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iraftab\Documents\Masters Engineering\Spring 2017\Applications in Data Analysis\Project\"/>
    </mc:Choice>
  </mc:AlternateContent>
  <bookViews>
    <workbookView xWindow="0" yWindow="0" windowWidth="21943" windowHeight="8709"/>
  </bookViews>
  <sheets>
    <sheet name="Sheet1" sheetId="1" r:id="rId1"/>
    <sheet name="Sheet2" sheetId="2" r:id="rId2"/>
    <sheet name="All_Teams" sheetId="5" r:id="rId3"/>
    <sheet name="PMTable" sheetId="6" r:id="rId4"/>
    <sheet name="Sheet6" sheetId="8" r:id="rId5"/>
    <sheet name="SIPmath Chart Data" sheetId="7" r:id="rId6"/>
  </sheets>
  <definedNames>
    <definedName name="_xlnm._FilterDatabase" localSheetId="3" hidden="1">Sheet6!$F$2:$H$66</definedName>
    <definedName name="_xlnm._FilterDatabase" localSheetId="0" hidden="1">Sheet1!$B$1:$G$2017</definedName>
    <definedName name="_xlnm._FilterDatabase" localSheetId="4" hidden="1">Sheet6!$F$2:$H$66</definedName>
    <definedName name="CHAMPION">PMTable!$C$4:$C$5003</definedName>
    <definedName name="PM_cdf_Y">'SIPmath Chart Data'!$A$322:$A$426</definedName>
    <definedName name="PM_CHAMPION_axis_lbls">OFFSET( 'SIPmath Chart Data'!$B$219:$B$319, 0, 0, 'SIPmath Chart Data'!$B$6 )</definedName>
    <definedName name="PM_CHAMPION_bins">'SIPmath Chart Data'!$B$14:$B$114</definedName>
    <definedName name="PM_CHAMPION_freq">'SIPmath Chart Data'!$B$116:$B$217</definedName>
    <definedName name="PM_CHAMPION_hist_data">OFFSET( 'SIPmath Chart Data'!$B$116:$B$217, 0, 0, 'SIPmath Chart Data'!$B$6 )</definedName>
    <definedName name="PM_CHAMPION_lbls">'SIPmath Chart Data'!$B$219:$B$319</definedName>
    <definedName name="PM_DfltBins">10</definedName>
    <definedName name="PM_Index">PMTable!$A$1</definedName>
    <definedName name="PM_InitialVariableID">96</definedName>
    <definedName name="PM_library_file_name">"sampleSimulation.xlsx"</definedName>
    <definedName name="PM_local_library">TRUE</definedName>
    <definedName name="PM_MaxBins">100</definedName>
    <definedName name="PM_random_mode">TRUE</definedName>
    <definedName name="PM_semis_axis_lbls">OFFSET( 'SIPmath Chart Data'!$C$219:$C$320, 0, 0, 'SIPmath Chart Data'!$C$6 )</definedName>
    <definedName name="PM_semis_bins">'SIPmath Chart Data'!$C$14:$C$114</definedName>
    <definedName name="PM_semis_freq">'SIPmath Chart Data'!$C$116:$C$217</definedName>
    <definedName name="PM_semis_hist_data">OFFSET( 'SIPmath Chart Data'!$C$116:$C$217, 0, 0, 'SIPmath Chart Data'!$C$6 )</definedName>
    <definedName name="PM_semis_lbls">'SIPmath Chart Data'!$C$219:$C$320</definedName>
    <definedName name="PM_sparklinesForInputs" hidden="1">TRUE</definedName>
    <definedName name="PM_sparklinesForOutputs" hidden="1">TRUE</definedName>
    <definedName name="PM_sparklinesIONumberOfBins" hidden="1">10</definedName>
    <definedName name="PM_Trials">5000</definedName>
    <definedName name="semis">PMTable!$D$4:$D$5003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9" i="7" l="1"/>
  <c r="C13" i="7"/>
  <c r="C12" i="7"/>
  <c r="C6" i="7"/>
  <c r="C2" i="7"/>
  <c r="C3" i="7" s="1"/>
  <c r="A1" i="6"/>
  <c r="C8" i="7" l="1"/>
  <c r="C14" i="7" s="1"/>
  <c r="C5002" i="8"/>
  <c r="C5001" i="8"/>
  <c r="C5000" i="8"/>
  <c r="C4999" i="8"/>
  <c r="C4998" i="8"/>
  <c r="C4997" i="8"/>
  <c r="C4996" i="8"/>
  <c r="C4995" i="8"/>
  <c r="C4994" i="8"/>
  <c r="C4993" i="8"/>
  <c r="C4992" i="8"/>
  <c r="C4991" i="8"/>
  <c r="C4990" i="8"/>
  <c r="C4989" i="8"/>
  <c r="C4988" i="8"/>
  <c r="C4987" i="8"/>
  <c r="C4986" i="8"/>
  <c r="C4985" i="8"/>
  <c r="C4984" i="8"/>
  <c r="C4983" i="8"/>
  <c r="C4982" i="8"/>
  <c r="C4981" i="8"/>
  <c r="C4980" i="8"/>
  <c r="C4979" i="8"/>
  <c r="C4978" i="8"/>
  <c r="C4977" i="8"/>
  <c r="C4976" i="8"/>
  <c r="C4975" i="8"/>
  <c r="C4974" i="8"/>
  <c r="C4973" i="8"/>
  <c r="C4972" i="8"/>
  <c r="C4971" i="8"/>
  <c r="C4970" i="8"/>
  <c r="C4969" i="8"/>
  <c r="C4968" i="8"/>
  <c r="C4967" i="8"/>
  <c r="C4966" i="8"/>
  <c r="C4965" i="8"/>
  <c r="C4964" i="8"/>
  <c r="C4963" i="8"/>
  <c r="C4962" i="8"/>
  <c r="C4961" i="8"/>
  <c r="C4960" i="8"/>
  <c r="C4959" i="8"/>
  <c r="C4958" i="8"/>
  <c r="C4957" i="8"/>
  <c r="C4956" i="8"/>
  <c r="C4955" i="8"/>
  <c r="C4954" i="8"/>
  <c r="C4953" i="8"/>
  <c r="C4952" i="8"/>
  <c r="C4951" i="8"/>
  <c r="C4950" i="8"/>
  <c r="C4949" i="8"/>
  <c r="C4948" i="8"/>
  <c r="C4947" i="8"/>
  <c r="C4946" i="8"/>
  <c r="C4945" i="8"/>
  <c r="C4944" i="8"/>
  <c r="C4943" i="8"/>
  <c r="C4942" i="8"/>
  <c r="C4941" i="8"/>
  <c r="C4940" i="8"/>
  <c r="C4939" i="8"/>
  <c r="C4938" i="8"/>
  <c r="C4937" i="8"/>
  <c r="C4936" i="8"/>
  <c r="C4935" i="8"/>
  <c r="C4934" i="8"/>
  <c r="C4933" i="8"/>
  <c r="C4932" i="8"/>
  <c r="C4931" i="8"/>
  <c r="C4930" i="8"/>
  <c r="C4929" i="8"/>
  <c r="C4928" i="8"/>
  <c r="C4927" i="8"/>
  <c r="C4926" i="8"/>
  <c r="C4925" i="8"/>
  <c r="C4924" i="8"/>
  <c r="C4923" i="8"/>
  <c r="C4922" i="8"/>
  <c r="C4921" i="8"/>
  <c r="C4920" i="8"/>
  <c r="C4919" i="8"/>
  <c r="C4918" i="8"/>
  <c r="C4917" i="8"/>
  <c r="C4916" i="8"/>
  <c r="C4915" i="8"/>
  <c r="C4914" i="8"/>
  <c r="C4913" i="8"/>
  <c r="C4912" i="8"/>
  <c r="C4911" i="8"/>
  <c r="C4910" i="8"/>
  <c r="C4909" i="8"/>
  <c r="C4908" i="8"/>
  <c r="C4907" i="8"/>
  <c r="C4906" i="8"/>
  <c r="C4905" i="8"/>
  <c r="C4904" i="8"/>
  <c r="C4903" i="8"/>
  <c r="C4902" i="8"/>
  <c r="C4901" i="8"/>
  <c r="C4900" i="8"/>
  <c r="C4899" i="8"/>
  <c r="C4898" i="8"/>
  <c r="C4897" i="8"/>
  <c r="C4896" i="8"/>
  <c r="C4895" i="8"/>
  <c r="C4894" i="8"/>
  <c r="C4893" i="8"/>
  <c r="C4892" i="8"/>
  <c r="C4891" i="8"/>
  <c r="C4890" i="8"/>
  <c r="C4889" i="8"/>
  <c r="C4888" i="8"/>
  <c r="C4887" i="8"/>
  <c r="C4886" i="8"/>
  <c r="C4885" i="8"/>
  <c r="C4884" i="8"/>
  <c r="C4883" i="8"/>
  <c r="C4882" i="8"/>
  <c r="C4881" i="8"/>
  <c r="C4880" i="8"/>
  <c r="C4879" i="8"/>
  <c r="C4878" i="8"/>
  <c r="C4877" i="8"/>
  <c r="C4876" i="8"/>
  <c r="C4875" i="8"/>
  <c r="C4874" i="8"/>
  <c r="C4873" i="8"/>
  <c r="C4872" i="8"/>
  <c r="C4871" i="8"/>
  <c r="C4870" i="8"/>
  <c r="C4869" i="8"/>
  <c r="C4868" i="8"/>
  <c r="C4867" i="8"/>
  <c r="C4866" i="8"/>
  <c r="C4865" i="8"/>
  <c r="C4864" i="8"/>
  <c r="C4863" i="8"/>
  <c r="C4862" i="8"/>
  <c r="C4861" i="8"/>
  <c r="C4860" i="8"/>
  <c r="C4859" i="8"/>
  <c r="C4858" i="8"/>
  <c r="C4857" i="8"/>
  <c r="C4856" i="8"/>
  <c r="C4855" i="8"/>
  <c r="C4854" i="8"/>
  <c r="C4853" i="8"/>
  <c r="C4852" i="8"/>
  <c r="C4851" i="8"/>
  <c r="C4850" i="8"/>
  <c r="C4849" i="8"/>
  <c r="C4848" i="8"/>
  <c r="C4847" i="8"/>
  <c r="C4846" i="8"/>
  <c r="C4845" i="8"/>
  <c r="C4844" i="8"/>
  <c r="C4843" i="8"/>
  <c r="C4842" i="8"/>
  <c r="C4841" i="8"/>
  <c r="C4840" i="8"/>
  <c r="C4839" i="8"/>
  <c r="C4838" i="8"/>
  <c r="C4837" i="8"/>
  <c r="C4836" i="8"/>
  <c r="C4835" i="8"/>
  <c r="C4834" i="8"/>
  <c r="C4833" i="8"/>
  <c r="C4832" i="8"/>
  <c r="C4831" i="8"/>
  <c r="C4830" i="8"/>
  <c r="C4829" i="8"/>
  <c r="C4828" i="8"/>
  <c r="C4827" i="8"/>
  <c r="C4826" i="8"/>
  <c r="C4825" i="8"/>
  <c r="C4824" i="8"/>
  <c r="C4823" i="8"/>
  <c r="C4822" i="8"/>
  <c r="C4821" i="8"/>
  <c r="C4820" i="8"/>
  <c r="C4819" i="8"/>
  <c r="C4818" i="8"/>
  <c r="C4817" i="8"/>
  <c r="C4816" i="8"/>
  <c r="C4815" i="8"/>
  <c r="C4814" i="8"/>
  <c r="C4813" i="8"/>
  <c r="C4812" i="8"/>
  <c r="C4811" i="8"/>
  <c r="C4810" i="8"/>
  <c r="C4809" i="8"/>
  <c r="C4808" i="8"/>
  <c r="C4807" i="8"/>
  <c r="C4806" i="8"/>
  <c r="C4805" i="8"/>
  <c r="C4804" i="8"/>
  <c r="C4803" i="8"/>
  <c r="C4802" i="8"/>
  <c r="C4801" i="8"/>
  <c r="C4800" i="8"/>
  <c r="C4799" i="8"/>
  <c r="C4798" i="8"/>
  <c r="C4797" i="8"/>
  <c r="C4796" i="8"/>
  <c r="C4795" i="8"/>
  <c r="C4794" i="8"/>
  <c r="C4793" i="8"/>
  <c r="C4792" i="8"/>
  <c r="C4791" i="8"/>
  <c r="C4790" i="8"/>
  <c r="C4789" i="8"/>
  <c r="C4788" i="8"/>
  <c r="C4787" i="8"/>
  <c r="C4786" i="8"/>
  <c r="C4785" i="8"/>
  <c r="C4784" i="8"/>
  <c r="C4783" i="8"/>
  <c r="C4782" i="8"/>
  <c r="C4781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40" i="8"/>
  <c r="C4739" i="8"/>
  <c r="C4738" i="8"/>
  <c r="C4737" i="8"/>
  <c r="C4736" i="8"/>
  <c r="C4735" i="8"/>
  <c r="C4734" i="8"/>
  <c r="C4733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4" i="8"/>
  <c r="C4713" i="8"/>
  <c r="C4712" i="8"/>
  <c r="C4711" i="8"/>
  <c r="C4710" i="8"/>
  <c r="C4709" i="8"/>
  <c r="C4708" i="8"/>
  <c r="C4707" i="8"/>
  <c r="C4706" i="8"/>
  <c r="C4705" i="8"/>
  <c r="C4704" i="8"/>
  <c r="C4703" i="8"/>
  <c r="C4702" i="8"/>
  <c r="C4701" i="8"/>
  <c r="C4700" i="8"/>
  <c r="C4699" i="8"/>
  <c r="C4698" i="8"/>
  <c r="C4697" i="8"/>
  <c r="C4696" i="8"/>
  <c r="C4695" i="8"/>
  <c r="C4694" i="8"/>
  <c r="C4693" i="8"/>
  <c r="C4692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9" i="8"/>
  <c r="C4668" i="8"/>
  <c r="C4667" i="8"/>
  <c r="C4666" i="8"/>
  <c r="C4665" i="8"/>
  <c r="C4664" i="8"/>
  <c r="C4663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C4606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8" i="8"/>
  <c r="C4517" i="8"/>
  <c r="C4516" i="8"/>
  <c r="C4515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4" i="8"/>
  <c r="C4473" i="8"/>
  <c r="C4472" i="8"/>
  <c r="C4471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5" i="8"/>
  <c r="C4394" i="8"/>
  <c r="C4393" i="8"/>
  <c r="C4392" i="8"/>
  <c r="C4391" i="8"/>
  <c r="C4390" i="8"/>
  <c r="C4389" i="8"/>
  <c r="C4388" i="8"/>
  <c r="C4387" i="8"/>
  <c r="C4386" i="8"/>
  <c r="C4385" i="8"/>
  <c r="C4384" i="8"/>
  <c r="C4383" i="8"/>
  <c r="C4382" i="8"/>
  <c r="C4381" i="8"/>
  <c r="C4380" i="8"/>
  <c r="C4379" i="8"/>
  <c r="C4378" i="8"/>
  <c r="C4377" i="8"/>
  <c r="C4376" i="8"/>
  <c r="C4375" i="8"/>
  <c r="C4374" i="8"/>
  <c r="C4373" i="8"/>
  <c r="C4372" i="8"/>
  <c r="C4371" i="8"/>
  <c r="C4370" i="8"/>
  <c r="C4369" i="8"/>
  <c r="C4368" i="8"/>
  <c r="C4367" i="8"/>
  <c r="C4366" i="8"/>
  <c r="C4365" i="8"/>
  <c r="C4364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C4347" i="8"/>
  <c r="C4346" i="8"/>
  <c r="C4345" i="8"/>
  <c r="C4344" i="8"/>
  <c r="C4343" i="8"/>
  <c r="C4342" i="8"/>
  <c r="C4341" i="8"/>
  <c r="C4340" i="8"/>
  <c r="C4339" i="8"/>
  <c r="C4338" i="8"/>
  <c r="C4337" i="8"/>
  <c r="C4336" i="8"/>
  <c r="C4335" i="8"/>
  <c r="C4334" i="8"/>
  <c r="C4333" i="8"/>
  <c r="C4332" i="8"/>
  <c r="C4331" i="8"/>
  <c r="C4330" i="8"/>
  <c r="C4329" i="8"/>
  <c r="C4328" i="8"/>
  <c r="C4327" i="8"/>
  <c r="C4326" i="8"/>
  <c r="C4325" i="8"/>
  <c r="C4324" i="8"/>
  <c r="C4323" i="8"/>
  <c r="C4322" i="8"/>
  <c r="C4321" i="8"/>
  <c r="C4320" i="8"/>
  <c r="C4319" i="8"/>
  <c r="C4318" i="8"/>
  <c r="C4317" i="8"/>
  <c r="C4316" i="8"/>
  <c r="C4315" i="8"/>
  <c r="C4314" i="8"/>
  <c r="C4313" i="8"/>
  <c r="C4312" i="8"/>
  <c r="C4311" i="8"/>
  <c r="C4310" i="8"/>
  <c r="C4309" i="8"/>
  <c r="C4308" i="8"/>
  <c r="C4307" i="8"/>
  <c r="C4306" i="8"/>
  <c r="C4305" i="8"/>
  <c r="C4304" i="8"/>
  <c r="C4303" i="8"/>
  <c r="C4302" i="8"/>
  <c r="C4301" i="8"/>
  <c r="C4300" i="8"/>
  <c r="C4299" i="8"/>
  <c r="C4298" i="8"/>
  <c r="C4297" i="8"/>
  <c r="C4296" i="8"/>
  <c r="C4295" i="8"/>
  <c r="C4294" i="8"/>
  <c r="C4293" i="8"/>
  <c r="C4292" i="8"/>
  <c r="C4291" i="8"/>
  <c r="C4290" i="8"/>
  <c r="C4289" i="8"/>
  <c r="C4288" i="8"/>
  <c r="C4287" i="8"/>
  <c r="C4286" i="8"/>
  <c r="C4285" i="8"/>
  <c r="C4284" i="8"/>
  <c r="C4283" i="8"/>
  <c r="C4282" i="8"/>
  <c r="C4281" i="8"/>
  <c r="C4280" i="8"/>
  <c r="C4279" i="8"/>
  <c r="C4278" i="8"/>
  <c r="C4277" i="8"/>
  <c r="C4276" i="8"/>
  <c r="C4275" i="8"/>
  <c r="C4274" i="8"/>
  <c r="C4273" i="8"/>
  <c r="C4272" i="8"/>
  <c r="C4271" i="8"/>
  <c r="C4270" i="8"/>
  <c r="C4269" i="8"/>
  <c r="C4268" i="8"/>
  <c r="C4267" i="8"/>
  <c r="C4266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61" i="8"/>
  <c r="C4160" i="8"/>
  <c r="C4159" i="8"/>
  <c r="C4158" i="8"/>
  <c r="C4157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71" i="8"/>
  <c r="C4070" i="8"/>
  <c r="C4069" i="8"/>
  <c r="C4068" i="8"/>
  <c r="C4067" i="8"/>
  <c r="C4066" i="8"/>
  <c r="C4065" i="8"/>
  <c r="C4064" i="8"/>
  <c r="C4063" i="8"/>
  <c r="C4062" i="8"/>
  <c r="C4061" i="8"/>
  <c r="C4060" i="8"/>
  <c r="C4059" i="8"/>
  <c r="C4058" i="8"/>
  <c r="C4057" i="8"/>
  <c r="C4056" i="8"/>
  <c r="C4055" i="8"/>
  <c r="C4054" i="8"/>
  <c r="C4053" i="8"/>
  <c r="C4052" i="8"/>
  <c r="C4051" i="8"/>
  <c r="C4050" i="8"/>
  <c r="C4049" i="8"/>
  <c r="C4048" i="8"/>
  <c r="C4047" i="8"/>
  <c r="C4046" i="8"/>
  <c r="C4045" i="8"/>
  <c r="C4044" i="8"/>
  <c r="C4043" i="8"/>
  <c r="C4042" i="8"/>
  <c r="C4041" i="8"/>
  <c r="C4040" i="8"/>
  <c r="C4039" i="8"/>
  <c r="C4038" i="8"/>
  <c r="C4037" i="8"/>
  <c r="C4036" i="8"/>
  <c r="C4035" i="8"/>
  <c r="C4034" i="8"/>
  <c r="C4033" i="8"/>
  <c r="C4032" i="8"/>
  <c r="C4031" i="8"/>
  <c r="C4030" i="8"/>
  <c r="C4029" i="8"/>
  <c r="C4028" i="8"/>
  <c r="C4027" i="8"/>
  <c r="C4026" i="8"/>
  <c r="C4025" i="8"/>
  <c r="C4024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4001" i="8"/>
  <c r="C4000" i="8"/>
  <c r="C3999" i="8"/>
  <c r="C3998" i="8"/>
  <c r="C3997" i="8"/>
  <c r="C3996" i="8"/>
  <c r="C3995" i="8"/>
  <c r="C3994" i="8"/>
  <c r="C3993" i="8"/>
  <c r="C3992" i="8"/>
  <c r="C3991" i="8"/>
  <c r="C3990" i="8"/>
  <c r="C3989" i="8"/>
  <c r="C3988" i="8"/>
  <c r="C3987" i="8"/>
  <c r="C3986" i="8"/>
  <c r="C3985" i="8"/>
  <c r="C3984" i="8"/>
  <c r="C3983" i="8"/>
  <c r="C3982" i="8"/>
  <c r="C3981" i="8"/>
  <c r="C3980" i="8"/>
  <c r="C3979" i="8"/>
  <c r="C3978" i="8"/>
  <c r="C3977" i="8"/>
  <c r="C3976" i="8"/>
  <c r="C3975" i="8"/>
  <c r="C3974" i="8"/>
  <c r="C3973" i="8"/>
  <c r="C3972" i="8"/>
  <c r="C3971" i="8"/>
  <c r="C3970" i="8"/>
  <c r="C3969" i="8"/>
  <c r="C3968" i="8"/>
  <c r="C3967" i="8"/>
  <c r="C3966" i="8"/>
  <c r="C3965" i="8"/>
  <c r="C3964" i="8"/>
  <c r="C3963" i="8"/>
  <c r="C3962" i="8"/>
  <c r="C3961" i="8"/>
  <c r="C3960" i="8"/>
  <c r="C3959" i="8"/>
  <c r="C3958" i="8"/>
  <c r="C3957" i="8"/>
  <c r="C3956" i="8"/>
  <c r="C3955" i="8"/>
  <c r="C3954" i="8"/>
  <c r="C3953" i="8"/>
  <c r="C3952" i="8"/>
  <c r="C3951" i="8"/>
  <c r="C3950" i="8"/>
  <c r="C3949" i="8"/>
  <c r="C3948" i="8"/>
  <c r="C3947" i="8"/>
  <c r="C3946" i="8"/>
  <c r="C3945" i="8"/>
  <c r="C3944" i="8"/>
  <c r="C3943" i="8"/>
  <c r="C3942" i="8"/>
  <c r="C3941" i="8"/>
  <c r="C3940" i="8"/>
  <c r="C3939" i="8"/>
  <c r="C3938" i="8"/>
  <c r="C3937" i="8"/>
  <c r="C3936" i="8"/>
  <c r="C3935" i="8"/>
  <c r="C3934" i="8"/>
  <c r="C3933" i="8"/>
  <c r="C3932" i="8"/>
  <c r="C3931" i="8"/>
  <c r="C3930" i="8"/>
  <c r="C3929" i="8"/>
  <c r="C3928" i="8"/>
  <c r="C3927" i="8"/>
  <c r="C3926" i="8"/>
  <c r="C3925" i="8"/>
  <c r="C3924" i="8"/>
  <c r="C3923" i="8"/>
  <c r="C3922" i="8"/>
  <c r="C3921" i="8"/>
  <c r="C3920" i="8"/>
  <c r="C3919" i="8"/>
  <c r="C3918" i="8"/>
  <c r="C3917" i="8"/>
  <c r="C3916" i="8"/>
  <c r="C3915" i="8"/>
  <c r="C3914" i="8"/>
  <c r="C3913" i="8"/>
  <c r="C3912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  <c r="C3803" i="8"/>
  <c r="C3802" i="8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C3759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C2751" i="8"/>
  <c r="C2750" i="8"/>
  <c r="C2749" i="8"/>
  <c r="C2748" i="8"/>
  <c r="C2747" i="8"/>
  <c r="C2746" i="8"/>
  <c r="C2745" i="8"/>
  <c r="C2744" i="8"/>
  <c r="C2743" i="8"/>
  <c r="C2742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C2510" i="8"/>
  <c r="C2509" i="8"/>
  <c r="C2508" i="8"/>
  <c r="C2507" i="8"/>
  <c r="C2506" i="8"/>
  <c r="C2505" i="8"/>
  <c r="C2504" i="8"/>
  <c r="C2503" i="8"/>
  <c r="C2502" i="8"/>
  <c r="C2501" i="8"/>
  <c r="C2500" i="8"/>
  <c r="C2499" i="8"/>
  <c r="C2498" i="8"/>
  <c r="C2497" i="8"/>
  <c r="C2496" i="8"/>
  <c r="C2495" i="8"/>
  <c r="C2494" i="8"/>
  <c r="C2493" i="8"/>
  <c r="C2492" i="8"/>
  <c r="C2491" i="8"/>
  <c r="C2490" i="8"/>
  <c r="C2489" i="8"/>
  <c r="C2488" i="8"/>
  <c r="C2487" i="8"/>
  <c r="C2486" i="8"/>
  <c r="C2485" i="8"/>
  <c r="C2484" i="8"/>
  <c r="C2483" i="8"/>
  <c r="C2482" i="8"/>
  <c r="C2481" i="8"/>
  <c r="C2480" i="8"/>
  <c r="C2479" i="8"/>
  <c r="C2478" i="8"/>
  <c r="C2477" i="8"/>
  <c r="C2476" i="8"/>
  <c r="C2475" i="8"/>
  <c r="C2474" i="8"/>
  <c r="C2473" i="8"/>
  <c r="C2472" i="8"/>
  <c r="C2471" i="8"/>
  <c r="C2470" i="8"/>
  <c r="C2469" i="8"/>
  <c r="C2468" i="8"/>
  <c r="C2467" i="8"/>
  <c r="C2466" i="8"/>
  <c r="C2465" i="8"/>
  <c r="C2464" i="8"/>
  <c r="C2463" i="8"/>
  <c r="C2462" i="8"/>
  <c r="C2461" i="8"/>
  <c r="C2460" i="8"/>
  <c r="C2459" i="8"/>
  <c r="C2458" i="8"/>
  <c r="C2457" i="8"/>
  <c r="C2456" i="8"/>
  <c r="C2455" i="8"/>
  <c r="C2454" i="8"/>
  <c r="C2453" i="8"/>
  <c r="C2452" i="8"/>
  <c r="C2451" i="8"/>
  <c r="C2450" i="8"/>
  <c r="C2449" i="8"/>
  <c r="C2448" i="8"/>
  <c r="C2447" i="8"/>
  <c r="C2446" i="8"/>
  <c r="C2445" i="8"/>
  <c r="C2444" i="8"/>
  <c r="C2443" i="8"/>
  <c r="C2442" i="8"/>
  <c r="C2441" i="8"/>
  <c r="C2440" i="8"/>
  <c r="C2439" i="8"/>
  <c r="C2438" i="8"/>
  <c r="C2437" i="8"/>
  <c r="C2436" i="8"/>
  <c r="C2435" i="8"/>
  <c r="C2434" i="8"/>
  <c r="C2433" i="8"/>
  <c r="C2432" i="8"/>
  <c r="C2431" i="8"/>
  <c r="C2430" i="8"/>
  <c r="C2429" i="8"/>
  <c r="C2428" i="8"/>
  <c r="C2427" i="8"/>
  <c r="C2426" i="8"/>
  <c r="C2425" i="8"/>
  <c r="C2424" i="8"/>
  <c r="C2423" i="8"/>
  <c r="C2422" i="8"/>
  <c r="C2421" i="8"/>
  <c r="C2420" i="8"/>
  <c r="C2419" i="8"/>
  <c r="C2418" i="8"/>
  <c r="C2417" i="8"/>
  <c r="C2416" i="8"/>
  <c r="C2415" i="8"/>
  <c r="C2414" i="8"/>
  <c r="C2413" i="8"/>
  <c r="C2412" i="8"/>
  <c r="C2411" i="8"/>
  <c r="C2410" i="8"/>
  <c r="C2409" i="8"/>
  <c r="C2408" i="8"/>
  <c r="C2407" i="8"/>
  <c r="C2406" i="8"/>
  <c r="C2405" i="8"/>
  <c r="C2404" i="8"/>
  <c r="C2403" i="8"/>
  <c r="C2402" i="8"/>
  <c r="C2401" i="8"/>
  <c r="C2400" i="8"/>
  <c r="C2399" i="8"/>
  <c r="C2398" i="8"/>
  <c r="C2397" i="8"/>
  <c r="C2396" i="8"/>
  <c r="C2395" i="8"/>
  <c r="C2394" i="8"/>
  <c r="C2393" i="8"/>
  <c r="C2392" i="8"/>
  <c r="C2391" i="8"/>
  <c r="C2390" i="8"/>
  <c r="C2389" i="8"/>
  <c r="C2388" i="8"/>
  <c r="C2387" i="8"/>
  <c r="C2386" i="8"/>
  <c r="C2385" i="8"/>
  <c r="C2384" i="8"/>
  <c r="C2383" i="8"/>
  <c r="C2382" i="8"/>
  <c r="C2381" i="8"/>
  <c r="C2380" i="8"/>
  <c r="C2379" i="8"/>
  <c r="C2378" i="8"/>
  <c r="C2377" i="8"/>
  <c r="C2376" i="8"/>
  <c r="C2375" i="8"/>
  <c r="C2374" i="8"/>
  <c r="C2373" i="8"/>
  <c r="C2372" i="8"/>
  <c r="C2371" i="8"/>
  <c r="C2370" i="8"/>
  <c r="C2369" i="8"/>
  <c r="C2368" i="8"/>
  <c r="C2367" i="8"/>
  <c r="C2366" i="8"/>
  <c r="C2365" i="8"/>
  <c r="C2364" i="8"/>
  <c r="C2363" i="8"/>
  <c r="C2362" i="8"/>
  <c r="C2361" i="8"/>
  <c r="C2360" i="8"/>
  <c r="C2359" i="8"/>
  <c r="C2358" i="8"/>
  <c r="C2357" i="8"/>
  <c r="C2356" i="8"/>
  <c r="C2355" i="8"/>
  <c r="C2354" i="8"/>
  <c r="C2353" i="8"/>
  <c r="C2352" i="8"/>
  <c r="C2351" i="8"/>
  <c r="C2350" i="8"/>
  <c r="C2349" i="8"/>
  <c r="C2348" i="8"/>
  <c r="C2347" i="8"/>
  <c r="C2346" i="8"/>
  <c r="C2345" i="8"/>
  <c r="C2344" i="8"/>
  <c r="C2343" i="8"/>
  <c r="C2342" i="8"/>
  <c r="C2341" i="8"/>
  <c r="C2340" i="8"/>
  <c r="C2339" i="8"/>
  <c r="C2338" i="8"/>
  <c r="C2337" i="8"/>
  <c r="C2336" i="8"/>
  <c r="C2335" i="8"/>
  <c r="C2334" i="8"/>
  <c r="C2333" i="8"/>
  <c r="C2332" i="8"/>
  <c r="C2331" i="8"/>
  <c r="C2330" i="8"/>
  <c r="C2329" i="8"/>
  <c r="C2328" i="8"/>
  <c r="C2327" i="8"/>
  <c r="C2326" i="8"/>
  <c r="C2325" i="8"/>
  <c r="C2324" i="8"/>
  <c r="C2323" i="8"/>
  <c r="C2322" i="8"/>
  <c r="C2321" i="8"/>
  <c r="C2320" i="8"/>
  <c r="C2319" i="8"/>
  <c r="C2318" i="8"/>
  <c r="C2317" i="8"/>
  <c r="C2316" i="8"/>
  <c r="C2315" i="8"/>
  <c r="C2314" i="8"/>
  <c r="C2313" i="8"/>
  <c r="C2312" i="8"/>
  <c r="C2311" i="8"/>
  <c r="C2310" i="8"/>
  <c r="C2309" i="8"/>
  <c r="C2308" i="8"/>
  <c r="C2307" i="8"/>
  <c r="C2306" i="8"/>
  <c r="C2305" i="8"/>
  <c r="C2304" i="8"/>
  <c r="C2303" i="8"/>
  <c r="C2302" i="8"/>
  <c r="C2301" i="8"/>
  <c r="C2300" i="8"/>
  <c r="C2299" i="8"/>
  <c r="C2298" i="8"/>
  <c r="C2297" i="8"/>
  <c r="C2296" i="8"/>
  <c r="C2295" i="8"/>
  <c r="C2294" i="8"/>
  <c r="C2293" i="8"/>
  <c r="C2292" i="8"/>
  <c r="C2291" i="8"/>
  <c r="C2290" i="8"/>
  <c r="C2289" i="8"/>
  <c r="C2288" i="8"/>
  <c r="C2287" i="8"/>
  <c r="C2286" i="8"/>
  <c r="C2285" i="8"/>
  <c r="C2284" i="8"/>
  <c r="C2283" i="8"/>
  <c r="C2282" i="8"/>
  <c r="C2281" i="8"/>
  <c r="C2280" i="8"/>
  <c r="C2279" i="8"/>
  <c r="C2278" i="8"/>
  <c r="C2277" i="8"/>
  <c r="C2276" i="8"/>
  <c r="C2275" i="8"/>
  <c r="C2274" i="8"/>
  <c r="C2273" i="8"/>
  <c r="C2272" i="8"/>
  <c r="C2271" i="8"/>
  <c r="C2270" i="8"/>
  <c r="C2269" i="8"/>
  <c r="C2268" i="8"/>
  <c r="C2267" i="8"/>
  <c r="C2266" i="8"/>
  <c r="C2265" i="8"/>
  <c r="C2264" i="8"/>
  <c r="C2263" i="8"/>
  <c r="C2262" i="8"/>
  <c r="C2261" i="8"/>
  <c r="C2260" i="8"/>
  <c r="C2259" i="8"/>
  <c r="C2258" i="8"/>
  <c r="C2257" i="8"/>
  <c r="C2256" i="8"/>
  <c r="C2255" i="8"/>
  <c r="C2254" i="8"/>
  <c r="C2253" i="8"/>
  <c r="C2252" i="8"/>
  <c r="C2251" i="8"/>
  <c r="C2250" i="8"/>
  <c r="C2249" i="8"/>
  <c r="C2248" i="8"/>
  <c r="C2247" i="8"/>
  <c r="C2246" i="8"/>
  <c r="C2245" i="8"/>
  <c r="C2244" i="8"/>
  <c r="C2243" i="8"/>
  <c r="C2242" i="8"/>
  <c r="C2241" i="8"/>
  <c r="C2240" i="8"/>
  <c r="C2239" i="8"/>
  <c r="C2238" i="8"/>
  <c r="C2237" i="8"/>
  <c r="C2236" i="8"/>
  <c r="C2235" i="8"/>
  <c r="C2234" i="8"/>
  <c r="C2233" i="8"/>
  <c r="C2232" i="8"/>
  <c r="C2231" i="8"/>
  <c r="C2230" i="8"/>
  <c r="C2229" i="8"/>
  <c r="C2228" i="8"/>
  <c r="C2227" i="8"/>
  <c r="C2226" i="8"/>
  <c r="C2225" i="8"/>
  <c r="C2224" i="8"/>
  <c r="C2223" i="8"/>
  <c r="C2222" i="8"/>
  <c r="C2221" i="8"/>
  <c r="C2220" i="8"/>
  <c r="C2219" i="8"/>
  <c r="C2218" i="8"/>
  <c r="C2217" i="8"/>
  <c r="C2216" i="8"/>
  <c r="C2215" i="8"/>
  <c r="C2214" i="8"/>
  <c r="C2213" i="8"/>
  <c r="C2212" i="8"/>
  <c r="C2211" i="8"/>
  <c r="C2210" i="8"/>
  <c r="C2209" i="8"/>
  <c r="C2208" i="8"/>
  <c r="C2207" i="8"/>
  <c r="C2206" i="8"/>
  <c r="C2205" i="8"/>
  <c r="C2204" i="8"/>
  <c r="C2203" i="8"/>
  <c r="C2202" i="8"/>
  <c r="C2201" i="8"/>
  <c r="C2200" i="8"/>
  <c r="C2199" i="8"/>
  <c r="C2198" i="8"/>
  <c r="C2197" i="8"/>
  <c r="C2196" i="8"/>
  <c r="C2195" i="8"/>
  <c r="C2194" i="8"/>
  <c r="C2193" i="8"/>
  <c r="C2192" i="8"/>
  <c r="C2191" i="8"/>
  <c r="C2190" i="8"/>
  <c r="C2189" i="8"/>
  <c r="C2188" i="8"/>
  <c r="C2187" i="8"/>
  <c r="C2186" i="8"/>
  <c r="C2185" i="8"/>
  <c r="C2184" i="8"/>
  <c r="C2183" i="8"/>
  <c r="C2182" i="8"/>
  <c r="C2181" i="8"/>
  <c r="C2180" i="8"/>
  <c r="C2179" i="8"/>
  <c r="C2178" i="8"/>
  <c r="C2177" i="8"/>
  <c r="C2176" i="8"/>
  <c r="C2175" i="8"/>
  <c r="C2174" i="8"/>
  <c r="C2173" i="8"/>
  <c r="C2172" i="8"/>
  <c r="C2171" i="8"/>
  <c r="C2170" i="8"/>
  <c r="C2169" i="8"/>
  <c r="C2168" i="8"/>
  <c r="C2167" i="8"/>
  <c r="C2166" i="8"/>
  <c r="C2165" i="8"/>
  <c r="C2164" i="8"/>
  <c r="C2163" i="8"/>
  <c r="C2162" i="8"/>
  <c r="C2161" i="8"/>
  <c r="C2160" i="8"/>
  <c r="C2159" i="8"/>
  <c r="C2158" i="8"/>
  <c r="C2157" i="8"/>
  <c r="C2156" i="8"/>
  <c r="C2155" i="8"/>
  <c r="C2154" i="8"/>
  <c r="C2153" i="8"/>
  <c r="C2152" i="8"/>
  <c r="C2151" i="8"/>
  <c r="C2150" i="8"/>
  <c r="C2149" i="8"/>
  <c r="C2148" i="8"/>
  <c r="C2147" i="8"/>
  <c r="C2146" i="8"/>
  <c r="C2145" i="8"/>
  <c r="C2144" i="8"/>
  <c r="C2143" i="8"/>
  <c r="C2142" i="8"/>
  <c r="C2141" i="8"/>
  <c r="C2140" i="8"/>
  <c r="C2139" i="8"/>
  <c r="C2138" i="8"/>
  <c r="C2137" i="8"/>
  <c r="C2136" i="8"/>
  <c r="C2135" i="8"/>
  <c r="C2134" i="8"/>
  <c r="C2133" i="8"/>
  <c r="C2132" i="8"/>
  <c r="C2131" i="8"/>
  <c r="C2130" i="8"/>
  <c r="C2129" i="8"/>
  <c r="C2128" i="8"/>
  <c r="C2127" i="8"/>
  <c r="C2126" i="8"/>
  <c r="C2125" i="8"/>
  <c r="C2124" i="8"/>
  <c r="C2123" i="8"/>
  <c r="C2122" i="8"/>
  <c r="C2121" i="8"/>
  <c r="C2120" i="8"/>
  <c r="C2119" i="8"/>
  <c r="C2118" i="8"/>
  <c r="C2117" i="8"/>
  <c r="C2116" i="8"/>
  <c r="C2115" i="8"/>
  <c r="C2114" i="8"/>
  <c r="C2113" i="8"/>
  <c r="C2112" i="8"/>
  <c r="C2111" i="8"/>
  <c r="C2110" i="8"/>
  <c r="C2109" i="8"/>
  <c r="C2108" i="8"/>
  <c r="C2107" i="8"/>
  <c r="C2106" i="8"/>
  <c r="C2105" i="8"/>
  <c r="C2104" i="8"/>
  <c r="C2103" i="8"/>
  <c r="C2102" i="8"/>
  <c r="C2101" i="8"/>
  <c r="C2100" i="8"/>
  <c r="C2099" i="8"/>
  <c r="C2098" i="8"/>
  <c r="C2097" i="8"/>
  <c r="C2096" i="8"/>
  <c r="C2095" i="8"/>
  <c r="C2094" i="8"/>
  <c r="C2093" i="8"/>
  <c r="C2092" i="8"/>
  <c r="C2091" i="8"/>
  <c r="C2090" i="8"/>
  <c r="C2089" i="8"/>
  <c r="C2088" i="8"/>
  <c r="C2087" i="8"/>
  <c r="C2086" i="8"/>
  <c r="C2085" i="8"/>
  <c r="C2084" i="8"/>
  <c r="C2083" i="8"/>
  <c r="C2082" i="8"/>
  <c r="C2081" i="8"/>
  <c r="C2080" i="8"/>
  <c r="C2079" i="8"/>
  <c r="C2078" i="8"/>
  <c r="C2077" i="8"/>
  <c r="C2076" i="8"/>
  <c r="C2075" i="8"/>
  <c r="C2074" i="8"/>
  <c r="C2073" i="8"/>
  <c r="C2072" i="8"/>
  <c r="C2071" i="8"/>
  <c r="C2070" i="8"/>
  <c r="C2069" i="8"/>
  <c r="C2068" i="8"/>
  <c r="C2067" i="8"/>
  <c r="C2066" i="8"/>
  <c r="C2065" i="8"/>
  <c r="C2064" i="8"/>
  <c r="C2063" i="8"/>
  <c r="C2062" i="8"/>
  <c r="C2061" i="8"/>
  <c r="C2060" i="8"/>
  <c r="C2059" i="8"/>
  <c r="C2058" i="8"/>
  <c r="C2057" i="8"/>
  <c r="C2056" i="8"/>
  <c r="C2055" i="8"/>
  <c r="C2054" i="8"/>
  <c r="C2053" i="8"/>
  <c r="C2052" i="8"/>
  <c r="C2051" i="8"/>
  <c r="C2050" i="8"/>
  <c r="C2049" i="8"/>
  <c r="C2048" i="8"/>
  <c r="C2047" i="8"/>
  <c r="C2046" i="8"/>
  <c r="C2045" i="8"/>
  <c r="C2044" i="8"/>
  <c r="C2043" i="8"/>
  <c r="C2042" i="8"/>
  <c r="C2041" i="8"/>
  <c r="C2040" i="8"/>
  <c r="C2039" i="8"/>
  <c r="C2038" i="8"/>
  <c r="C2037" i="8"/>
  <c r="C2036" i="8"/>
  <c r="C2035" i="8"/>
  <c r="C2034" i="8"/>
  <c r="C2033" i="8"/>
  <c r="C2032" i="8"/>
  <c r="C2031" i="8"/>
  <c r="C2030" i="8"/>
  <c r="C2029" i="8"/>
  <c r="C2028" i="8"/>
  <c r="C2027" i="8"/>
  <c r="C2026" i="8"/>
  <c r="C2025" i="8"/>
  <c r="C2024" i="8"/>
  <c r="C2023" i="8"/>
  <c r="C2022" i="8"/>
  <c r="C2021" i="8"/>
  <c r="C2020" i="8"/>
  <c r="C2019" i="8"/>
  <c r="C2018" i="8"/>
  <c r="C2017" i="8"/>
  <c r="C2016" i="8"/>
  <c r="C2015" i="8"/>
  <c r="C2014" i="8"/>
  <c r="C2013" i="8"/>
  <c r="C2012" i="8"/>
  <c r="C2011" i="8"/>
  <c r="C2010" i="8"/>
  <c r="C2009" i="8"/>
  <c r="C2008" i="8"/>
  <c r="C2007" i="8"/>
  <c r="C2006" i="8"/>
  <c r="C2005" i="8"/>
  <c r="C2004" i="8"/>
  <c r="C2003" i="8"/>
  <c r="C2002" i="8"/>
  <c r="C2001" i="8"/>
  <c r="C2000" i="8"/>
  <c r="C1999" i="8"/>
  <c r="C1998" i="8"/>
  <c r="C1997" i="8"/>
  <c r="C1996" i="8"/>
  <c r="C1995" i="8"/>
  <c r="C1994" i="8"/>
  <c r="C1993" i="8"/>
  <c r="C1992" i="8"/>
  <c r="C1991" i="8"/>
  <c r="C1990" i="8"/>
  <c r="C1989" i="8"/>
  <c r="C1988" i="8"/>
  <c r="C1987" i="8"/>
  <c r="C1986" i="8"/>
  <c r="C1985" i="8"/>
  <c r="C1984" i="8"/>
  <c r="C1983" i="8"/>
  <c r="C1982" i="8"/>
  <c r="C1981" i="8"/>
  <c r="C1980" i="8"/>
  <c r="C1979" i="8"/>
  <c r="C1978" i="8"/>
  <c r="C1977" i="8"/>
  <c r="C1976" i="8"/>
  <c r="C1975" i="8"/>
  <c r="C1974" i="8"/>
  <c r="C1973" i="8"/>
  <c r="C1972" i="8"/>
  <c r="C1971" i="8"/>
  <c r="C1970" i="8"/>
  <c r="C1969" i="8"/>
  <c r="C1968" i="8"/>
  <c r="C1967" i="8"/>
  <c r="C1966" i="8"/>
  <c r="C1965" i="8"/>
  <c r="C1964" i="8"/>
  <c r="C1963" i="8"/>
  <c r="C1962" i="8"/>
  <c r="C1961" i="8"/>
  <c r="C1960" i="8"/>
  <c r="C1959" i="8"/>
  <c r="C1958" i="8"/>
  <c r="C1957" i="8"/>
  <c r="C1956" i="8"/>
  <c r="C1955" i="8"/>
  <c r="C1954" i="8"/>
  <c r="C1953" i="8"/>
  <c r="C1952" i="8"/>
  <c r="C1951" i="8"/>
  <c r="C1950" i="8"/>
  <c r="C1949" i="8"/>
  <c r="C1948" i="8"/>
  <c r="C1947" i="8"/>
  <c r="C1946" i="8"/>
  <c r="C1945" i="8"/>
  <c r="C1944" i="8"/>
  <c r="C1943" i="8"/>
  <c r="C1942" i="8"/>
  <c r="C1941" i="8"/>
  <c r="C1940" i="8"/>
  <c r="C1939" i="8"/>
  <c r="C1938" i="8"/>
  <c r="C1937" i="8"/>
  <c r="C1936" i="8"/>
  <c r="C1935" i="8"/>
  <c r="C1934" i="8"/>
  <c r="C1933" i="8"/>
  <c r="C1932" i="8"/>
  <c r="C1931" i="8"/>
  <c r="C1930" i="8"/>
  <c r="C1929" i="8"/>
  <c r="C1928" i="8"/>
  <c r="C1927" i="8"/>
  <c r="C1926" i="8"/>
  <c r="C1925" i="8"/>
  <c r="C1924" i="8"/>
  <c r="C1923" i="8"/>
  <c r="C1922" i="8"/>
  <c r="C1921" i="8"/>
  <c r="C1920" i="8"/>
  <c r="C1919" i="8"/>
  <c r="C1918" i="8"/>
  <c r="C1917" i="8"/>
  <c r="C1916" i="8"/>
  <c r="C1915" i="8"/>
  <c r="C1914" i="8"/>
  <c r="C1913" i="8"/>
  <c r="C1912" i="8"/>
  <c r="C1911" i="8"/>
  <c r="C1910" i="8"/>
  <c r="C1909" i="8"/>
  <c r="C1908" i="8"/>
  <c r="C1907" i="8"/>
  <c r="C1906" i="8"/>
  <c r="C1905" i="8"/>
  <c r="C1904" i="8"/>
  <c r="C1903" i="8"/>
  <c r="C1902" i="8"/>
  <c r="C1901" i="8"/>
  <c r="C1900" i="8"/>
  <c r="C1899" i="8"/>
  <c r="C1898" i="8"/>
  <c r="C1897" i="8"/>
  <c r="C1896" i="8"/>
  <c r="C1895" i="8"/>
  <c r="C1894" i="8"/>
  <c r="C1893" i="8"/>
  <c r="C1892" i="8"/>
  <c r="C1891" i="8"/>
  <c r="C1890" i="8"/>
  <c r="C1889" i="8"/>
  <c r="C1888" i="8"/>
  <c r="C1887" i="8"/>
  <c r="C1886" i="8"/>
  <c r="C1885" i="8"/>
  <c r="C1884" i="8"/>
  <c r="C1883" i="8"/>
  <c r="C1882" i="8"/>
  <c r="C1881" i="8"/>
  <c r="C1880" i="8"/>
  <c r="C1879" i="8"/>
  <c r="C1878" i="8"/>
  <c r="C1877" i="8"/>
  <c r="C1876" i="8"/>
  <c r="C1875" i="8"/>
  <c r="C1874" i="8"/>
  <c r="C1873" i="8"/>
  <c r="C1872" i="8"/>
  <c r="C1871" i="8"/>
  <c r="C1870" i="8"/>
  <c r="C1869" i="8"/>
  <c r="C1868" i="8"/>
  <c r="C1867" i="8"/>
  <c r="C1866" i="8"/>
  <c r="C1865" i="8"/>
  <c r="C1864" i="8"/>
  <c r="C1863" i="8"/>
  <c r="C1862" i="8"/>
  <c r="C1861" i="8"/>
  <c r="C1860" i="8"/>
  <c r="C1859" i="8"/>
  <c r="C1858" i="8"/>
  <c r="C1857" i="8"/>
  <c r="C1856" i="8"/>
  <c r="C1855" i="8"/>
  <c r="C1854" i="8"/>
  <c r="C1853" i="8"/>
  <c r="C1852" i="8"/>
  <c r="C1851" i="8"/>
  <c r="C1850" i="8"/>
  <c r="C1849" i="8"/>
  <c r="C1848" i="8"/>
  <c r="C1847" i="8"/>
  <c r="C1846" i="8"/>
  <c r="C1845" i="8"/>
  <c r="C1844" i="8"/>
  <c r="C1843" i="8"/>
  <c r="C1842" i="8"/>
  <c r="C1841" i="8"/>
  <c r="C1840" i="8"/>
  <c r="C1839" i="8"/>
  <c r="C1838" i="8"/>
  <c r="C1837" i="8"/>
  <c r="C1836" i="8"/>
  <c r="C1835" i="8"/>
  <c r="C1834" i="8"/>
  <c r="C1833" i="8"/>
  <c r="C1832" i="8"/>
  <c r="C1831" i="8"/>
  <c r="C1830" i="8"/>
  <c r="C1829" i="8"/>
  <c r="C1828" i="8"/>
  <c r="C1827" i="8"/>
  <c r="C1826" i="8"/>
  <c r="C1825" i="8"/>
  <c r="C1824" i="8"/>
  <c r="C1823" i="8"/>
  <c r="C1822" i="8"/>
  <c r="C1821" i="8"/>
  <c r="C1820" i="8"/>
  <c r="C1819" i="8"/>
  <c r="C1818" i="8"/>
  <c r="C1817" i="8"/>
  <c r="C1816" i="8"/>
  <c r="C1815" i="8"/>
  <c r="C1814" i="8"/>
  <c r="C1813" i="8"/>
  <c r="C1812" i="8"/>
  <c r="C1811" i="8"/>
  <c r="C1810" i="8"/>
  <c r="C1809" i="8"/>
  <c r="C1808" i="8"/>
  <c r="C1807" i="8"/>
  <c r="C1806" i="8"/>
  <c r="C1805" i="8"/>
  <c r="C1804" i="8"/>
  <c r="C1803" i="8"/>
  <c r="C1802" i="8"/>
  <c r="C1801" i="8"/>
  <c r="C1800" i="8"/>
  <c r="C1799" i="8"/>
  <c r="C1798" i="8"/>
  <c r="C1797" i="8"/>
  <c r="C1796" i="8"/>
  <c r="C1795" i="8"/>
  <c r="C1794" i="8"/>
  <c r="C1793" i="8"/>
  <c r="C1792" i="8"/>
  <c r="C1791" i="8"/>
  <c r="C1790" i="8"/>
  <c r="C1789" i="8"/>
  <c r="C1788" i="8"/>
  <c r="C1787" i="8"/>
  <c r="C1786" i="8"/>
  <c r="C1785" i="8"/>
  <c r="C1784" i="8"/>
  <c r="C1783" i="8"/>
  <c r="C1782" i="8"/>
  <c r="C1781" i="8"/>
  <c r="C1780" i="8"/>
  <c r="C1779" i="8"/>
  <c r="C1778" i="8"/>
  <c r="C1777" i="8"/>
  <c r="C1776" i="8"/>
  <c r="C1775" i="8"/>
  <c r="C1774" i="8"/>
  <c r="C1773" i="8"/>
  <c r="C1772" i="8"/>
  <c r="C1771" i="8"/>
  <c r="C1770" i="8"/>
  <c r="C1769" i="8"/>
  <c r="C1768" i="8"/>
  <c r="C1767" i="8"/>
  <c r="C1766" i="8"/>
  <c r="C1765" i="8"/>
  <c r="C1764" i="8"/>
  <c r="C1763" i="8"/>
  <c r="C1762" i="8"/>
  <c r="C1761" i="8"/>
  <c r="C1760" i="8"/>
  <c r="C1759" i="8"/>
  <c r="C1758" i="8"/>
  <c r="C1757" i="8"/>
  <c r="C1756" i="8"/>
  <c r="C1755" i="8"/>
  <c r="C1754" i="8"/>
  <c r="C1753" i="8"/>
  <c r="C1752" i="8"/>
  <c r="C1751" i="8"/>
  <c r="C1750" i="8"/>
  <c r="C1749" i="8"/>
  <c r="C1748" i="8"/>
  <c r="C1747" i="8"/>
  <c r="C1746" i="8"/>
  <c r="C1745" i="8"/>
  <c r="C1744" i="8"/>
  <c r="C1743" i="8"/>
  <c r="C1742" i="8"/>
  <c r="C1741" i="8"/>
  <c r="C1740" i="8"/>
  <c r="C1739" i="8"/>
  <c r="C1738" i="8"/>
  <c r="C1737" i="8"/>
  <c r="C1736" i="8"/>
  <c r="C1735" i="8"/>
  <c r="C1734" i="8"/>
  <c r="C1733" i="8"/>
  <c r="C1732" i="8"/>
  <c r="C1731" i="8"/>
  <c r="C1730" i="8"/>
  <c r="C1729" i="8"/>
  <c r="C1728" i="8"/>
  <c r="C1727" i="8"/>
  <c r="C1726" i="8"/>
  <c r="C1725" i="8"/>
  <c r="C1724" i="8"/>
  <c r="C1723" i="8"/>
  <c r="C1722" i="8"/>
  <c r="C1721" i="8"/>
  <c r="C1720" i="8"/>
  <c r="C1719" i="8"/>
  <c r="C1718" i="8"/>
  <c r="C1717" i="8"/>
  <c r="C1716" i="8"/>
  <c r="C1715" i="8"/>
  <c r="C1714" i="8"/>
  <c r="C1713" i="8"/>
  <c r="C1712" i="8"/>
  <c r="C1711" i="8"/>
  <c r="C1710" i="8"/>
  <c r="C1709" i="8"/>
  <c r="C1708" i="8"/>
  <c r="C1707" i="8"/>
  <c r="C1706" i="8"/>
  <c r="C1705" i="8"/>
  <c r="C1704" i="8"/>
  <c r="C1703" i="8"/>
  <c r="C1702" i="8"/>
  <c r="C1701" i="8"/>
  <c r="C1700" i="8"/>
  <c r="C1699" i="8"/>
  <c r="C1698" i="8"/>
  <c r="C1697" i="8"/>
  <c r="C1696" i="8"/>
  <c r="C1695" i="8"/>
  <c r="C1694" i="8"/>
  <c r="C1693" i="8"/>
  <c r="C1692" i="8"/>
  <c r="C1691" i="8"/>
  <c r="C1690" i="8"/>
  <c r="C1689" i="8"/>
  <c r="C1688" i="8"/>
  <c r="C1687" i="8"/>
  <c r="C1686" i="8"/>
  <c r="C1685" i="8"/>
  <c r="C1684" i="8"/>
  <c r="C1683" i="8"/>
  <c r="C1682" i="8"/>
  <c r="C1681" i="8"/>
  <c r="C1680" i="8"/>
  <c r="C1679" i="8"/>
  <c r="C1678" i="8"/>
  <c r="C1677" i="8"/>
  <c r="C1676" i="8"/>
  <c r="C1675" i="8"/>
  <c r="C1674" i="8"/>
  <c r="C1673" i="8"/>
  <c r="C1672" i="8"/>
  <c r="C1671" i="8"/>
  <c r="C1670" i="8"/>
  <c r="C1669" i="8"/>
  <c r="C1668" i="8"/>
  <c r="C1667" i="8"/>
  <c r="C1666" i="8"/>
  <c r="C1665" i="8"/>
  <c r="C1664" i="8"/>
  <c r="C1663" i="8"/>
  <c r="C1662" i="8"/>
  <c r="C1661" i="8"/>
  <c r="C1660" i="8"/>
  <c r="C1659" i="8"/>
  <c r="C1658" i="8"/>
  <c r="C1657" i="8"/>
  <c r="C1656" i="8"/>
  <c r="C1655" i="8"/>
  <c r="C1654" i="8"/>
  <c r="C1653" i="8"/>
  <c r="C1652" i="8"/>
  <c r="C1651" i="8"/>
  <c r="C1650" i="8"/>
  <c r="C1649" i="8"/>
  <c r="C1648" i="8"/>
  <c r="C1647" i="8"/>
  <c r="C1646" i="8"/>
  <c r="C1645" i="8"/>
  <c r="C1644" i="8"/>
  <c r="C1643" i="8"/>
  <c r="C1642" i="8"/>
  <c r="C1641" i="8"/>
  <c r="C1640" i="8"/>
  <c r="C1639" i="8"/>
  <c r="C1638" i="8"/>
  <c r="C1637" i="8"/>
  <c r="C1636" i="8"/>
  <c r="C1635" i="8"/>
  <c r="C1634" i="8"/>
  <c r="C1633" i="8"/>
  <c r="C1632" i="8"/>
  <c r="C1631" i="8"/>
  <c r="C1630" i="8"/>
  <c r="C1629" i="8"/>
  <c r="C1628" i="8"/>
  <c r="C1627" i="8"/>
  <c r="C1626" i="8"/>
  <c r="C1625" i="8"/>
  <c r="C1624" i="8"/>
  <c r="C1623" i="8"/>
  <c r="C1622" i="8"/>
  <c r="C1621" i="8"/>
  <c r="C1620" i="8"/>
  <c r="C1619" i="8"/>
  <c r="C1618" i="8"/>
  <c r="C1617" i="8"/>
  <c r="C1616" i="8"/>
  <c r="C1615" i="8"/>
  <c r="C1614" i="8"/>
  <c r="C1613" i="8"/>
  <c r="C1612" i="8"/>
  <c r="C1611" i="8"/>
  <c r="C1610" i="8"/>
  <c r="C1609" i="8"/>
  <c r="C1608" i="8"/>
  <c r="C1607" i="8"/>
  <c r="C1606" i="8"/>
  <c r="C1605" i="8"/>
  <c r="C1604" i="8"/>
  <c r="C1603" i="8"/>
  <c r="C1602" i="8"/>
  <c r="C1601" i="8"/>
  <c r="C1600" i="8"/>
  <c r="C1599" i="8"/>
  <c r="C1598" i="8"/>
  <c r="C1597" i="8"/>
  <c r="C1596" i="8"/>
  <c r="C1595" i="8"/>
  <c r="C1594" i="8"/>
  <c r="C1593" i="8"/>
  <c r="C1592" i="8"/>
  <c r="C1591" i="8"/>
  <c r="C1590" i="8"/>
  <c r="C1589" i="8"/>
  <c r="C1588" i="8"/>
  <c r="C1587" i="8"/>
  <c r="C1586" i="8"/>
  <c r="C1585" i="8"/>
  <c r="C1584" i="8"/>
  <c r="C1583" i="8"/>
  <c r="C1582" i="8"/>
  <c r="C1581" i="8"/>
  <c r="C1580" i="8"/>
  <c r="C1579" i="8"/>
  <c r="C1578" i="8"/>
  <c r="C1577" i="8"/>
  <c r="C1576" i="8"/>
  <c r="C1575" i="8"/>
  <c r="C1574" i="8"/>
  <c r="C1573" i="8"/>
  <c r="C1572" i="8"/>
  <c r="C1571" i="8"/>
  <c r="C1570" i="8"/>
  <c r="C1569" i="8"/>
  <c r="C1568" i="8"/>
  <c r="C1567" i="8"/>
  <c r="C1566" i="8"/>
  <c r="C1565" i="8"/>
  <c r="C1564" i="8"/>
  <c r="C1563" i="8"/>
  <c r="C1562" i="8"/>
  <c r="C1561" i="8"/>
  <c r="C1560" i="8"/>
  <c r="C1559" i="8"/>
  <c r="C1558" i="8"/>
  <c r="C1557" i="8"/>
  <c r="C1556" i="8"/>
  <c r="C1555" i="8"/>
  <c r="C1554" i="8"/>
  <c r="C1553" i="8"/>
  <c r="C1552" i="8"/>
  <c r="C1551" i="8"/>
  <c r="C1550" i="8"/>
  <c r="C1549" i="8"/>
  <c r="C1548" i="8"/>
  <c r="C1547" i="8"/>
  <c r="C1546" i="8"/>
  <c r="C1545" i="8"/>
  <c r="C1544" i="8"/>
  <c r="C1543" i="8"/>
  <c r="C1542" i="8"/>
  <c r="C1541" i="8"/>
  <c r="C1540" i="8"/>
  <c r="C1539" i="8"/>
  <c r="C1538" i="8"/>
  <c r="C1537" i="8"/>
  <c r="C1536" i="8"/>
  <c r="C1535" i="8"/>
  <c r="C1534" i="8"/>
  <c r="C1533" i="8"/>
  <c r="C1532" i="8"/>
  <c r="C1531" i="8"/>
  <c r="C1530" i="8"/>
  <c r="C1529" i="8"/>
  <c r="C1528" i="8"/>
  <c r="C1527" i="8"/>
  <c r="C1526" i="8"/>
  <c r="C1525" i="8"/>
  <c r="C1524" i="8"/>
  <c r="C1523" i="8"/>
  <c r="C1522" i="8"/>
  <c r="C1521" i="8"/>
  <c r="C1520" i="8"/>
  <c r="C1519" i="8"/>
  <c r="C1518" i="8"/>
  <c r="C1517" i="8"/>
  <c r="C1516" i="8"/>
  <c r="C1515" i="8"/>
  <c r="C1514" i="8"/>
  <c r="C1513" i="8"/>
  <c r="C1512" i="8"/>
  <c r="C1511" i="8"/>
  <c r="C1510" i="8"/>
  <c r="C1509" i="8"/>
  <c r="C1508" i="8"/>
  <c r="C1507" i="8"/>
  <c r="C1506" i="8"/>
  <c r="C1505" i="8"/>
  <c r="C1504" i="8"/>
  <c r="C1503" i="8"/>
  <c r="C1502" i="8"/>
  <c r="C1501" i="8"/>
  <c r="C1500" i="8"/>
  <c r="C1499" i="8"/>
  <c r="C1498" i="8"/>
  <c r="C1497" i="8"/>
  <c r="C1496" i="8"/>
  <c r="C1495" i="8"/>
  <c r="C1494" i="8"/>
  <c r="C1493" i="8"/>
  <c r="C1492" i="8"/>
  <c r="C1491" i="8"/>
  <c r="C1490" i="8"/>
  <c r="C1489" i="8"/>
  <c r="C1488" i="8"/>
  <c r="C1487" i="8"/>
  <c r="C1486" i="8"/>
  <c r="C1485" i="8"/>
  <c r="C1484" i="8"/>
  <c r="C1483" i="8"/>
  <c r="C1482" i="8"/>
  <c r="C1481" i="8"/>
  <c r="C1480" i="8"/>
  <c r="C1479" i="8"/>
  <c r="C1478" i="8"/>
  <c r="C1477" i="8"/>
  <c r="C1476" i="8"/>
  <c r="C1475" i="8"/>
  <c r="C1474" i="8"/>
  <c r="C1473" i="8"/>
  <c r="C1472" i="8"/>
  <c r="C1471" i="8"/>
  <c r="C1470" i="8"/>
  <c r="C1469" i="8"/>
  <c r="C1468" i="8"/>
  <c r="C1467" i="8"/>
  <c r="C1466" i="8"/>
  <c r="C1465" i="8"/>
  <c r="C1464" i="8"/>
  <c r="C1463" i="8"/>
  <c r="C1462" i="8"/>
  <c r="C1461" i="8"/>
  <c r="C1460" i="8"/>
  <c r="C1459" i="8"/>
  <c r="C1458" i="8"/>
  <c r="C1457" i="8"/>
  <c r="C1456" i="8"/>
  <c r="C1455" i="8"/>
  <c r="C1454" i="8"/>
  <c r="C1453" i="8"/>
  <c r="C1452" i="8"/>
  <c r="C1451" i="8"/>
  <c r="C1450" i="8"/>
  <c r="C1449" i="8"/>
  <c r="C1448" i="8"/>
  <c r="C1447" i="8"/>
  <c r="C1446" i="8"/>
  <c r="C1445" i="8"/>
  <c r="C1444" i="8"/>
  <c r="C1443" i="8"/>
  <c r="C1442" i="8"/>
  <c r="C1441" i="8"/>
  <c r="C1440" i="8"/>
  <c r="C1439" i="8"/>
  <c r="C1438" i="8"/>
  <c r="C1437" i="8"/>
  <c r="C1436" i="8"/>
  <c r="C1435" i="8"/>
  <c r="C1434" i="8"/>
  <c r="C1433" i="8"/>
  <c r="C1432" i="8"/>
  <c r="C1431" i="8"/>
  <c r="C1430" i="8"/>
  <c r="C1429" i="8"/>
  <c r="C1428" i="8"/>
  <c r="C1427" i="8"/>
  <c r="C1426" i="8"/>
  <c r="C1425" i="8"/>
  <c r="C1424" i="8"/>
  <c r="C1423" i="8"/>
  <c r="C1422" i="8"/>
  <c r="C1421" i="8"/>
  <c r="C1420" i="8"/>
  <c r="C1419" i="8"/>
  <c r="C1418" i="8"/>
  <c r="C1417" i="8"/>
  <c r="C1416" i="8"/>
  <c r="C1415" i="8"/>
  <c r="C1414" i="8"/>
  <c r="C1413" i="8"/>
  <c r="C1412" i="8"/>
  <c r="C1411" i="8"/>
  <c r="C1410" i="8"/>
  <c r="C1409" i="8"/>
  <c r="C1408" i="8"/>
  <c r="C1407" i="8"/>
  <c r="C1406" i="8"/>
  <c r="C1405" i="8"/>
  <c r="C1404" i="8"/>
  <c r="C1403" i="8"/>
  <c r="C1402" i="8"/>
  <c r="C1401" i="8"/>
  <c r="C1400" i="8"/>
  <c r="C1399" i="8"/>
  <c r="C1398" i="8"/>
  <c r="C1397" i="8"/>
  <c r="C1396" i="8"/>
  <c r="C1395" i="8"/>
  <c r="C1394" i="8"/>
  <c r="C1393" i="8"/>
  <c r="C1392" i="8"/>
  <c r="C1391" i="8"/>
  <c r="C1390" i="8"/>
  <c r="C1389" i="8"/>
  <c r="C1388" i="8"/>
  <c r="C1387" i="8"/>
  <c r="C1386" i="8"/>
  <c r="C1385" i="8"/>
  <c r="C1384" i="8"/>
  <c r="C1383" i="8"/>
  <c r="C1382" i="8"/>
  <c r="C1381" i="8"/>
  <c r="C1380" i="8"/>
  <c r="C1379" i="8"/>
  <c r="C1378" i="8"/>
  <c r="C1377" i="8"/>
  <c r="C1376" i="8"/>
  <c r="C1375" i="8"/>
  <c r="C1374" i="8"/>
  <c r="C1373" i="8"/>
  <c r="C1372" i="8"/>
  <c r="C1371" i="8"/>
  <c r="C1370" i="8"/>
  <c r="C1369" i="8"/>
  <c r="C1368" i="8"/>
  <c r="C1367" i="8"/>
  <c r="C1366" i="8"/>
  <c r="C1365" i="8"/>
  <c r="C1364" i="8"/>
  <c r="C1363" i="8"/>
  <c r="C1362" i="8"/>
  <c r="C1361" i="8"/>
  <c r="C1360" i="8"/>
  <c r="C1359" i="8"/>
  <c r="C1358" i="8"/>
  <c r="C1357" i="8"/>
  <c r="C1356" i="8"/>
  <c r="C1355" i="8"/>
  <c r="C1354" i="8"/>
  <c r="C1353" i="8"/>
  <c r="C1352" i="8"/>
  <c r="C1351" i="8"/>
  <c r="C1350" i="8"/>
  <c r="C1349" i="8"/>
  <c r="C1348" i="8"/>
  <c r="C1347" i="8"/>
  <c r="C1346" i="8"/>
  <c r="C1345" i="8"/>
  <c r="C1344" i="8"/>
  <c r="C1343" i="8"/>
  <c r="C1342" i="8"/>
  <c r="C1341" i="8"/>
  <c r="C1340" i="8"/>
  <c r="C1339" i="8"/>
  <c r="C1338" i="8"/>
  <c r="C1337" i="8"/>
  <c r="C1336" i="8"/>
  <c r="C1335" i="8"/>
  <c r="C1334" i="8"/>
  <c r="C1333" i="8"/>
  <c r="C1332" i="8"/>
  <c r="C1331" i="8"/>
  <c r="C1330" i="8"/>
  <c r="C1329" i="8"/>
  <c r="C1328" i="8"/>
  <c r="C1327" i="8"/>
  <c r="C1326" i="8"/>
  <c r="C1325" i="8"/>
  <c r="C1324" i="8"/>
  <c r="C1323" i="8"/>
  <c r="C1322" i="8"/>
  <c r="C1321" i="8"/>
  <c r="C1320" i="8"/>
  <c r="C1319" i="8"/>
  <c r="C1318" i="8"/>
  <c r="C1317" i="8"/>
  <c r="C1316" i="8"/>
  <c r="C1315" i="8"/>
  <c r="C1314" i="8"/>
  <c r="C1313" i="8"/>
  <c r="C1312" i="8"/>
  <c r="C1311" i="8"/>
  <c r="C1310" i="8"/>
  <c r="C1309" i="8"/>
  <c r="C1308" i="8"/>
  <c r="C1307" i="8"/>
  <c r="C1306" i="8"/>
  <c r="C1305" i="8"/>
  <c r="C1304" i="8"/>
  <c r="C1303" i="8"/>
  <c r="C1302" i="8"/>
  <c r="C1301" i="8"/>
  <c r="C1300" i="8"/>
  <c r="C1299" i="8"/>
  <c r="C1298" i="8"/>
  <c r="C1297" i="8"/>
  <c r="C1296" i="8"/>
  <c r="C1295" i="8"/>
  <c r="C1294" i="8"/>
  <c r="C1293" i="8"/>
  <c r="C1292" i="8"/>
  <c r="C1291" i="8"/>
  <c r="C1290" i="8"/>
  <c r="C1289" i="8"/>
  <c r="C1288" i="8"/>
  <c r="C1287" i="8"/>
  <c r="C1286" i="8"/>
  <c r="C1285" i="8"/>
  <c r="C1284" i="8"/>
  <c r="C1283" i="8"/>
  <c r="C1282" i="8"/>
  <c r="C1281" i="8"/>
  <c r="C1280" i="8"/>
  <c r="C1279" i="8"/>
  <c r="C1278" i="8"/>
  <c r="C1277" i="8"/>
  <c r="C1276" i="8"/>
  <c r="C1275" i="8"/>
  <c r="C1274" i="8"/>
  <c r="C1273" i="8"/>
  <c r="C1272" i="8"/>
  <c r="C1271" i="8"/>
  <c r="C1270" i="8"/>
  <c r="C1269" i="8"/>
  <c r="C1268" i="8"/>
  <c r="C1267" i="8"/>
  <c r="C1266" i="8"/>
  <c r="C1265" i="8"/>
  <c r="C1264" i="8"/>
  <c r="C1263" i="8"/>
  <c r="C1262" i="8"/>
  <c r="C1261" i="8"/>
  <c r="C1260" i="8"/>
  <c r="C1259" i="8"/>
  <c r="C1258" i="8"/>
  <c r="C1257" i="8"/>
  <c r="C1256" i="8"/>
  <c r="C1255" i="8"/>
  <c r="C1254" i="8"/>
  <c r="C1253" i="8"/>
  <c r="C1252" i="8"/>
  <c r="C1251" i="8"/>
  <c r="C1250" i="8"/>
  <c r="C1249" i="8"/>
  <c r="C1248" i="8"/>
  <c r="C1247" i="8"/>
  <c r="C1246" i="8"/>
  <c r="C1245" i="8"/>
  <c r="C1244" i="8"/>
  <c r="C1243" i="8"/>
  <c r="C1242" i="8"/>
  <c r="C1241" i="8"/>
  <c r="C1240" i="8"/>
  <c r="C1239" i="8"/>
  <c r="C1238" i="8"/>
  <c r="C1237" i="8"/>
  <c r="C1236" i="8"/>
  <c r="C1235" i="8"/>
  <c r="C1234" i="8"/>
  <c r="C1233" i="8"/>
  <c r="C1232" i="8"/>
  <c r="C1231" i="8"/>
  <c r="C1230" i="8"/>
  <c r="C1229" i="8"/>
  <c r="C1228" i="8"/>
  <c r="C1227" i="8"/>
  <c r="C1226" i="8"/>
  <c r="C1225" i="8"/>
  <c r="C1224" i="8"/>
  <c r="C1223" i="8"/>
  <c r="C1222" i="8"/>
  <c r="C1221" i="8"/>
  <c r="C1220" i="8"/>
  <c r="C1219" i="8"/>
  <c r="C1218" i="8"/>
  <c r="C1217" i="8"/>
  <c r="C1216" i="8"/>
  <c r="C1215" i="8"/>
  <c r="C1214" i="8"/>
  <c r="C1213" i="8"/>
  <c r="C1212" i="8"/>
  <c r="C1211" i="8"/>
  <c r="C1210" i="8"/>
  <c r="C1209" i="8"/>
  <c r="C1208" i="8"/>
  <c r="C1207" i="8"/>
  <c r="C1206" i="8"/>
  <c r="C1205" i="8"/>
  <c r="C1204" i="8"/>
  <c r="C1203" i="8"/>
  <c r="C1202" i="8"/>
  <c r="C1201" i="8"/>
  <c r="C1200" i="8"/>
  <c r="C1199" i="8"/>
  <c r="C1198" i="8"/>
  <c r="C1197" i="8"/>
  <c r="C1196" i="8"/>
  <c r="C1195" i="8"/>
  <c r="C1194" i="8"/>
  <c r="C1193" i="8"/>
  <c r="C1192" i="8"/>
  <c r="C1191" i="8"/>
  <c r="C1190" i="8"/>
  <c r="C1189" i="8"/>
  <c r="C1188" i="8"/>
  <c r="C1187" i="8"/>
  <c r="C1186" i="8"/>
  <c r="C1185" i="8"/>
  <c r="C1184" i="8"/>
  <c r="C1183" i="8"/>
  <c r="C1182" i="8"/>
  <c r="C1181" i="8"/>
  <c r="C1180" i="8"/>
  <c r="C1179" i="8"/>
  <c r="C1178" i="8"/>
  <c r="C1177" i="8"/>
  <c r="C1176" i="8"/>
  <c r="C1175" i="8"/>
  <c r="C1174" i="8"/>
  <c r="C1173" i="8"/>
  <c r="C1172" i="8"/>
  <c r="C1171" i="8"/>
  <c r="C1170" i="8"/>
  <c r="C1169" i="8"/>
  <c r="C1168" i="8"/>
  <c r="C1167" i="8"/>
  <c r="C1166" i="8"/>
  <c r="C1165" i="8"/>
  <c r="C1164" i="8"/>
  <c r="C1163" i="8"/>
  <c r="C1162" i="8"/>
  <c r="C1161" i="8"/>
  <c r="C1160" i="8"/>
  <c r="C1159" i="8"/>
  <c r="C1158" i="8"/>
  <c r="C1157" i="8"/>
  <c r="C1156" i="8"/>
  <c r="C1155" i="8"/>
  <c r="C1154" i="8"/>
  <c r="C1153" i="8"/>
  <c r="C1152" i="8"/>
  <c r="C1151" i="8"/>
  <c r="C1150" i="8"/>
  <c r="C1149" i="8"/>
  <c r="C1148" i="8"/>
  <c r="C1147" i="8"/>
  <c r="C1146" i="8"/>
  <c r="C1145" i="8"/>
  <c r="C1144" i="8"/>
  <c r="C1143" i="8"/>
  <c r="C1142" i="8"/>
  <c r="C1141" i="8"/>
  <c r="C1140" i="8"/>
  <c r="C1139" i="8"/>
  <c r="C1138" i="8"/>
  <c r="C1137" i="8"/>
  <c r="C1136" i="8"/>
  <c r="C1135" i="8"/>
  <c r="C1134" i="8"/>
  <c r="C1133" i="8"/>
  <c r="C1132" i="8"/>
  <c r="C1131" i="8"/>
  <c r="C1130" i="8"/>
  <c r="C1129" i="8"/>
  <c r="C1128" i="8"/>
  <c r="C1127" i="8"/>
  <c r="C1126" i="8"/>
  <c r="C1125" i="8"/>
  <c r="C1124" i="8"/>
  <c r="C1123" i="8"/>
  <c r="C1122" i="8"/>
  <c r="C1121" i="8"/>
  <c r="C1120" i="8"/>
  <c r="C1119" i="8"/>
  <c r="C1118" i="8"/>
  <c r="C1117" i="8"/>
  <c r="C1116" i="8"/>
  <c r="C1115" i="8"/>
  <c r="C1114" i="8"/>
  <c r="C1113" i="8"/>
  <c r="C1112" i="8"/>
  <c r="C1111" i="8"/>
  <c r="C1110" i="8"/>
  <c r="C1109" i="8"/>
  <c r="C1108" i="8"/>
  <c r="C1107" i="8"/>
  <c r="C1106" i="8"/>
  <c r="C1105" i="8"/>
  <c r="C1104" i="8"/>
  <c r="C1103" i="8"/>
  <c r="C1102" i="8"/>
  <c r="C1101" i="8"/>
  <c r="C1100" i="8"/>
  <c r="C1099" i="8"/>
  <c r="C1098" i="8"/>
  <c r="C1097" i="8"/>
  <c r="C1096" i="8"/>
  <c r="C1095" i="8"/>
  <c r="C1094" i="8"/>
  <c r="C1093" i="8"/>
  <c r="C1092" i="8"/>
  <c r="C1091" i="8"/>
  <c r="C1090" i="8"/>
  <c r="C1089" i="8"/>
  <c r="C1088" i="8"/>
  <c r="C1087" i="8"/>
  <c r="C1086" i="8"/>
  <c r="C1085" i="8"/>
  <c r="C1084" i="8"/>
  <c r="C1083" i="8"/>
  <c r="C1082" i="8"/>
  <c r="C1081" i="8"/>
  <c r="C1080" i="8"/>
  <c r="C1079" i="8"/>
  <c r="C1078" i="8"/>
  <c r="C1077" i="8"/>
  <c r="C1076" i="8"/>
  <c r="C1075" i="8"/>
  <c r="C1074" i="8"/>
  <c r="C1073" i="8"/>
  <c r="C1072" i="8"/>
  <c r="C1071" i="8"/>
  <c r="C1070" i="8"/>
  <c r="C1069" i="8"/>
  <c r="C1068" i="8"/>
  <c r="C1067" i="8"/>
  <c r="C1066" i="8"/>
  <c r="C1065" i="8"/>
  <c r="C1064" i="8"/>
  <c r="C1063" i="8"/>
  <c r="C1062" i="8"/>
  <c r="C1061" i="8"/>
  <c r="C1060" i="8"/>
  <c r="C1059" i="8"/>
  <c r="C1058" i="8"/>
  <c r="C1057" i="8"/>
  <c r="C1056" i="8"/>
  <c r="C1055" i="8"/>
  <c r="C1054" i="8"/>
  <c r="C1053" i="8"/>
  <c r="C1052" i="8"/>
  <c r="C1051" i="8"/>
  <c r="C1050" i="8"/>
  <c r="C1049" i="8"/>
  <c r="C1048" i="8"/>
  <c r="C1047" i="8"/>
  <c r="C1046" i="8"/>
  <c r="C1045" i="8"/>
  <c r="C1044" i="8"/>
  <c r="C1043" i="8"/>
  <c r="C1042" i="8"/>
  <c r="C1041" i="8"/>
  <c r="C1040" i="8"/>
  <c r="C1039" i="8"/>
  <c r="C1038" i="8"/>
  <c r="C1037" i="8"/>
  <c r="C1036" i="8"/>
  <c r="C1035" i="8"/>
  <c r="C1034" i="8"/>
  <c r="C1033" i="8"/>
  <c r="C1032" i="8"/>
  <c r="C1031" i="8"/>
  <c r="C1030" i="8"/>
  <c r="C1029" i="8"/>
  <c r="C1028" i="8"/>
  <c r="C1027" i="8"/>
  <c r="C1026" i="8"/>
  <c r="C1025" i="8"/>
  <c r="C1024" i="8"/>
  <c r="C1023" i="8"/>
  <c r="C1022" i="8"/>
  <c r="C1021" i="8"/>
  <c r="C1020" i="8"/>
  <c r="C1019" i="8"/>
  <c r="C1018" i="8"/>
  <c r="C1017" i="8"/>
  <c r="C1016" i="8"/>
  <c r="C1015" i="8"/>
  <c r="C1014" i="8"/>
  <c r="C1013" i="8"/>
  <c r="C1012" i="8"/>
  <c r="C1011" i="8"/>
  <c r="C1010" i="8"/>
  <c r="C1009" i="8"/>
  <c r="C1008" i="8"/>
  <c r="C1007" i="8"/>
  <c r="C1006" i="8"/>
  <c r="C1005" i="8"/>
  <c r="C1004" i="8"/>
  <c r="C1003" i="8"/>
  <c r="C1002" i="8"/>
  <c r="C1001" i="8"/>
  <c r="C1000" i="8"/>
  <c r="C999" i="8"/>
  <c r="C998" i="8"/>
  <c r="C997" i="8"/>
  <c r="C996" i="8"/>
  <c r="C995" i="8"/>
  <c r="C994" i="8"/>
  <c r="C993" i="8"/>
  <c r="C992" i="8"/>
  <c r="C991" i="8"/>
  <c r="C990" i="8"/>
  <c r="C989" i="8"/>
  <c r="C988" i="8"/>
  <c r="C987" i="8"/>
  <c r="C986" i="8"/>
  <c r="C985" i="8"/>
  <c r="C984" i="8"/>
  <c r="C983" i="8"/>
  <c r="C982" i="8"/>
  <c r="C981" i="8"/>
  <c r="C980" i="8"/>
  <c r="C979" i="8"/>
  <c r="C978" i="8"/>
  <c r="C977" i="8"/>
  <c r="C976" i="8"/>
  <c r="C975" i="8"/>
  <c r="C974" i="8"/>
  <c r="C973" i="8"/>
  <c r="C972" i="8"/>
  <c r="C971" i="8"/>
  <c r="C970" i="8"/>
  <c r="C969" i="8"/>
  <c r="C968" i="8"/>
  <c r="C967" i="8"/>
  <c r="C966" i="8"/>
  <c r="C965" i="8"/>
  <c r="C964" i="8"/>
  <c r="C963" i="8"/>
  <c r="C962" i="8"/>
  <c r="C961" i="8"/>
  <c r="C960" i="8"/>
  <c r="C959" i="8"/>
  <c r="C958" i="8"/>
  <c r="C957" i="8"/>
  <c r="C956" i="8"/>
  <c r="C955" i="8"/>
  <c r="C954" i="8"/>
  <c r="C953" i="8"/>
  <c r="C952" i="8"/>
  <c r="C951" i="8"/>
  <c r="C950" i="8"/>
  <c r="C949" i="8"/>
  <c r="C948" i="8"/>
  <c r="C947" i="8"/>
  <c r="C946" i="8"/>
  <c r="C945" i="8"/>
  <c r="C944" i="8"/>
  <c r="C943" i="8"/>
  <c r="C942" i="8"/>
  <c r="C941" i="8"/>
  <c r="C940" i="8"/>
  <c r="C939" i="8"/>
  <c r="C938" i="8"/>
  <c r="C937" i="8"/>
  <c r="C936" i="8"/>
  <c r="C935" i="8"/>
  <c r="C934" i="8"/>
  <c r="C933" i="8"/>
  <c r="C932" i="8"/>
  <c r="C931" i="8"/>
  <c r="C930" i="8"/>
  <c r="C929" i="8"/>
  <c r="C928" i="8"/>
  <c r="C927" i="8"/>
  <c r="C926" i="8"/>
  <c r="C925" i="8"/>
  <c r="C924" i="8"/>
  <c r="C923" i="8"/>
  <c r="C922" i="8"/>
  <c r="C921" i="8"/>
  <c r="C920" i="8"/>
  <c r="C919" i="8"/>
  <c r="C918" i="8"/>
  <c r="C917" i="8"/>
  <c r="C916" i="8"/>
  <c r="C915" i="8"/>
  <c r="C914" i="8"/>
  <c r="C913" i="8"/>
  <c r="C912" i="8"/>
  <c r="C911" i="8"/>
  <c r="C910" i="8"/>
  <c r="C909" i="8"/>
  <c r="C908" i="8"/>
  <c r="C907" i="8"/>
  <c r="C906" i="8"/>
  <c r="C905" i="8"/>
  <c r="C904" i="8"/>
  <c r="C903" i="8"/>
  <c r="C902" i="8"/>
  <c r="C901" i="8"/>
  <c r="C900" i="8"/>
  <c r="C899" i="8"/>
  <c r="C898" i="8"/>
  <c r="C897" i="8"/>
  <c r="C896" i="8"/>
  <c r="C895" i="8"/>
  <c r="C894" i="8"/>
  <c r="C893" i="8"/>
  <c r="C892" i="8"/>
  <c r="C891" i="8"/>
  <c r="C890" i="8"/>
  <c r="C889" i="8"/>
  <c r="C888" i="8"/>
  <c r="C887" i="8"/>
  <c r="C886" i="8"/>
  <c r="C885" i="8"/>
  <c r="C884" i="8"/>
  <c r="C883" i="8"/>
  <c r="C882" i="8"/>
  <c r="C881" i="8"/>
  <c r="C880" i="8"/>
  <c r="C879" i="8"/>
  <c r="C878" i="8"/>
  <c r="C877" i="8"/>
  <c r="C876" i="8"/>
  <c r="C875" i="8"/>
  <c r="C874" i="8"/>
  <c r="C873" i="8"/>
  <c r="C872" i="8"/>
  <c r="C871" i="8"/>
  <c r="C870" i="8"/>
  <c r="C869" i="8"/>
  <c r="C868" i="8"/>
  <c r="C867" i="8"/>
  <c r="C866" i="8"/>
  <c r="C865" i="8"/>
  <c r="C864" i="8"/>
  <c r="C863" i="8"/>
  <c r="C862" i="8"/>
  <c r="C861" i="8"/>
  <c r="C860" i="8"/>
  <c r="C859" i="8"/>
  <c r="C858" i="8"/>
  <c r="C857" i="8"/>
  <c r="C856" i="8"/>
  <c r="C855" i="8"/>
  <c r="C854" i="8"/>
  <c r="C853" i="8"/>
  <c r="C852" i="8"/>
  <c r="C851" i="8"/>
  <c r="C850" i="8"/>
  <c r="C849" i="8"/>
  <c r="C848" i="8"/>
  <c r="C847" i="8"/>
  <c r="C846" i="8"/>
  <c r="C845" i="8"/>
  <c r="C844" i="8"/>
  <c r="C843" i="8"/>
  <c r="C842" i="8"/>
  <c r="C841" i="8"/>
  <c r="C840" i="8"/>
  <c r="C839" i="8"/>
  <c r="C838" i="8"/>
  <c r="C837" i="8"/>
  <c r="C836" i="8"/>
  <c r="C835" i="8"/>
  <c r="C834" i="8"/>
  <c r="C833" i="8"/>
  <c r="C832" i="8"/>
  <c r="C831" i="8"/>
  <c r="C830" i="8"/>
  <c r="C829" i="8"/>
  <c r="C828" i="8"/>
  <c r="C827" i="8"/>
  <c r="C826" i="8"/>
  <c r="C825" i="8"/>
  <c r="C824" i="8"/>
  <c r="C823" i="8"/>
  <c r="C822" i="8"/>
  <c r="C821" i="8"/>
  <c r="C820" i="8"/>
  <c r="C819" i="8"/>
  <c r="C818" i="8"/>
  <c r="C817" i="8"/>
  <c r="C816" i="8"/>
  <c r="C815" i="8"/>
  <c r="C814" i="8"/>
  <c r="C813" i="8"/>
  <c r="C812" i="8"/>
  <c r="C811" i="8"/>
  <c r="C810" i="8"/>
  <c r="C809" i="8"/>
  <c r="C808" i="8"/>
  <c r="C807" i="8"/>
  <c r="C806" i="8"/>
  <c r="C805" i="8"/>
  <c r="C804" i="8"/>
  <c r="C803" i="8"/>
  <c r="C802" i="8"/>
  <c r="C801" i="8"/>
  <c r="C800" i="8"/>
  <c r="C799" i="8"/>
  <c r="C798" i="8"/>
  <c r="C797" i="8"/>
  <c r="C796" i="8"/>
  <c r="C795" i="8"/>
  <c r="C794" i="8"/>
  <c r="C793" i="8"/>
  <c r="C792" i="8"/>
  <c r="C791" i="8"/>
  <c r="C790" i="8"/>
  <c r="C789" i="8"/>
  <c r="C788" i="8"/>
  <c r="C787" i="8"/>
  <c r="C786" i="8"/>
  <c r="C785" i="8"/>
  <c r="C784" i="8"/>
  <c r="C783" i="8"/>
  <c r="C782" i="8"/>
  <c r="C781" i="8"/>
  <c r="C780" i="8"/>
  <c r="C779" i="8"/>
  <c r="C778" i="8"/>
  <c r="C777" i="8"/>
  <c r="C776" i="8"/>
  <c r="C775" i="8"/>
  <c r="C774" i="8"/>
  <c r="C773" i="8"/>
  <c r="C772" i="8"/>
  <c r="C771" i="8"/>
  <c r="C770" i="8"/>
  <c r="C769" i="8"/>
  <c r="C768" i="8"/>
  <c r="C767" i="8"/>
  <c r="C766" i="8"/>
  <c r="C765" i="8"/>
  <c r="C764" i="8"/>
  <c r="C763" i="8"/>
  <c r="C762" i="8"/>
  <c r="C761" i="8"/>
  <c r="C760" i="8"/>
  <c r="C759" i="8"/>
  <c r="C758" i="8"/>
  <c r="C757" i="8"/>
  <c r="C756" i="8"/>
  <c r="C755" i="8"/>
  <c r="C754" i="8"/>
  <c r="C753" i="8"/>
  <c r="C752" i="8"/>
  <c r="C751" i="8"/>
  <c r="C750" i="8"/>
  <c r="C749" i="8"/>
  <c r="C748" i="8"/>
  <c r="C747" i="8"/>
  <c r="C746" i="8"/>
  <c r="C745" i="8"/>
  <c r="C744" i="8"/>
  <c r="C743" i="8"/>
  <c r="C742" i="8"/>
  <c r="C741" i="8"/>
  <c r="C740" i="8"/>
  <c r="C739" i="8"/>
  <c r="C738" i="8"/>
  <c r="C737" i="8"/>
  <c r="C736" i="8"/>
  <c r="C735" i="8"/>
  <c r="C734" i="8"/>
  <c r="C733" i="8"/>
  <c r="C732" i="8"/>
  <c r="C731" i="8"/>
  <c r="C730" i="8"/>
  <c r="C729" i="8"/>
  <c r="C728" i="8"/>
  <c r="C727" i="8"/>
  <c r="C726" i="8"/>
  <c r="C725" i="8"/>
  <c r="C724" i="8"/>
  <c r="C723" i="8"/>
  <c r="C722" i="8"/>
  <c r="C721" i="8"/>
  <c r="C720" i="8"/>
  <c r="C719" i="8"/>
  <c r="C718" i="8"/>
  <c r="C717" i="8"/>
  <c r="C716" i="8"/>
  <c r="C715" i="8"/>
  <c r="C714" i="8"/>
  <c r="C713" i="8"/>
  <c r="C712" i="8"/>
  <c r="C711" i="8"/>
  <c r="C710" i="8"/>
  <c r="C709" i="8"/>
  <c r="C708" i="8"/>
  <c r="C707" i="8"/>
  <c r="C706" i="8"/>
  <c r="C705" i="8"/>
  <c r="C704" i="8"/>
  <c r="C703" i="8"/>
  <c r="C702" i="8"/>
  <c r="C701" i="8"/>
  <c r="C700" i="8"/>
  <c r="C699" i="8"/>
  <c r="C698" i="8"/>
  <c r="C697" i="8"/>
  <c r="C696" i="8"/>
  <c r="C695" i="8"/>
  <c r="C694" i="8"/>
  <c r="C693" i="8"/>
  <c r="C692" i="8"/>
  <c r="C691" i="8"/>
  <c r="C690" i="8"/>
  <c r="C689" i="8"/>
  <c r="C688" i="8"/>
  <c r="C687" i="8"/>
  <c r="C686" i="8"/>
  <c r="C685" i="8"/>
  <c r="C684" i="8"/>
  <c r="C683" i="8"/>
  <c r="C682" i="8"/>
  <c r="C681" i="8"/>
  <c r="C680" i="8"/>
  <c r="C679" i="8"/>
  <c r="C678" i="8"/>
  <c r="C677" i="8"/>
  <c r="C676" i="8"/>
  <c r="C675" i="8"/>
  <c r="C674" i="8"/>
  <c r="C673" i="8"/>
  <c r="C672" i="8"/>
  <c r="C671" i="8"/>
  <c r="C670" i="8"/>
  <c r="C669" i="8"/>
  <c r="C668" i="8"/>
  <c r="C667" i="8"/>
  <c r="C666" i="8"/>
  <c r="C665" i="8"/>
  <c r="C664" i="8"/>
  <c r="C663" i="8"/>
  <c r="C662" i="8"/>
  <c r="C661" i="8"/>
  <c r="C660" i="8"/>
  <c r="C659" i="8"/>
  <c r="C658" i="8"/>
  <c r="C657" i="8"/>
  <c r="C656" i="8"/>
  <c r="C655" i="8"/>
  <c r="C654" i="8"/>
  <c r="C653" i="8"/>
  <c r="C652" i="8"/>
  <c r="C651" i="8"/>
  <c r="C650" i="8"/>
  <c r="C649" i="8"/>
  <c r="C648" i="8"/>
  <c r="C647" i="8"/>
  <c r="C646" i="8"/>
  <c r="C645" i="8"/>
  <c r="C644" i="8"/>
  <c r="C643" i="8"/>
  <c r="C642" i="8"/>
  <c r="C641" i="8"/>
  <c r="C640" i="8"/>
  <c r="C639" i="8"/>
  <c r="C638" i="8"/>
  <c r="C637" i="8"/>
  <c r="C636" i="8"/>
  <c r="C635" i="8"/>
  <c r="C634" i="8"/>
  <c r="C633" i="8"/>
  <c r="C632" i="8"/>
  <c r="C631" i="8"/>
  <c r="C630" i="8"/>
  <c r="C629" i="8"/>
  <c r="C628" i="8"/>
  <c r="C627" i="8"/>
  <c r="C626" i="8"/>
  <c r="C625" i="8"/>
  <c r="C624" i="8"/>
  <c r="C623" i="8"/>
  <c r="C622" i="8"/>
  <c r="C621" i="8"/>
  <c r="C620" i="8"/>
  <c r="C619" i="8"/>
  <c r="C618" i="8"/>
  <c r="C617" i="8"/>
  <c r="C616" i="8"/>
  <c r="C615" i="8"/>
  <c r="C614" i="8"/>
  <c r="C613" i="8"/>
  <c r="C612" i="8"/>
  <c r="C611" i="8"/>
  <c r="C610" i="8"/>
  <c r="C609" i="8"/>
  <c r="C608" i="8"/>
  <c r="C607" i="8"/>
  <c r="C606" i="8"/>
  <c r="C605" i="8"/>
  <c r="C604" i="8"/>
  <c r="C603" i="8"/>
  <c r="C602" i="8"/>
  <c r="C601" i="8"/>
  <c r="C600" i="8"/>
  <c r="C599" i="8"/>
  <c r="C598" i="8"/>
  <c r="C597" i="8"/>
  <c r="C596" i="8"/>
  <c r="C595" i="8"/>
  <c r="C594" i="8"/>
  <c r="C593" i="8"/>
  <c r="C592" i="8"/>
  <c r="C591" i="8"/>
  <c r="C590" i="8"/>
  <c r="C589" i="8"/>
  <c r="C588" i="8"/>
  <c r="C587" i="8"/>
  <c r="C586" i="8"/>
  <c r="C585" i="8"/>
  <c r="C584" i="8"/>
  <c r="C583" i="8"/>
  <c r="C582" i="8"/>
  <c r="C581" i="8"/>
  <c r="C580" i="8"/>
  <c r="C579" i="8"/>
  <c r="C578" i="8"/>
  <c r="C577" i="8"/>
  <c r="C576" i="8"/>
  <c r="C575" i="8"/>
  <c r="C574" i="8"/>
  <c r="C573" i="8"/>
  <c r="C572" i="8"/>
  <c r="C571" i="8"/>
  <c r="C570" i="8"/>
  <c r="C569" i="8"/>
  <c r="C568" i="8"/>
  <c r="C567" i="8"/>
  <c r="C566" i="8"/>
  <c r="C565" i="8"/>
  <c r="C564" i="8"/>
  <c r="C563" i="8"/>
  <c r="C562" i="8"/>
  <c r="C561" i="8"/>
  <c r="C560" i="8"/>
  <c r="C559" i="8"/>
  <c r="C558" i="8"/>
  <c r="C557" i="8"/>
  <c r="C556" i="8"/>
  <c r="C555" i="8"/>
  <c r="C554" i="8"/>
  <c r="C553" i="8"/>
  <c r="C552" i="8"/>
  <c r="C551" i="8"/>
  <c r="C550" i="8"/>
  <c r="C549" i="8"/>
  <c r="C548" i="8"/>
  <c r="C547" i="8"/>
  <c r="C546" i="8"/>
  <c r="C545" i="8"/>
  <c r="C544" i="8"/>
  <c r="C543" i="8"/>
  <c r="C542" i="8"/>
  <c r="C541" i="8"/>
  <c r="C540" i="8"/>
  <c r="C539" i="8"/>
  <c r="C538" i="8"/>
  <c r="C537" i="8"/>
  <c r="C536" i="8"/>
  <c r="C535" i="8"/>
  <c r="C534" i="8"/>
  <c r="C533" i="8"/>
  <c r="C532" i="8"/>
  <c r="C531" i="8"/>
  <c r="C530" i="8"/>
  <c r="C529" i="8"/>
  <c r="C528" i="8"/>
  <c r="C527" i="8"/>
  <c r="C526" i="8"/>
  <c r="C525" i="8"/>
  <c r="C524" i="8"/>
  <c r="C523" i="8"/>
  <c r="C522" i="8"/>
  <c r="C521" i="8"/>
  <c r="C520" i="8"/>
  <c r="C519" i="8"/>
  <c r="C518" i="8"/>
  <c r="C517" i="8"/>
  <c r="C516" i="8"/>
  <c r="C515" i="8"/>
  <c r="C514" i="8"/>
  <c r="C513" i="8"/>
  <c r="C512" i="8"/>
  <c r="C511" i="8"/>
  <c r="C510" i="8"/>
  <c r="C509" i="8"/>
  <c r="C508" i="8"/>
  <c r="C507" i="8"/>
  <c r="C506" i="8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B13" i="7"/>
  <c r="B12" i="7"/>
  <c r="B2" i="7"/>
  <c r="B3" i="7" s="1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AN45" i="2"/>
  <c r="AN46" i="2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65" i="2"/>
  <c r="AN66" i="2"/>
  <c r="AN3" i="2"/>
  <c r="G39" i="8" l="1"/>
  <c r="H39" i="8" s="1"/>
  <c r="C220" i="7"/>
  <c r="C15" i="7"/>
  <c r="G6" i="8"/>
  <c r="H6" i="8" s="1"/>
  <c r="G46" i="8"/>
  <c r="H46" i="8" s="1"/>
  <c r="G56" i="8"/>
  <c r="H56" i="8" s="1"/>
  <c r="G31" i="8"/>
  <c r="H31" i="8" s="1"/>
  <c r="G53" i="8"/>
  <c r="H53" i="8" s="1"/>
  <c r="G36" i="8"/>
  <c r="H36" i="8" s="1"/>
  <c r="G3" i="8"/>
  <c r="H3" i="8" s="1"/>
  <c r="G65" i="8"/>
  <c r="H65" i="8" s="1"/>
  <c r="G45" i="8"/>
  <c r="H45" i="8" s="1"/>
  <c r="G52" i="8"/>
  <c r="H52" i="8" s="1"/>
  <c r="G7" i="8"/>
  <c r="H7" i="8" s="1"/>
  <c r="G66" i="8"/>
  <c r="H66" i="8" s="1"/>
  <c r="G25" i="8"/>
  <c r="H25" i="8" s="1"/>
  <c r="G26" i="8"/>
  <c r="H26" i="8" s="1"/>
  <c r="G60" i="8"/>
  <c r="H60" i="8" s="1"/>
  <c r="G12" i="8"/>
  <c r="H12" i="8" s="1"/>
  <c r="G55" i="8"/>
  <c r="H55" i="8" s="1"/>
  <c r="G29" i="8"/>
  <c r="H29" i="8" s="1"/>
  <c r="G61" i="8"/>
  <c r="H61" i="8" s="1"/>
  <c r="G35" i="8"/>
  <c r="H35" i="8" s="1"/>
  <c r="G48" i="8"/>
  <c r="H48" i="8" s="1"/>
  <c r="G41" i="8"/>
  <c r="H41" i="8" s="1"/>
  <c r="G4" i="8"/>
  <c r="H4" i="8" s="1"/>
  <c r="G58" i="8"/>
  <c r="H58" i="8" s="1"/>
  <c r="G51" i="8"/>
  <c r="H51" i="8" s="1"/>
  <c r="G13" i="8"/>
  <c r="H13" i="8" s="1"/>
  <c r="G40" i="8"/>
  <c r="H40" i="8" s="1"/>
  <c r="G19" i="8"/>
  <c r="H19" i="8" s="1"/>
  <c r="G24" i="8"/>
  <c r="H24" i="8" s="1"/>
  <c r="G47" i="8"/>
  <c r="H47" i="8" s="1"/>
  <c r="G10" i="8"/>
  <c r="H10" i="8" s="1"/>
  <c r="G57" i="8"/>
  <c r="H57" i="8" s="1"/>
  <c r="G59" i="8"/>
  <c r="H59" i="8" s="1"/>
  <c r="G62" i="8"/>
  <c r="H62" i="8" s="1"/>
  <c r="G42" i="8"/>
  <c r="H42" i="8" s="1"/>
  <c r="G17" i="8"/>
  <c r="H17" i="8" s="1"/>
  <c r="G63" i="8"/>
  <c r="H63" i="8" s="1"/>
  <c r="G44" i="8"/>
  <c r="H44" i="8" s="1"/>
  <c r="G43" i="8"/>
  <c r="H43" i="8" s="1"/>
  <c r="G15" i="8"/>
  <c r="H15" i="8" s="1"/>
  <c r="G16" i="8"/>
  <c r="H16" i="8" s="1"/>
  <c r="G20" i="8"/>
  <c r="H20" i="8" s="1"/>
  <c r="G21" i="8"/>
  <c r="H21" i="8" s="1"/>
  <c r="G22" i="8"/>
  <c r="H22" i="8" s="1"/>
  <c r="G54" i="8"/>
  <c r="H54" i="8" s="1"/>
  <c r="G64" i="8"/>
  <c r="H64" i="8" s="1"/>
  <c r="G33" i="8"/>
  <c r="H33" i="8" s="1"/>
  <c r="G38" i="8"/>
  <c r="H38" i="8" s="1"/>
  <c r="G5" i="8"/>
  <c r="H5" i="8" s="1"/>
  <c r="G18" i="8"/>
  <c r="H18" i="8" s="1"/>
  <c r="G50" i="8"/>
  <c r="H50" i="8" s="1"/>
  <c r="G9" i="8"/>
  <c r="H9" i="8" s="1"/>
  <c r="G8" i="8"/>
  <c r="H8" i="8" s="1"/>
  <c r="G23" i="8"/>
  <c r="H23" i="8" s="1"/>
  <c r="G49" i="8"/>
  <c r="H49" i="8" s="1"/>
  <c r="G27" i="8"/>
  <c r="H27" i="8" s="1"/>
  <c r="G14" i="8"/>
  <c r="H14" i="8" s="1"/>
  <c r="G11" i="8"/>
  <c r="H11" i="8" s="1"/>
  <c r="G28" i="8"/>
  <c r="H28" i="8" s="1"/>
  <c r="G30" i="8"/>
  <c r="H30" i="8" s="1"/>
  <c r="G32" i="8"/>
  <c r="H32" i="8" s="1"/>
  <c r="G34" i="8"/>
  <c r="H34" i="8" s="1"/>
  <c r="G37" i="8"/>
  <c r="H37" i="8" s="1"/>
  <c r="B14" i="7"/>
  <c r="AK3" i="2"/>
  <c r="AJ3" i="2"/>
  <c r="AJ4" i="2"/>
  <c r="AI3" i="2"/>
  <c r="AI4" i="2"/>
  <c r="AI5" i="2"/>
  <c r="AI6" i="2"/>
  <c r="AH3" i="2"/>
  <c r="AH4" i="2"/>
  <c r="AH5" i="2"/>
  <c r="AH6" i="2"/>
  <c r="AH7" i="2"/>
  <c r="AH8" i="2"/>
  <c r="AH9" i="2"/>
  <c r="AH10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" i="1"/>
  <c r="C221" i="7" l="1"/>
  <c r="C16" i="7"/>
  <c r="B219" i="7"/>
  <c r="B15" i="7"/>
  <c r="E31" i="2"/>
  <c r="G17" i="2" s="1"/>
  <c r="E23" i="2"/>
  <c r="G13" i="2" s="1"/>
  <c r="E15" i="2"/>
  <c r="G9" i="2" s="1"/>
  <c r="E11" i="2"/>
  <c r="G7" i="2" s="1"/>
  <c r="E32" i="2"/>
  <c r="H17" i="2" s="1"/>
  <c r="E28" i="2"/>
  <c r="H15" i="2" s="1"/>
  <c r="E24" i="2"/>
  <c r="H13" i="2" s="1"/>
  <c r="E20" i="2"/>
  <c r="H11" i="2" s="1"/>
  <c r="E16" i="2"/>
  <c r="H9" i="2" s="1"/>
  <c r="E12" i="2"/>
  <c r="H7" i="2" s="1"/>
  <c r="E8" i="2"/>
  <c r="H5" i="2" s="1"/>
  <c r="E4" i="2"/>
  <c r="H3" i="2" s="1"/>
  <c r="E3" i="2"/>
  <c r="G3" i="2" s="1"/>
  <c r="E19" i="2"/>
  <c r="G11" i="2" s="1"/>
  <c r="E7" i="2"/>
  <c r="G5" i="2" s="1"/>
  <c r="E27" i="2"/>
  <c r="G15" i="2" s="1"/>
  <c r="E33" i="2"/>
  <c r="G18" i="2" s="1"/>
  <c r="E29" i="2"/>
  <c r="G16" i="2" s="1"/>
  <c r="E25" i="2"/>
  <c r="G14" i="2" s="1"/>
  <c r="E21" i="2"/>
  <c r="G12" i="2" s="1"/>
  <c r="E17" i="2"/>
  <c r="G10" i="2" s="1"/>
  <c r="E13" i="2"/>
  <c r="G8" i="2" s="1"/>
  <c r="E9" i="2"/>
  <c r="G6" i="2" s="1"/>
  <c r="E5" i="2"/>
  <c r="G4" i="2" s="1"/>
  <c r="E34" i="2"/>
  <c r="H18" i="2" s="1"/>
  <c r="E30" i="2"/>
  <c r="H16" i="2" s="1"/>
  <c r="E26" i="2"/>
  <c r="H14" i="2" s="1"/>
  <c r="E22" i="2"/>
  <c r="H12" i="2" s="1"/>
  <c r="E18" i="2"/>
  <c r="H10" i="2" s="1"/>
  <c r="E14" i="2"/>
  <c r="H8" i="2" s="1"/>
  <c r="E10" i="2"/>
  <c r="H6" i="2" s="1"/>
  <c r="E6" i="2"/>
  <c r="H4" i="2" s="1"/>
  <c r="C222" i="7" l="1"/>
  <c r="C17" i="7"/>
  <c r="B16" i="7"/>
  <c r="B220" i="7"/>
  <c r="I17" i="2"/>
  <c r="J17" i="2" s="1"/>
  <c r="L10" i="2" s="1"/>
  <c r="I3" i="2"/>
  <c r="J3" i="2" s="1"/>
  <c r="L3" i="2" s="1"/>
  <c r="I11" i="2"/>
  <c r="J11" i="2" s="1"/>
  <c r="L7" i="2" s="1"/>
  <c r="I5" i="2"/>
  <c r="J5" i="2" s="1"/>
  <c r="L4" i="2" s="1"/>
  <c r="I15" i="2"/>
  <c r="J15" i="2" s="1"/>
  <c r="L9" i="2" s="1"/>
  <c r="I8" i="2"/>
  <c r="J8" i="2" s="1"/>
  <c r="M5" i="2" s="1"/>
  <c r="I16" i="2"/>
  <c r="J16" i="2" s="1"/>
  <c r="M9" i="2" s="1"/>
  <c r="I10" i="2"/>
  <c r="J10" i="2" s="1"/>
  <c r="M6" i="2" s="1"/>
  <c r="I18" i="2"/>
  <c r="J18" i="2" s="1"/>
  <c r="M10" i="2" s="1"/>
  <c r="N10" i="2" s="1"/>
  <c r="O10" i="2" s="1"/>
  <c r="R6" i="2" s="1"/>
  <c r="I9" i="2"/>
  <c r="J9" i="2" s="1"/>
  <c r="L6" i="2" s="1"/>
  <c r="I4" i="2"/>
  <c r="J4" i="2" s="1"/>
  <c r="M3" i="2" s="1"/>
  <c r="I12" i="2"/>
  <c r="J12" i="2" s="1"/>
  <c r="M7" i="2" s="1"/>
  <c r="I7" i="2"/>
  <c r="J7" i="2" s="1"/>
  <c r="L5" i="2" s="1"/>
  <c r="I6" i="2"/>
  <c r="J6" i="2" s="1"/>
  <c r="M4" i="2" s="1"/>
  <c r="I14" i="2"/>
  <c r="J14" i="2" s="1"/>
  <c r="M8" i="2" s="1"/>
  <c r="I13" i="2"/>
  <c r="J13" i="2" s="1"/>
  <c r="L8" i="2" s="1"/>
  <c r="C223" i="7" l="1"/>
  <c r="C18" i="7"/>
  <c r="B221" i="7"/>
  <c r="B17" i="7"/>
  <c r="N7" i="2"/>
  <c r="O7" i="2" s="1"/>
  <c r="Q5" i="2" s="1"/>
  <c r="N3" i="2"/>
  <c r="O3" i="2" s="1"/>
  <c r="Q3" i="2" s="1"/>
  <c r="N4" i="2"/>
  <c r="O4" i="2" s="1"/>
  <c r="R3" i="2" s="1"/>
  <c r="N9" i="2"/>
  <c r="O9" i="2" s="1"/>
  <c r="Q6" i="2" s="1"/>
  <c r="S6" i="2" s="1"/>
  <c r="T6" i="2" s="1"/>
  <c r="W4" i="2" s="1"/>
  <c r="N5" i="2"/>
  <c r="O5" i="2" s="1"/>
  <c r="Q4" i="2" s="1"/>
  <c r="N8" i="2"/>
  <c r="O8" i="2" s="1"/>
  <c r="R5" i="2" s="1"/>
  <c r="N6" i="2"/>
  <c r="O6" i="2" s="1"/>
  <c r="R4" i="2" s="1"/>
  <c r="C224" i="7" l="1"/>
  <c r="C19" i="7"/>
  <c r="B222" i="7"/>
  <c r="B18" i="7"/>
  <c r="S5" i="2"/>
  <c r="T5" i="2" s="1"/>
  <c r="V4" i="2" s="1"/>
  <c r="X4" i="2" s="1"/>
  <c r="Y4" i="2" s="1"/>
  <c r="AB3" i="2" s="1"/>
  <c r="S3" i="2"/>
  <c r="T3" i="2" s="1"/>
  <c r="V3" i="2" s="1"/>
  <c r="S4" i="2"/>
  <c r="T4" i="2" s="1"/>
  <c r="W3" i="2" s="1"/>
  <c r="C225" i="7" l="1"/>
  <c r="C20" i="7"/>
  <c r="B223" i="7"/>
  <c r="B19" i="7"/>
  <c r="X3" i="2"/>
  <c r="Y3" i="2" s="1"/>
  <c r="C226" i="7" l="1"/>
  <c r="C21" i="7"/>
  <c r="AA3" i="2"/>
  <c r="AC3" i="2" s="1"/>
  <c r="AD3" i="2" s="1"/>
  <c r="C3" i="6" s="1"/>
  <c r="D3" i="6"/>
  <c r="B20" i="7"/>
  <c r="B224" i="7"/>
  <c r="C227" i="7" l="1"/>
  <c r="C22" i="7"/>
  <c r="AD6" i="2"/>
  <c r="B225" i="7"/>
  <c r="B21" i="7"/>
  <c r="C228" i="7" l="1"/>
  <c r="C23" i="7"/>
  <c r="B226" i="7"/>
  <c r="B22" i="7"/>
  <c r="C229" i="7" l="1"/>
  <c r="C24" i="7"/>
  <c r="B227" i="7"/>
  <c r="B23" i="7"/>
  <c r="C230" i="7" l="1"/>
  <c r="C25" i="7"/>
  <c r="B24" i="7"/>
  <c r="B228" i="7"/>
  <c r="C26" i="7" l="1"/>
  <c r="C231" i="7"/>
  <c r="B229" i="7"/>
  <c r="B25" i="7"/>
  <c r="C232" i="7" l="1"/>
  <c r="C27" i="7"/>
  <c r="B230" i="7"/>
  <c r="B26" i="7"/>
  <c r="C233" i="7" l="1"/>
  <c r="C28" i="7"/>
  <c r="B231" i="7"/>
  <c r="B27" i="7"/>
  <c r="C234" i="7" l="1"/>
  <c r="C29" i="7"/>
  <c r="B28" i="7"/>
  <c r="B232" i="7"/>
  <c r="C30" i="7" l="1"/>
  <c r="C235" i="7"/>
  <c r="B233" i="7"/>
  <c r="B29" i="7"/>
  <c r="C236" i="7" l="1"/>
  <c r="C31" i="7"/>
  <c r="B234" i="7"/>
  <c r="B30" i="7"/>
  <c r="C237" i="7" l="1"/>
  <c r="C32" i="7"/>
  <c r="B235" i="7"/>
  <c r="B31" i="7"/>
  <c r="C238" i="7" l="1"/>
  <c r="C33" i="7"/>
  <c r="B32" i="7"/>
  <c r="B236" i="7"/>
  <c r="C34" i="7" l="1"/>
  <c r="C239" i="7"/>
  <c r="B237" i="7"/>
  <c r="B33" i="7"/>
  <c r="C240" i="7" l="1"/>
  <c r="C35" i="7"/>
  <c r="B238" i="7"/>
  <c r="B34" i="7"/>
  <c r="C241" i="7" l="1"/>
  <c r="C36" i="7"/>
  <c r="B239" i="7"/>
  <c r="B35" i="7"/>
  <c r="C242" i="7" l="1"/>
  <c r="C37" i="7"/>
  <c r="B36" i="7"/>
  <c r="B240" i="7"/>
  <c r="C243" i="7" l="1"/>
  <c r="C38" i="7"/>
  <c r="B241" i="7"/>
  <c r="B37" i="7"/>
  <c r="C244" i="7" l="1"/>
  <c r="C39" i="7"/>
  <c r="B242" i="7"/>
  <c r="B38" i="7"/>
  <c r="C245" i="7" l="1"/>
  <c r="C40" i="7"/>
  <c r="B243" i="7"/>
  <c r="B39" i="7"/>
  <c r="C246" i="7" l="1"/>
  <c r="C41" i="7"/>
  <c r="B40" i="7"/>
  <c r="B244" i="7"/>
  <c r="C42" i="7" l="1"/>
  <c r="C247" i="7"/>
  <c r="B245" i="7"/>
  <c r="B41" i="7"/>
  <c r="C248" i="7" l="1"/>
  <c r="C43" i="7"/>
  <c r="B246" i="7"/>
  <c r="B42" i="7"/>
  <c r="C249" i="7" l="1"/>
  <c r="C44" i="7"/>
  <c r="B247" i="7"/>
  <c r="B43" i="7"/>
  <c r="C250" i="7" l="1"/>
  <c r="C45" i="7"/>
  <c r="B44" i="7"/>
  <c r="B248" i="7"/>
  <c r="C251" i="7" l="1"/>
  <c r="C46" i="7"/>
  <c r="B249" i="7"/>
  <c r="B45" i="7"/>
  <c r="C252" i="7" l="1"/>
  <c r="C47" i="7"/>
  <c r="B250" i="7"/>
  <c r="B46" i="7"/>
  <c r="C253" i="7" l="1"/>
  <c r="C48" i="7"/>
  <c r="B251" i="7"/>
  <c r="B47" i="7"/>
  <c r="C254" i="7" l="1"/>
  <c r="C49" i="7"/>
  <c r="B48" i="7"/>
  <c r="B252" i="7"/>
  <c r="C50" i="7" l="1"/>
  <c r="C255" i="7"/>
  <c r="B253" i="7"/>
  <c r="B49" i="7"/>
  <c r="C256" i="7" l="1"/>
  <c r="C51" i="7"/>
  <c r="B254" i="7"/>
  <c r="B50" i="7"/>
  <c r="C257" i="7" l="1"/>
  <c r="C52" i="7"/>
  <c r="B255" i="7"/>
  <c r="B51" i="7"/>
  <c r="C258" i="7" l="1"/>
  <c r="C53" i="7"/>
  <c r="B52" i="7"/>
  <c r="B256" i="7"/>
  <c r="C259" i="7" l="1"/>
  <c r="C54" i="7"/>
  <c r="B257" i="7"/>
  <c r="B53" i="7"/>
  <c r="C260" i="7" l="1"/>
  <c r="C55" i="7"/>
  <c r="B258" i="7"/>
  <c r="B54" i="7"/>
  <c r="C261" i="7" l="1"/>
  <c r="C56" i="7"/>
  <c r="B259" i="7"/>
  <c r="B55" i="7"/>
  <c r="C262" i="7" l="1"/>
  <c r="C57" i="7"/>
  <c r="B56" i="7"/>
  <c r="B260" i="7"/>
  <c r="C58" i="7" l="1"/>
  <c r="C263" i="7"/>
  <c r="B261" i="7"/>
  <c r="B57" i="7"/>
  <c r="C264" i="7" l="1"/>
  <c r="C59" i="7"/>
  <c r="B262" i="7"/>
  <c r="B58" i="7"/>
  <c r="C265" i="7" l="1"/>
  <c r="C60" i="7"/>
  <c r="B263" i="7"/>
  <c r="B59" i="7"/>
  <c r="C266" i="7" l="1"/>
  <c r="C61" i="7"/>
  <c r="B60" i="7"/>
  <c r="B264" i="7"/>
  <c r="C62" i="7" l="1"/>
  <c r="C267" i="7"/>
  <c r="B265" i="7"/>
  <c r="B61" i="7"/>
  <c r="C268" i="7" l="1"/>
  <c r="C63" i="7"/>
  <c r="B266" i="7"/>
  <c r="B62" i="7"/>
  <c r="C269" i="7" l="1"/>
  <c r="C64" i="7"/>
  <c r="B267" i="7"/>
  <c r="B63" i="7"/>
  <c r="C270" i="7" l="1"/>
  <c r="C65" i="7"/>
  <c r="B64" i="7"/>
  <c r="B268" i="7"/>
  <c r="C66" i="7" l="1"/>
  <c r="C271" i="7"/>
  <c r="B269" i="7"/>
  <c r="B65" i="7"/>
  <c r="C272" i="7" l="1"/>
  <c r="C67" i="7"/>
  <c r="B270" i="7"/>
  <c r="B66" i="7"/>
  <c r="C273" i="7" l="1"/>
  <c r="C68" i="7"/>
  <c r="B271" i="7"/>
  <c r="B67" i="7"/>
  <c r="C274" i="7" l="1"/>
  <c r="C69" i="7"/>
  <c r="B68" i="7"/>
  <c r="B272" i="7"/>
  <c r="C275" i="7" l="1"/>
  <c r="C70" i="7"/>
  <c r="B273" i="7"/>
  <c r="B69" i="7"/>
  <c r="C276" i="7" l="1"/>
  <c r="C71" i="7"/>
  <c r="B274" i="7"/>
  <c r="B70" i="7"/>
  <c r="C277" i="7" l="1"/>
  <c r="C72" i="7"/>
  <c r="B275" i="7"/>
  <c r="B71" i="7"/>
  <c r="C278" i="7" l="1"/>
  <c r="C73" i="7"/>
  <c r="B72" i="7"/>
  <c r="B276" i="7"/>
  <c r="C74" i="7" l="1"/>
  <c r="C279" i="7"/>
  <c r="B277" i="7"/>
  <c r="B73" i="7"/>
  <c r="C280" i="7" l="1"/>
  <c r="C75" i="7"/>
  <c r="B278" i="7"/>
  <c r="B74" i="7"/>
  <c r="C281" i="7" l="1"/>
  <c r="C76" i="7"/>
  <c r="B279" i="7"/>
  <c r="B75" i="7"/>
  <c r="C282" i="7" l="1"/>
  <c r="C77" i="7"/>
  <c r="B76" i="7"/>
  <c r="B280" i="7"/>
  <c r="C78" i="7" l="1"/>
  <c r="C283" i="7"/>
  <c r="B281" i="7"/>
  <c r="B77" i="7"/>
  <c r="C284" i="7" l="1"/>
  <c r="C79" i="7"/>
  <c r="B282" i="7"/>
  <c r="B78" i="7"/>
  <c r="C285" i="7" l="1"/>
  <c r="C80" i="7"/>
  <c r="B283" i="7"/>
  <c r="B79" i="7"/>
  <c r="C286" i="7" l="1"/>
  <c r="C81" i="7"/>
  <c r="B80" i="7"/>
  <c r="B284" i="7"/>
  <c r="C82" i="7" l="1"/>
  <c r="C287" i="7"/>
  <c r="B285" i="7"/>
  <c r="B81" i="7"/>
  <c r="C288" i="7" l="1"/>
  <c r="C83" i="7"/>
  <c r="B286" i="7"/>
  <c r="B82" i="7"/>
  <c r="C289" i="7" l="1"/>
  <c r="C84" i="7"/>
  <c r="B287" i="7"/>
  <c r="B83" i="7"/>
  <c r="C290" i="7" l="1"/>
  <c r="C85" i="7"/>
  <c r="B84" i="7"/>
  <c r="B288" i="7"/>
  <c r="C291" i="7" l="1"/>
  <c r="C86" i="7"/>
  <c r="B289" i="7"/>
  <c r="B85" i="7"/>
  <c r="C292" i="7" l="1"/>
  <c r="C87" i="7"/>
  <c r="B290" i="7"/>
  <c r="B86" i="7"/>
  <c r="C293" i="7" l="1"/>
  <c r="C88" i="7"/>
  <c r="B291" i="7"/>
  <c r="B87" i="7"/>
  <c r="C294" i="7" l="1"/>
  <c r="C89" i="7"/>
  <c r="B88" i="7"/>
  <c r="B292" i="7"/>
  <c r="C90" i="7" l="1"/>
  <c r="C295" i="7"/>
  <c r="B293" i="7"/>
  <c r="B89" i="7"/>
  <c r="C296" i="7" l="1"/>
  <c r="C91" i="7"/>
  <c r="B294" i="7"/>
  <c r="B90" i="7"/>
  <c r="C297" i="7" l="1"/>
  <c r="C92" i="7"/>
  <c r="B295" i="7"/>
  <c r="B91" i="7"/>
  <c r="C298" i="7" l="1"/>
  <c r="C93" i="7"/>
  <c r="B92" i="7"/>
  <c r="B296" i="7"/>
  <c r="C94" i="7" l="1"/>
  <c r="C299" i="7"/>
  <c r="B297" i="7"/>
  <c r="B93" i="7"/>
  <c r="C300" i="7" l="1"/>
  <c r="C95" i="7"/>
  <c r="B298" i="7"/>
  <c r="B94" i="7"/>
  <c r="C301" i="7" l="1"/>
  <c r="C96" i="7"/>
  <c r="B299" i="7"/>
  <c r="B95" i="7"/>
  <c r="C302" i="7" l="1"/>
  <c r="C97" i="7"/>
  <c r="B96" i="7"/>
  <c r="B300" i="7"/>
  <c r="C98" i="7" l="1"/>
  <c r="C303" i="7"/>
  <c r="B301" i="7"/>
  <c r="B97" i="7"/>
  <c r="C304" i="7" l="1"/>
  <c r="C99" i="7"/>
  <c r="B302" i="7"/>
  <c r="B98" i="7"/>
  <c r="C305" i="7" l="1"/>
  <c r="C100" i="7"/>
  <c r="B303" i="7"/>
  <c r="B99" i="7"/>
  <c r="C306" i="7" l="1"/>
  <c r="C101" i="7"/>
  <c r="B100" i="7"/>
  <c r="B304" i="7"/>
  <c r="C102" i="7" l="1"/>
  <c r="C307" i="7"/>
  <c r="B305" i="7"/>
  <c r="B101" i="7"/>
  <c r="C308" i="7" l="1"/>
  <c r="C103" i="7"/>
  <c r="B306" i="7"/>
  <c r="B102" i="7"/>
  <c r="C309" i="7" l="1"/>
  <c r="C104" i="7"/>
  <c r="B307" i="7"/>
  <c r="B103" i="7"/>
  <c r="C310" i="7" l="1"/>
  <c r="C105" i="7"/>
  <c r="B104" i="7"/>
  <c r="B308" i="7"/>
  <c r="C106" i="7" l="1"/>
  <c r="C311" i="7"/>
  <c r="B309" i="7"/>
  <c r="B105" i="7"/>
  <c r="C312" i="7" l="1"/>
  <c r="C107" i="7"/>
  <c r="B310" i="7"/>
  <c r="B106" i="7"/>
  <c r="C313" i="7" l="1"/>
  <c r="C108" i="7"/>
  <c r="B311" i="7"/>
  <c r="B107" i="7"/>
  <c r="C314" i="7" l="1"/>
  <c r="C109" i="7"/>
  <c r="B108" i="7"/>
  <c r="B312" i="7"/>
  <c r="C315" i="7" l="1"/>
  <c r="C110" i="7"/>
  <c r="B313" i="7"/>
  <c r="B109" i="7"/>
  <c r="C316" i="7" l="1"/>
  <c r="C111" i="7"/>
  <c r="B110" i="7"/>
  <c r="B314" i="7"/>
  <c r="C112" i="7" l="1"/>
  <c r="C317" i="7"/>
  <c r="B315" i="7"/>
  <c r="B111" i="7"/>
  <c r="C318" i="7" l="1"/>
  <c r="C113" i="7"/>
  <c r="B112" i="7"/>
  <c r="B316" i="7"/>
  <c r="C114" i="7" l="1"/>
  <c r="C319" i="7"/>
  <c r="B317" i="7"/>
  <c r="B113" i="7"/>
  <c r="C320" i="7" l="1"/>
  <c r="C115" i="7"/>
  <c r="C116" i="7" a="1"/>
  <c r="B114" i="7"/>
  <c r="B318" i="7"/>
  <c r="C118" i="7" l="1"/>
  <c r="C122" i="7"/>
  <c r="C126" i="7"/>
  <c r="C130" i="7"/>
  <c r="C134" i="7"/>
  <c r="C138" i="7"/>
  <c r="C142" i="7"/>
  <c r="C146" i="7"/>
  <c r="C150" i="7"/>
  <c r="C154" i="7"/>
  <c r="C158" i="7"/>
  <c r="C162" i="7"/>
  <c r="C166" i="7"/>
  <c r="C170" i="7"/>
  <c r="C174" i="7"/>
  <c r="C178" i="7"/>
  <c r="C182" i="7"/>
  <c r="C186" i="7"/>
  <c r="C190" i="7"/>
  <c r="C194" i="7"/>
  <c r="C198" i="7"/>
  <c r="C202" i="7"/>
  <c r="C206" i="7"/>
  <c r="C210" i="7"/>
  <c r="C214" i="7"/>
  <c r="C116" i="7"/>
  <c r="C120" i="7"/>
  <c r="C124" i="7"/>
  <c r="C128" i="7"/>
  <c r="C132" i="7"/>
  <c r="C136" i="7"/>
  <c r="C140" i="7"/>
  <c r="C144" i="7"/>
  <c r="C148" i="7"/>
  <c r="C152" i="7"/>
  <c r="C156" i="7"/>
  <c r="C160" i="7"/>
  <c r="C164" i="7"/>
  <c r="C168" i="7"/>
  <c r="C172" i="7"/>
  <c r="C176" i="7"/>
  <c r="C180" i="7"/>
  <c r="C184" i="7"/>
  <c r="C188" i="7"/>
  <c r="C192" i="7"/>
  <c r="C196" i="7"/>
  <c r="C200" i="7"/>
  <c r="C204" i="7"/>
  <c r="C208" i="7"/>
  <c r="C212" i="7"/>
  <c r="C216" i="7"/>
  <c r="C125" i="7"/>
  <c r="C165" i="7"/>
  <c r="C189" i="7"/>
  <c r="C213" i="7"/>
  <c r="C141" i="7"/>
  <c r="C173" i="7"/>
  <c r="C197" i="7"/>
  <c r="C119" i="7"/>
  <c r="C127" i="7"/>
  <c r="C135" i="7"/>
  <c r="C143" i="7"/>
  <c r="C151" i="7"/>
  <c r="C159" i="7"/>
  <c r="C167" i="7"/>
  <c r="C175" i="7"/>
  <c r="C183" i="7"/>
  <c r="C191" i="7"/>
  <c r="C199" i="7"/>
  <c r="C207" i="7"/>
  <c r="C215" i="7"/>
  <c r="C123" i="7"/>
  <c r="C131" i="7"/>
  <c r="C139" i="7"/>
  <c r="C147" i="7"/>
  <c r="C155" i="7"/>
  <c r="C163" i="7"/>
  <c r="C171" i="7"/>
  <c r="C179" i="7"/>
  <c r="C187" i="7"/>
  <c r="C195" i="7"/>
  <c r="C203" i="7"/>
  <c r="C211" i="7"/>
  <c r="C117" i="7"/>
  <c r="C133" i="7"/>
  <c r="C149" i="7"/>
  <c r="C157" i="7"/>
  <c r="C181" i="7"/>
  <c r="C205" i="7"/>
  <c r="C121" i="7"/>
  <c r="C129" i="7"/>
  <c r="C137" i="7"/>
  <c r="C145" i="7"/>
  <c r="C153" i="7"/>
  <c r="C161" i="7"/>
  <c r="C169" i="7"/>
  <c r="C177" i="7"/>
  <c r="C185" i="7"/>
  <c r="C193" i="7"/>
  <c r="C201" i="7"/>
  <c r="C209" i="7"/>
  <c r="C217" i="7"/>
  <c r="B319" i="7"/>
  <c r="B115" i="7"/>
  <c r="B320" i="7" s="1"/>
  <c r="B116" i="7" a="1"/>
  <c r="B117" i="7" l="1"/>
  <c r="B121" i="7"/>
  <c r="B125" i="7"/>
  <c r="B129" i="7"/>
  <c r="B133" i="7"/>
  <c r="B137" i="7"/>
  <c r="B141" i="7"/>
  <c r="B145" i="7"/>
  <c r="B149" i="7"/>
  <c r="B153" i="7"/>
  <c r="B157" i="7"/>
  <c r="B161" i="7"/>
  <c r="B165" i="7"/>
  <c r="B169" i="7"/>
  <c r="B173" i="7"/>
  <c r="B177" i="7"/>
  <c r="B181" i="7"/>
  <c r="B185" i="7"/>
  <c r="B189" i="7"/>
  <c r="B193" i="7"/>
  <c r="B197" i="7"/>
  <c r="B201" i="7"/>
  <c r="B205" i="7"/>
  <c r="B209" i="7"/>
  <c r="B213" i="7"/>
  <c r="B217" i="7"/>
  <c r="B118" i="7"/>
  <c r="B122" i="7"/>
  <c r="B126" i="7"/>
  <c r="B130" i="7"/>
  <c r="B134" i="7"/>
  <c r="B138" i="7"/>
  <c r="B142" i="7"/>
  <c r="B146" i="7"/>
  <c r="B150" i="7"/>
  <c r="B154" i="7"/>
  <c r="B158" i="7"/>
  <c r="B162" i="7"/>
  <c r="B166" i="7"/>
  <c r="B170" i="7"/>
  <c r="B174" i="7"/>
  <c r="B178" i="7"/>
  <c r="B182" i="7"/>
  <c r="B186" i="7"/>
  <c r="B190" i="7"/>
  <c r="B194" i="7"/>
  <c r="B198" i="7"/>
  <c r="B202" i="7"/>
  <c r="B206" i="7"/>
  <c r="B210" i="7"/>
  <c r="B214" i="7"/>
  <c r="B119" i="7"/>
  <c r="B171" i="7"/>
  <c r="B183" i="7"/>
  <c r="B191" i="7"/>
  <c r="B195" i="7"/>
  <c r="B203" i="7"/>
  <c r="B211" i="7"/>
  <c r="B123" i="7"/>
  <c r="B127" i="7"/>
  <c r="B131" i="7"/>
  <c r="B135" i="7"/>
  <c r="B139" i="7"/>
  <c r="B143" i="7"/>
  <c r="B147" i="7"/>
  <c r="B151" i="7"/>
  <c r="B155" i="7"/>
  <c r="B159" i="7"/>
  <c r="B163" i="7"/>
  <c r="B167" i="7"/>
  <c r="B175" i="7"/>
  <c r="B179" i="7"/>
  <c r="B187" i="7"/>
  <c r="B199" i="7"/>
  <c r="B207" i="7"/>
  <c r="B215" i="7"/>
  <c r="B116" i="7"/>
  <c r="B120" i="7"/>
  <c r="B124" i="7"/>
  <c r="B128" i="7"/>
  <c r="B132" i="7"/>
  <c r="B136" i="7"/>
  <c r="B140" i="7"/>
  <c r="B144" i="7"/>
  <c r="B148" i="7"/>
  <c r="B152" i="7"/>
  <c r="B156" i="7"/>
  <c r="B160" i="7"/>
  <c r="B164" i="7"/>
  <c r="B168" i="7"/>
  <c r="B172" i="7"/>
  <c r="B176" i="7"/>
  <c r="B180" i="7"/>
  <c r="B184" i="7"/>
  <c r="B188" i="7"/>
  <c r="B192" i="7"/>
  <c r="B196" i="7"/>
  <c r="B200" i="7"/>
  <c r="B204" i="7"/>
  <c r="B208" i="7"/>
  <c r="B212" i="7"/>
  <c r="B216" i="7"/>
</calcChain>
</file>

<file path=xl/sharedStrings.xml><?xml version="1.0" encoding="utf-8"?>
<sst xmlns="http://schemas.openxmlformats.org/spreadsheetml/2006/main" count="489" uniqueCount="411">
  <si>
    <t>Match Up</t>
  </si>
  <si>
    <t>Prob first team winning</t>
  </si>
  <si>
    <t>Round 1 Uniforms</t>
  </si>
  <si>
    <t>Generated with the SIPmath™ Modeler Tools from ProbabilityManagement.org</t>
  </si>
  <si>
    <t>Index</t>
  </si>
  <si>
    <t>Values</t>
  </si>
  <si>
    <t>Expected Value</t>
  </si>
  <si>
    <t>Series Name</t>
  </si>
  <si>
    <t>Integer chart?</t>
  </si>
  <si>
    <t>Loss Exceedance</t>
  </si>
  <si>
    <t>Number of Bins</t>
  </si>
  <si>
    <t>Label position</t>
  </si>
  <si>
    <t>Bin Width</t>
  </si>
  <si>
    <t>Decimals</t>
  </si>
  <si>
    <t>Scale</t>
  </si>
  <si>
    <t>Use Axis Title?</t>
  </si>
  <si>
    <t>Axis Title</t>
  </si>
  <si>
    <t>Min</t>
  </si>
  <si>
    <t>Bin Range</t>
  </si>
  <si>
    <t>Frequency</t>
  </si>
  <si>
    <t>Labels</t>
  </si>
  <si>
    <t>Cumulative</t>
  </si>
  <si>
    <t>Winner</t>
  </si>
  <si>
    <t>Matchup</t>
  </si>
  <si>
    <t>sweet16</t>
  </si>
  <si>
    <t>elite 8</t>
  </si>
  <si>
    <t>Elite 8</t>
  </si>
  <si>
    <t>Final 4</t>
  </si>
  <si>
    <t>winner</t>
  </si>
  <si>
    <t>Semis</t>
  </si>
  <si>
    <t>Semi</t>
  </si>
  <si>
    <t>Final</t>
  </si>
  <si>
    <t>Finals</t>
  </si>
  <si>
    <t>CHAMPION</t>
  </si>
  <si>
    <t>Team</t>
  </si>
  <si>
    <t>Round 1</t>
  </si>
  <si>
    <t>team</t>
  </si>
  <si>
    <t>Abilene Christian</t>
  </si>
  <si>
    <t>Air Force</t>
  </si>
  <si>
    <t>Akron</t>
  </si>
  <si>
    <t>Alabama</t>
  </si>
  <si>
    <t>Alabama A&amp;M</t>
  </si>
  <si>
    <t>Alabama State</t>
  </si>
  <si>
    <t>Albany (NY)</t>
  </si>
  <si>
    <t>Alcorn State</t>
  </si>
  <si>
    <t>Alliant International</t>
  </si>
  <si>
    <t>American</t>
  </si>
  <si>
    <t>Appalachian State</t>
  </si>
  <si>
    <t>Arizona</t>
  </si>
  <si>
    <t>Arizona State</t>
  </si>
  <si>
    <t>Arkansas-Little Rock</t>
  </si>
  <si>
    <t>Arkansas-Pine Bluff</t>
  </si>
  <si>
    <t>Arkansas</t>
  </si>
  <si>
    <t>Arkansas State</t>
  </si>
  <si>
    <t>Armstrong State</t>
  </si>
  <si>
    <t>Army</t>
  </si>
  <si>
    <t>Auburn</t>
  </si>
  <si>
    <t>Augusta State</t>
  </si>
  <si>
    <t>Austin Peay</t>
  </si>
  <si>
    <t>Ball State</t>
  </si>
  <si>
    <t>Baylor</t>
  </si>
  <si>
    <t>Belmont</t>
  </si>
  <si>
    <t>Bethune-Cookman</t>
  </si>
  <si>
    <t>Binghamton</t>
  </si>
  <si>
    <t>Birmingham-Southern</t>
  </si>
  <si>
    <t>Boise State</t>
  </si>
  <si>
    <t>Boston College</t>
  </si>
  <si>
    <t>Boston University</t>
  </si>
  <si>
    <t>Bowling Green State</t>
  </si>
  <si>
    <t>Bradley</t>
  </si>
  <si>
    <t>Brooklyn</t>
  </si>
  <si>
    <t>Brown</t>
  </si>
  <si>
    <t>Bryant</t>
  </si>
  <si>
    <t>Bucknell</t>
  </si>
  <si>
    <t>Buffalo</t>
  </si>
  <si>
    <t>Butler</t>
  </si>
  <si>
    <t>Bringham Young</t>
  </si>
  <si>
    <t>Central Michigan</t>
  </si>
  <si>
    <t>Cal Poly</t>
  </si>
  <si>
    <t>University of California</t>
  </si>
  <si>
    <t>Campbell</t>
  </si>
  <si>
    <t>Canisius</t>
  </si>
  <si>
    <t>Central Arkansas</t>
  </si>
  <si>
    <t>Centenary (LA)</t>
  </si>
  <si>
    <t>Central Connecticut State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</si>
  <si>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</si>
  <si>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</si>
  <si>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</si>
  <si>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</si>
  <si>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</si>
  <si>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</si>
  <si>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</si>
  <si>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</si>
  <si>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</si>
  <si>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College of Charleston</t>
  </si>
  <si>
    <t>Colgate</t>
  </si>
  <si>
    <t>Colorado</t>
  </si>
  <si>
    <t>Colorado State</t>
  </si>
  <si>
    <t>Columbia</t>
  </si>
  <si>
    <t>Connecticut</t>
  </si>
  <si>
    <t>Coppin State</t>
  </si>
  <si>
    <t>Cornell</t>
  </si>
  <si>
    <t>Creighton</t>
  </si>
  <si>
    <t>Cal State Bakersfield</t>
  </si>
  <si>
    <t>Cal State Fullerton</t>
  </si>
  <si>
    <t>Cal State Northridge</t>
  </si>
  <si>
    <t>Cal State Sacramento</t>
  </si>
  <si>
    <t>Dartmouth</t>
  </si>
  <si>
    <t>Davidson</t>
  </si>
  <si>
    <t>Dayton</t>
  </si>
  <si>
    <t>Delaware</t>
  </si>
  <si>
    <t>Delaware State</t>
  </si>
  <si>
    <t>Denver</t>
  </si>
  <si>
    <t>DePaul</t>
  </si>
  <si>
    <t>Detroit Mercy</t>
  </si>
  <si>
    <t>Drake</t>
  </si>
  <si>
    <t>Drexel</t>
  </si>
  <si>
    <t>Duke</t>
  </si>
  <si>
    <t>Duquesne</t>
  </si>
  <si>
    <t>Eastern Illinois</t>
  </si>
  <si>
    <t>Eastern Kentucky</t>
  </si>
  <si>
    <t>Eastern Michigan</t>
  </si>
  <si>
    <t>Eastern Washington</t>
  </si>
  <si>
    <t>East Carolina</t>
  </si>
  <si>
    <t>Southern Illinois-Edwardsville</t>
  </si>
  <si>
    <t>Elon</t>
  </si>
  <si>
    <t>East Tennessee State</t>
  </si>
  <si>
    <t>Evansville</t>
  </si>
  <si>
    <t>Fairleigh Dickinson</t>
  </si>
  <si>
    <t>Fairfield</t>
  </si>
  <si>
    <t>Florida Atlantic</t>
  </si>
  <si>
    <t>Florida Gulf Coast</t>
  </si>
  <si>
    <t>Florida</t>
  </si>
  <si>
    <t>Florida A&amp;M</t>
  </si>
  <si>
    <t>Florida International</t>
  </si>
  <si>
    <t>Florida State</t>
  </si>
  <si>
    <t>Fordham</t>
  </si>
  <si>
    <t>Fresno State</t>
  </si>
  <si>
    <t>Furman</t>
  </si>
  <si>
    <t>George Washington</t>
  </si>
  <si>
    <t>Georgia Southern</t>
  </si>
  <si>
    <t>Gardner-Webb</t>
  </si>
  <si>
    <t>George Mason</t>
  </si>
  <si>
    <t>Georgetown</t>
  </si>
  <si>
    <t>Georgia</t>
  </si>
  <si>
    <t>Georgia State</t>
  </si>
  <si>
    <t>Georgia Tech</t>
  </si>
  <si>
    <t>Gonzaga</t>
  </si>
  <si>
    <t>Grambling</t>
  </si>
  <si>
    <t>Grand Canyon</t>
  </si>
  <si>
    <t>Hampton</t>
  </si>
  <si>
    <t>Hardin-Simmons</t>
  </si>
  <si>
    <t>Hartford</t>
  </si>
  <si>
    <t>Harvard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</si>
  <si>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</si>
  <si>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</si>
  <si>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</si>
  <si>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</si>
  <si>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</si>
  <si>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</si>
  <si>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</si>
  <si>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Idaho</t>
  </si>
  <si>
    <t>Idaho State</t>
  </si>
  <si>
    <t>Illinois-Chicago</t>
  </si>
  <si>
    <t>Illinois</t>
  </si>
  <si>
    <t>Illinois State</t>
  </si>
  <si>
    <t>Incarnate Word</t>
  </si>
  <si>
    <t>Indiana</t>
  </si>
  <si>
    <t>Indiana State</t>
  </si>
  <si>
    <t>Iona</t>
  </si>
  <si>
    <t>Iowa</t>
  </si>
  <si>
    <t>Iowa State</t>
  </si>
  <si>
    <t>IPFW</t>
  </si>
  <si>
    <t>IUPUI</t>
  </si>
  <si>
    <t>Jackson State</t>
  </si>
  <si>
    <t>Jacksonville</t>
  </si>
  <si>
    <t>Jacksonville State</t>
  </si>
  <si>
    <t>James Madison</t>
  </si>
  <si>
    <t>Kansas</t>
  </si>
  <si>
    <t>Kansas State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</si>
  <si>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</si>
  <si>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</si>
  <si>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</si>
  <si>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</si>
  <si>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</si>
  <si>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</si>
  <si>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</si>
  <si>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</si>
  <si>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</si>
  <si>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</si>
  <si>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</si>
  <si>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</si>
  <si>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 Tech</t>
  </si>
  <si>
    <t>Louisville</t>
  </si>
  <si>
    <t>Loyola Marymount</t>
  </si>
  <si>
    <t>Loyola (MD)</t>
  </si>
  <si>
    <t>Loyola (IL)</t>
  </si>
  <si>
    <t>Louisiana State</t>
  </si>
  <si>
    <t>Massachusetts-Lowell</t>
  </si>
  <si>
    <t>Maine</t>
  </si>
  <si>
    <t>Manhattan</t>
  </si>
  <si>
    <t>Marist</t>
  </si>
  <si>
    <t>Marquette</t>
  </si>
  <si>
    <t>Marshall</t>
  </si>
  <si>
    <t>Maryland</t>
  </si>
  <si>
    <t>Massachusetts</t>
  </si>
  <si>
    <t>McNeese State</t>
  </si>
  <si>
    <t>Maryland-Eastern Shore</t>
  </si>
  <si>
    <t>Memphis</t>
  </si>
  <si>
    <t>Mercer</t>
  </si>
  <si>
    <t>Miami (FL)</t>
  </si>
  <si>
    <t>Miami (OH)</t>
  </si>
  <si>
    <t>Michigan</t>
  </si>
  <si>
    <t>Michigan State</t>
  </si>
  <si>
    <t>Minnesota</t>
  </si>
  <si>
    <t>Mississippi</t>
  </si>
  <si>
    <t>Mississippi State</t>
  </si>
  <si>
    <t>Missouri</t>
  </si>
  <si>
    <t>Missouri-Kansas City</t>
  </si>
  <si>
    <t>Missouri State</t>
  </si>
  <si>
    <t>Monmouth</t>
  </si>
  <si>
    <t>Montana</t>
  </si>
  <si>
    <t>Montana State</t>
  </si>
  <si>
    <t>Morehead State</t>
  </si>
  <si>
    <t>Morgan State</t>
  </si>
  <si>
    <t>Morris Brown</t>
  </si>
  <si>
    <t>Mississippi Valley State</t>
  </si>
  <si>
    <t>Mount St. Mary's</t>
  </si>
  <si>
    <t>Middle Tennessee</t>
  </si>
  <si>
    <t>Murray State</t>
  </si>
  <si>
    <t>Northern Colorado</t>
  </si>
  <si>
    <t>North Dakota State</t>
  </si>
  <si>
    <t>Northern Illinois</t>
  </si>
  <si>
    <t>Northern Kentucky</t>
  </si>
  <si>
    <t>Navy</t>
  </si>
  <si>
    <t>North Carolina A&amp;T</t>
  </si>
  <si>
    <t>North Carolina Central</t>
  </si>
  <si>
    <t>North Carolina State</t>
  </si>
  <si>
    <t>Northeastern Illinois</t>
  </si>
  <si>
    <t>Nebraska-Omaha</t>
  </si>
  <si>
    <t>Nebraska</t>
  </si>
  <si>
    <t>Nevada</t>
  </si>
  <si>
    <t>New Hampshire</t>
  </si>
  <si>
    <t>New Mexico</t>
  </si>
  <si>
    <t>New Mexico State</t>
  </si>
  <si>
    <t>New Orleans</t>
  </si>
  <si>
    <t>Niagara</t>
  </si>
  <si>
    <t>Nicholls State</t>
  </si>
  <si>
    <t>NJIT</t>
  </si>
  <si>
    <t>Norfolk State</t>
  </si>
  <si>
    <t>North Carolina</t>
  </si>
  <si>
    <t>North Dakota</t>
  </si>
  <si>
    <t>North Florida</t>
  </si>
  <si>
    <t>North Texas</t>
  </si>
  <si>
    <t>Northeastern</t>
  </si>
  <si>
    <t>Northern Arizona</t>
  </si>
  <si>
    <t>Northern Iowa</t>
  </si>
  <si>
    <t>Northwestern</t>
  </si>
  <si>
    <t>Northwestern State</t>
  </si>
  <si>
    <t>Notre Dame</t>
  </si>
  <si>
    <t>Oakland</t>
  </si>
  <si>
    <t>Ohio</t>
  </si>
  <si>
    <t>Ohio State</t>
  </si>
  <si>
    <t>Okla City</t>
  </si>
  <si>
    <t>Oklahoma</t>
  </si>
  <si>
    <t>Oklahoma State</t>
  </si>
  <si>
    <t>Old Dominion</t>
  </si>
  <si>
    <t>Oral Roberts</t>
  </si>
  <si>
    <t>Oregon</t>
  </si>
  <si>
    <t>Oregon State</t>
  </si>
  <si>
    <t>Pacific</t>
  </si>
  <si>
    <t>Pennsylvania</t>
  </si>
  <si>
    <t>Penn State</t>
  </si>
  <si>
    <t>Pepperdine</t>
  </si>
  <si>
    <t>Pittsburgh</t>
  </si>
  <si>
    <t>Portland</t>
  </si>
  <si>
    <t>Portland State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</si>
  <si>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</si>
  <si>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</si>
  <si>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</si>
  <si>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</si>
  <si>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</si>
  <si>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</si>
  <si>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</si>
  <si>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</si>
  <si>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</si>
  <si>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</si>
  <si>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</si>
  <si>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</si>
  <si>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</si>
  <si>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South Carolina State</t>
  </si>
  <si>
    <t>South Dakota State</t>
  </si>
  <si>
    <t>Southern Illinois</t>
  </si>
  <si>
    <t>Sacred Heart</t>
  </si>
  <si>
    <t>Sam Houston State</t>
  </si>
  <si>
    <t>Samford</t>
  </si>
  <si>
    <t>San Diego</t>
  </si>
  <si>
    <t>San Diego State</t>
  </si>
  <si>
    <t>San Francisco</t>
  </si>
  <si>
    <t>San Jose State</t>
  </si>
  <si>
    <t>UC-Santa Barbara</t>
  </si>
  <si>
    <t>Santa Clara</t>
  </si>
  <si>
    <t>Savannah State</t>
  </si>
  <si>
    <t>South Carolina Upstate</t>
  </si>
  <si>
    <t>Southeastern Louisiana</t>
  </si>
  <si>
    <t>Southeast Missouri State</t>
  </si>
  <si>
    <t>Seattle</t>
  </si>
  <si>
    <t>Seton Hall</t>
  </si>
  <si>
    <t>Stephen F. Austin</t>
  </si>
  <si>
    <t>Siena</t>
  </si>
  <si>
    <t>Southern Methodist</t>
  </si>
  <si>
    <t>South Alabama</t>
  </si>
  <si>
    <t>South Carolina</t>
  </si>
  <si>
    <t>South Dakota</t>
  </si>
  <si>
    <t>South Florida</t>
  </si>
  <si>
    <t>Southern Mississippi</t>
  </si>
  <si>
    <t>Southern</t>
  </si>
  <si>
    <t>Southern Utah</t>
  </si>
  <si>
    <t>St. Bonaventure</t>
  </si>
  <si>
    <t>St. Francis (NY)</t>
  </si>
  <si>
    <t>Saint Francis (PA)</t>
  </si>
  <si>
    <t>St. John's (NY)</t>
  </si>
  <si>
    <t>Saint Joseph's</t>
  </si>
  <si>
    <t>Saint Louis</t>
  </si>
  <si>
    <t>Saint Mary's (CA)</t>
  </si>
  <si>
    <t>Saint Peter's</t>
  </si>
  <si>
    <t>Stanford</t>
  </si>
  <si>
    <t>Stetson</t>
  </si>
  <si>
    <t>Stony Brook</t>
  </si>
  <si>
    <t>Syracuse</t>
  </si>
  <si>
    <t>Texas A&amp;M-Corpus Christi</t>
  </si>
  <si>
    <t>Texas Christian</t>
  </si>
  <si>
    <t>Temple</t>
  </si>
  <si>
    <t>Tennessee</t>
  </si>
  <si>
    <t>Tennessee State</t>
  </si>
  <si>
    <t>Tennessee Tech</t>
  </si>
  <si>
    <t>Texas</t>
  </si>
  <si>
    <t>Texas A&amp;M</t>
  </si>
  <si>
    <t>Texas State</t>
  </si>
  <si>
    <t>Texas Tech</t>
  </si>
  <si>
    <t>Tennessee-Martin</t>
  </si>
  <si>
    <t>Toledo</t>
  </si>
  <si>
    <t>Towson</t>
  </si>
  <si>
    <t>Troy</t>
  </si>
  <si>
    <t>Tulane</t>
  </si>
  <si>
    <t>Tulsa</t>
  </si>
  <si>
    <t>Texas-Rio Grande Valley</t>
  </si>
  <si>
    <t>Texas Southern</t>
  </si>
  <si>
    <t>Alabama-Birmingham</t>
  </si>
  <si>
    <t>UC-Davis</t>
  </si>
  <si>
    <t>UC-Irvine</t>
  </si>
  <si>
    <t>UC-Riverside</t>
  </si>
  <si>
    <t>Central Florida</t>
  </si>
  <si>
    <t>UCLA</t>
  </si>
  <si>
    <t>Louisiana-Lafayette</t>
  </si>
  <si>
    <t>Louisiana-Monroe</t>
  </si>
  <si>
    <t>Maryland-Baltimore County</t>
  </si>
  <si>
    <t>North Carolina-Asheville</t>
  </si>
  <si>
    <t>North Carolina-Greensboro</t>
  </si>
  <si>
    <t>North Carolina-Wilmington</t>
  </si>
  <si>
    <t>Nevada-Las Vegas</t>
  </si>
  <si>
    <t>Southern California</t>
  </si>
  <si>
    <t>Texas-Arlington</t>
  </si>
  <si>
    <t>Texas-San Antonio</t>
  </si>
  <si>
    <t>Utah</t>
  </si>
  <si>
    <t>Utah State</t>
  </si>
  <si>
    <t>Utah Valley</t>
  </si>
  <si>
    <t>Texas-El Paso</t>
  </si>
  <si>
    <t>Utica</t>
  </si>
  <si>
    <t>Virginia Commonwealth</t>
  </si>
  <si>
    <t>Valparaiso</t>
  </si>
  <si>
    <t>Vanderbilt</t>
  </si>
  <si>
    <t>Vermont</t>
  </si>
  <si>
    <t>Villanova</t>
  </si>
  <si>
    <t>Virginia</t>
  </si>
  <si>
    <t>Virginia Tech</t>
  </si>
  <si>
    <t>Virginia Military Institute</t>
  </si>
  <si>
    <t>Western Carolina</t>
  </si>
  <si>
    <t>Western Illinois</t>
  </si>
  <si>
    <t>Western Kentucky</t>
  </si>
  <si>
    <t>Western Michigan</t>
  </si>
  <si>
    <t>W Salem St</t>
  </si>
  <si>
    <t>W Texas A&amp;M</t>
  </si>
  <si>
    <t>Wagner</t>
  </si>
  <si>
    <t>Wake Forest</t>
  </si>
  <si>
    <t>Washington</t>
  </si>
  <si>
    <t>Washington State</t>
  </si>
  <si>
    <t>Weber State</t>
  </si>
  <si>
    <t>West Virginia</t>
  </si>
  <si>
    <t>Green Bay</t>
  </si>
  <si>
    <t>Milwaukee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</si>
  <si>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</si>
  <si>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</si>
  <si>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</si>
  <si>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</si>
  <si>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</si>
  <si>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</si>
  <si>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</si>
  <si>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</si>
  <si>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</si>
  <si>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</si>
  <si>
    <t>ID</t>
  </si>
  <si>
    <t>name</t>
  </si>
  <si>
    <t>Won</t>
  </si>
  <si>
    <t>%Won</t>
  </si>
  <si>
    <t>team1</t>
  </si>
  <si>
    <t>team2</t>
  </si>
  <si>
    <t>reverse</t>
  </si>
  <si>
    <t>revers1</t>
  </si>
  <si>
    <t>trial</t>
  </si>
  <si>
    <t>semis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</si>
</sst>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C5D9F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7" xfId="0" applyBorder="1"/>
    <xf numFmtId="0" fontId="0" fillId="0" borderId="0" xfId="0" applyBorder="1"/>
    <xf numFmtId="0" fontId="2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2" borderId="13" xfId="0" applyFill="1" applyBorder="1"/>
    <xf numFmtId="0" fontId="0" fillId="7" borderId="12" xfId="0" applyFill="1" applyBorder="1"/>
    <xf numFmtId="0" fontId="0" fillId="7" borderId="14" xfId="0" applyFill="1" applyBorder="1"/>
    <xf numFmtId="0" fontId="2" fillId="0" borderId="15" xfId="0" applyFont="1" applyBorder="1" applyAlignment="1">
      <alignment horizontal="right" vertical="top"/>
    </xf>
    <xf numFmtId="9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2" fillId="0" borderId="16" xfId="0" applyFont="1" applyBorder="1" applyAlignment="1">
      <alignment horizontal="right" vertical="top"/>
    </xf>
    <xf numFmtId="0" fontId="0" fillId="0" borderId="17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Sheet6!$F$3:$F$66</c:f>
              <c:strCache>
                <c:ptCount val="29"/>
                <c:pt idx="0">
                  <c:v>West Virginia</c:v>
                </c:pt>
                <c:pt idx="1">
                  <c:v>Baylor</c:v>
                </c:pt>
                <c:pt idx="2">
                  <c:v>Villanova</c:v>
                </c:pt>
                <c:pt idx="3">
                  <c:v>Virginia Commonwealth</c:v>
                </c:pt>
                <c:pt idx="4">
                  <c:v>Wisconsin</c:v>
                </c:pt>
                <c:pt idx="5">
                  <c:v>Princeton</c:v>
                </c:pt>
                <c:pt idx="6">
                  <c:v>Southern Methodist</c:v>
                </c:pt>
                <c:pt idx="7">
                  <c:v>Arizona</c:v>
                </c:pt>
                <c:pt idx="8">
                  <c:v>Florida Gulf Coast</c:v>
                </c:pt>
                <c:pt idx="9">
                  <c:v>North Carolina-Wilmington</c:v>
                </c:pt>
                <c:pt idx="10">
                  <c:v>Duke</c:v>
                </c:pt>
                <c:pt idx="11">
                  <c:v>South Carolina</c:v>
                </c:pt>
                <c:pt idx="12">
                  <c:v>Florida</c:v>
                </c:pt>
                <c:pt idx="13">
                  <c:v>North Carolina</c:v>
                </c:pt>
                <c:pt idx="14">
                  <c:v>Kentucky</c:v>
                </c:pt>
                <c:pt idx="15">
                  <c:v>Dayton</c:v>
                </c:pt>
                <c:pt idx="16">
                  <c:v>Cincinnati</c:v>
                </c:pt>
                <c:pt idx="17">
                  <c:v>Kansas</c:v>
                </c:pt>
                <c:pt idx="18">
                  <c:v>Miami (FL)</c:v>
                </c:pt>
                <c:pt idx="19">
                  <c:v>Vermont</c:v>
                </c:pt>
                <c:pt idx="20">
                  <c:v>Louisville</c:v>
                </c:pt>
                <c:pt idx="21">
                  <c:v>Minnesota</c:v>
                </c:pt>
                <c:pt idx="22">
                  <c:v>Purdue</c:v>
                </c:pt>
                <c:pt idx="23">
                  <c:v>Seton Hall</c:v>
                </c:pt>
                <c:pt idx="24">
                  <c:v>Oregon</c:v>
                </c:pt>
                <c:pt idx="25">
                  <c:v>Winthrop</c:v>
                </c:pt>
                <c:pt idx="26">
                  <c:v>Michigan</c:v>
                </c:pt>
                <c:pt idx="27">
                  <c:v>Kansas State</c:v>
                </c:pt>
                <c:pt idx="28">
                  <c:v>Kent State</c:v>
                </c:pt>
              </c:strCache>
            </c:strRef>
          </c:cat>
          <c:val>
            <c:numRef>
              <c:f>Sheet6!$G$3:$G$66</c:f>
              <c:numCache>
                <c:formatCode>General</c:formatCode>
                <c:ptCount val="29"/>
                <c:pt idx="0">
                  <c:v>1453</c:v>
                </c:pt>
                <c:pt idx="1">
                  <c:v>874</c:v>
                </c:pt>
                <c:pt idx="2">
                  <c:v>847</c:v>
                </c:pt>
                <c:pt idx="3">
                  <c:v>384</c:v>
                </c:pt>
                <c:pt idx="4">
                  <c:v>297</c:v>
                </c:pt>
                <c:pt idx="5">
                  <c:v>232</c:v>
                </c:pt>
                <c:pt idx="6">
                  <c:v>204</c:v>
                </c:pt>
                <c:pt idx="7">
                  <c:v>190</c:v>
                </c:pt>
                <c:pt idx="8">
                  <c:v>118</c:v>
                </c:pt>
                <c:pt idx="9">
                  <c:v>109</c:v>
                </c:pt>
                <c:pt idx="10">
                  <c:v>98</c:v>
                </c:pt>
                <c:pt idx="11">
                  <c:v>74</c:v>
                </c:pt>
                <c:pt idx="12">
                  <c:v>61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E7-4670-91F1-17534FF2E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2193016"/>
        <c:axId val="522196296"/>
      </c:barChart>
      <c:catAx>
        <c:axId val="522193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96"/>
        <c:crosses val="autoZero"/>
        <c:auto val="1"/>
        <c:lblAlgn val="ctr"/>
        <c:lblOffset val="100"/>
        <c:noMultiLvlLbl val="0"/>
      </c:catAx>
      <c:valAx>
        <c:axId val="52219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3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</xdr:rowOff>
    </xdr:from>
    <xdr:to>
      <xdr:col>3</xdr:col>
      <xdr:colOff>325145</xdr:colOff>
      <xdr:row>0</xdr:row>
      <xdr:rowOff>525522</xdr:rowOff>
    </xdr:to>
    <xdr:pic>
      <xdr:nvPicPr>
        <xdr:cNvPr id="2" name="PM Logo">
          <a:extLst>
            <a:ext uri="{FF2B5EF4-FFF2-40B4-BE49-F238E27FC236}">
              <a16:creationId xmlns:a16="http://schemas.microsoft.com/office/drawing/2014/main" id="{839B0C73-05C8-4A7D-86CA-79BBF5192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143" y="1"/>
          <a:ext cx="1631431" cy="5255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223158</xdr:colOff>
      <xdr:row>0</xdr:row>
      <xdr:rowOff>179612</xdr:rowOff>
    </xdr:from>
    <xdr:to>
      <xdr:col>21</xdr:col>
      <xdr:colOff>234043</xdr:colOff>
      <xdr:row>24</xdr:row>
      <xdr:rowOff>146956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2819E1-5C8E-46C2-8A72-EC4CB2A8F1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17"/>
  <sheetViews>
    <sheetView tabSelected="1" workbookViewId="0">
      <selection activeCell="E12" sqref="E12"/>
    </sheetView>
  </sheetViews>
  <sheetFormatPr defaultRowHeight="14.6" x14ac:dyDescent="0.4"/>
  <cols>
    <col min="4" max="4" width="18" bestFit="1" customWidth="1"/>
    <col min="5" max="5" width="20.23046875" bestFit="1" customWidth="1"/>
    <col min="6" max="6" width="18" bestFit="1" customWidth="1"/>
  </cols>
  <sheetData>
    <row r="1" spans="2:7" ht="15" thickBot="1" x14ac:dyDescent="0.45">
      <c r="B1" t="s">
        <v>405</v>
      </c>
      <c r="C1" t="s">
        <v>406</v>
      </c>
      <c r="D1" t="s">
        <v>0</v>
      </c>
      <c r="E1" t="s">
        <v>1</v>
      </c>
      <c r="F1" t="s">
        <v>407</v>
      </c>
      <c r="G1" t="s">
        <v>408</v>
      </c>
    </row>
    <row r="2" spans="2:7" x14ac:dyDescent="0.4">
      <c r="B2">
        <v>1437</v>
      </c>
      <c r="C2">
        <v>1458</v>
      </c>
      <c r="D2" s="1" t="str">
        <f>B2&amp;"_"&amp;C2</f>
        <v>1437_1458</v>
      </c>
      <c r="E2" s="20">
        <v>0.33847695532078698</v>
      </c>
      <c r="F2" s="1" t="str">
        <f>C2&amp;"_"&amp;B2</f>
        <v>1458_1437</v>
      </c>
      <c r="G2" s="22">
        <f>1-E2</f>
        <v>0.66152304467921308</v>
      </c>
    </row>
    <row r="3" spans="2:7" x14ac:dyDescent="0.4">
      <c r="B3">
        <v>1437</v>
      </c>
      <c r="C3">
        <v>1438</v>
      </c>
      <c r="D3" s="2" t="str">
        <f t="shared" ref="D3:D66" si="0">B3&amp;"_"&amp;C3</f>
        <v>1437_1438</v>
      </c>
      <c r="E3" s="20">
        <v>0.110198477149431</v>
      </c>
      <c r="F3" s="2" t="str">
        <f t="shared" ref="F3:F66" si="1">C3&amp;"_"&amp;B3</f>
        <v>1438_1437</v>
      </c>
      <c r="G3" s="23">
        <f t="shared" ref="G3:G66" si="2">1-E3</f>
        <v>0.88980152285056902</v>
      </c>
    </row>
    <row r="4" spans="2:7" x14ac:dyDescent="0.4">
      <c r="B4">
        <v>1437</v>
      </c>
      <c r="C4">
        <v>1196</v>
      </c>
      <c r="D4" s="2" t="str">
        <f t="shared" si="0"/>
        <v>1437_1196</v>
      </c>
      <c r="E4" s="20">
        <v>0.25109722006284302</v>
      </c>
      <c r="F4" s="2" t="str">
        <f t="shared" si="1"/>
        <v>1196_1437</v>
      </c>
      <c r="G4" s="23">
        <f t="shared" si="2"/>
        <v>0.74890277993715704</v>
      </c>
    </row>
    <row r="5" spans="2:7" x14ac:dyDescent="0.4">
      <c r="B5">
        <v>1437</v>
      </c>
      <c r="C5">
        <v>1425</v>
      </c>
      <c r="D5" s="2" t="str">
        <f t="shared" si="0"/>
        <v>1437_1425</v>
      </c>
      <c r="E5" s="20">
        <v>0.78020775393790098</v>
      </c>
      <c r="F5" s="2" t="str">
        <f t="shared" si="1"/>
        <v>1425_1437</v>
      </c>
      <c r="G5" s="23">
        <f t="shared" si="2"/>
        <v>0.21979224606209902</v>
      </c>
    </row>
    <row r="6" spans="2:7" x14ac:dyDescent="0.4">
      <c r="B6">
        <v>1437</v>
      </c>
      <c r="C6">
        <v>1124</v>
      </c>
      <c r="D6" s="2" t="str">
        <f t="shared" si="0"/>
        <v>1437_1124</v>
      </c>
      <c r="E6" s="20">
        <v>0.96119650196984097</v>
      </c>
      <c r="F6" s="2" t="str">
        <f t="shared" si="1"/>
        <v>1124_1437</v>
      </c>
      <c r="G6" s="23">
        <f t="shared" si="2"/>
        <v>3.8803498030159034E-2</v>
      </c>
    </row>
    <row r="7" spans="2:7" x14ac:dyDescent="0.4">
      <c r="B7">
        <v>1437</v>
      </c>
      <c r="C7">
        <v>1376</v>
      </c>
      <c r="D7" s="2" t="str">
        <f t="shared" si="0"/>
        <v>1437_1376</v>
      </c>
      <c r="E7" s="20">
        <v>0.94078657055369497</v>
      </c>
      <c r="F7" s="2" t="str">
        <f t="shared" si="1"/>
        <v>1376_1437</v>
      </c>
      <c r="G7" s="23">
        <f t="shared" si="2"/>
        <v>5.9213429446305033E-2</v>
      </c>
    </row>
    <row r="8" spans="2:7" x14ac:dyDescent="0.4">
      <c r="B8">
        <v>1437</v>
      </c>
      <c r="C8">
        <v>1181</v>
      </c>
      <c r="D8" s="2" t="str">
        <f t="shared" si="0"/>
        <v>1437_1181</v>
      </c>
      <c r="E8" s="20">
        <v>0.23138124873695201</v>
      </c>
      <c r="F8" s="2" t="str">
        <f t="shared" si="1"/>
        <v>1181_1437</v>
      </c>
      <c r="G8" s="23">
        <f t="shared" si="2"/>
        <v>0.76861875126304802</v>
      </c>
    </row>
    <row r="9" spans="2:7" x14ac:dyDescent="0.4">
      <c r="B9">
        <v>1437</v>
      </c>
      <c r="C9">
        <v>1211</v>
      </c>
      <c r="D9" s="2" t="str">
        <f t="shared" si="0"/>
        <v>1437_1211</v>
      </c>
      <c r="E9" s="20">
        <v>2.52618724244403E-2</v>
      </c>
      <c r="F9" s="2" t="str">
        <f t="shared" si="1"/>
        <v>1211_1437</v>
      </c>
      <c r="G9" s="23">
        <f t="shared" si="2"/>
        <v>0.97473812757555967</v>
      </c>
    </row>
    <row r="10" spans="2:7" x14ac:dyDescent="0.4">
      <c r="B10">
        <v>1437</v>
      </c>
      <c r="C10">
        <v>1321</v>
      </c>
      <c r="D10" s="2" t="str">
        <f t="shared" si="0"/>
        <v>1437_1321</v>
      </c>
      <c r="E10" s="20">
        <v>0.461320967155808</v>
      </c>
      <c r="F10" s="2" t="str">
        <f t="shared" si="1"/>
        <v>1321_1437</v>
      </c>
      <c r="G10" s="23">
        <f t="shared" si="2"/>
        <v>0.53867903284419194</v>
      </c>
    </row>
    <row r="11" spans="2:7" x14ac:dyDescent="0.4">
      <c r="B11">
        <v>1437</v>
      </c>
      <c r="C11">
        <v>1323</v>
      </c>
      <c r="D11" s="2" t="str">
        <f t="shared" si="0"/>
        <v>1437_1323</v>
      </c>
      <c r="E11" s="20">
        <v>0.32373881654181202</v>
      </c>
      <c r="F11" s="2" t="str">
        <f t="shared" si="1"/>
        <v>1323_1437</v>
      </c>
      <c r="G11" s="23">
        <f t="shared" si="2"/>
        <v>0.67626118345818798</v>
      </c>
    </row>
    <row r="12" spans="2:7" x14ac:dyDescent="0.4">
      <c r="B12">
        <v>1437</v>
      </c>
      <c r="C12">
        <v>1452</v>
      </c>
      <c r="D12" s="2" t="str">
        <f t="shared" si="0"/>
        <v>1437_1452</v>
      </c>
      <c r="E12" s="20">
        <v>0.86152045062485205</v>
      </c>
      <c r="F12" s="2" t="str">
        <f t="shared" si="1"/>
        <v>1452_1437</v>
      </c>
      <c r="G12" s="23">
        <f t="shared" si="2"/>
        <v>0.13847954937514795</v>
      </c>
    </row>
    <row r="13" spans="2:7" x14ac:dyDescent="0.4">
      <c r="B13">
        <v>1437</v>
      </c>
      <c r="C13">
        <v>1462</v>
      </c>
      <c r="D13" s="2" t="str">
        <f t="shared" si="0"/>
        <v>1437_1462</v>
      </c>
      <c r="E13" s="20">
        <v>0.93908723845914199</v>
      </c>
      <c r="F13" s="2" t="str">
        <f t="shared" si="1"/>
        <v>1462_1437</v>
      </c>
      <c r="G13" s="23">
        <f t="shared" si="2"/>
        <v>6.0912761540858007E-2</v>
      </c>
    </row>
    <row r="14" spans="2:7" x14ac:dyDescent="0.4">
      <c r="B14">
        <v>1437</v>
      </c>
      <c r="C14">
        <v>1199</v>
      </c>
      <c r="D14" s="2" t="str">
        <f t="shared" si="0"/>
        <v>1437_1199</v>
      </c>
      <c r="E14" s="20">
        <v>0.42679667948821898</v>
      </c>
      <c r="F14" s="2" t="str">
        <f t="shared" si="1"/>
        <v>1199_1437</v>
      </c>
      <c r="G14" s="23">
        <f t="shared" si="2"/>
        <v>0.57320332051178102</v>
      </c>
    </row>
    <row r="15" spans="2:7" x14ac:dyDescent="0.4">
      <c r="B15">
        <v>1437</v>
      </c>
      <c r="C15">
        <v>1388</v>
      </c>
      <c r="D15" s="2" t="str">
        <f t="shared" si="0"/>
        <v>1437_1388</v>
      </c>
      <c r="E15" s="20">
        <v>0.62792632284189898</v>
      </c>
      <c r="F15" s="2" t="str">
        <f t="shared" si="1"/>
        <v>1388_1437</v>
      </c>
      <c r="G15" s="23">
        <f t="shared" si="2"/>
        <v>0.37207367715810102</v>
      </c>
    </row>
    <row r="16" spans="2:7" x14ac:dyDescent="0.4">
      <c r="B16">
        <v>1437</v>
      </c>
      <c r="C16">
        <v>1112</v>
      </c>
      <c r="D16" s="2" t="str">
        <f t="shared" si="0"/>
        <v>1437_1112</v>
      </c>
      <c r="E16" s="20">
        <v>0.42004708934942597</v>
      </c>
      <c r="F16" s="2" t="str">
        <f t="shared" si="1"/>
        <v>1112_1437</v>
      </c>
      <c r="G16" s="23">
        <f t="shared" si="2"/>
        <v>0.57995291065057408</v>
      </c>
    </row>
    <row r="17" spans="2:7" x14ac:dyDescent="0.4">
      <c r="B17">
        <v>1437</v>
      </c>
      <c r="C17">
        <v>1242</v>
      </c>
      <c r="D17" s="2" t="str">
        <f t="shared" si="0"/>
        <v>1437_1242</v>
      </c>
      <c r="E17" s="20">
        <v>0.92882541785761896</v>
      </c>
      <c r="F17" s="2" t="str">
        <f t="shared" si="1"/>
        <v>1242_1437</v>
      </c>
      <c r="G17" s="23">
        <f t="shared" si="2"/>
        <v>7.1174582142381038E-2</v>
      </c>
    </row>
    <row r="18" spans="2:7" x14ac:dyDescent="0.4">
      <c r="B18">
        <v>1437</v>
      </c>
      <c r="C18">
        <v>1277</v>
      </c>
      <c r="D18" s="2" t="str">
        <f t="shared" si="0"/>
        <v>1437_1277</v>
      </c>
      <c r="E18" s="20">
        <v>0.99476636016377595</v>
      </c>
      <c r="F18" s="2" t="str">
        <f t="shared" si="1"/>
        <v>1277_1437</v>
      </c>
      <c r="G18" s="23">
        <f t="shared" si="2"/>
        <v>5.2336398362240466E-3</v>
      </c>
    </row>
    <row r="19" spans="2:7" x14ac:dyDescent="0.4">
      <c r="B19">
        <v>1437</v>
      </c>
      <c r="C19">
        <v>1235</v>
      </c>
      <c r="D19" s="2" t="str">
        <f t="shared" si="0"/>
        <v>1437_1235</v>
      </c>
      <c r="E19" s="20">
        <v>0.44391915964455297</v>
      </c>
      <c r="F19" s="2" t="str">
        <f t="shared" si="1"/>
        <v>1235_1437</v>
      </c>
      <c r="G19" s="23">
        <f t="shared" si="2"/>
        <v>0.55608084035544703</v>
      </c>
    </row>
    <row r="20" spans="2:7" x14ac:dyDescent="0.4">
      <c r="B20">
        <v>1437</v>
      </c>
      <c r="C20">
        <v>1345</v>
      </c>
      <c r="D20" s="2" t="str">
        <f t="shared" si="0"/>
        <v>1437_1345</v>
      </c>
      <c r="E20" s="20">
        <v>0.98990668162510698</v>
      </c>
      <c r="F20" s="2" t="str">
        <f t="shared" si="1"/>
        <v>1345_1437</v>
      </c>
      <c r="G20" s="23">
        <f t="shared" si="2"/>
        <v>1.0093318374893023E-2</v>
      </c>
    </row>
    <row r="21" spans="2:7" x14ac:dyDescent="0.4">
      <c r="B21">
        <v>1437</v>
      </c>
      <c r="C21">
        <v>1348</v>
      </c>
      <c r="D21" s="2" t="str">
        <f t="shared" si="0"/>
        <v>1437_1348</v>
      </c>
      <c r="E21" s="20">
        <v>0.319110510069186</v>
      </c>
      <c r="F21" s="2" t="str">
        <f t="shared" si="1"/>
        <v>1348_1437</v>
      </c>
      <c r="G21" s="23">
        <f t="shared" si="2"/>
        <v>0.680889489930814</v>
      </c>
    </row>
    <row r="22" spans="2:7" x14ac:dyDescent="0.4">
      <c r="B22">
        <v>1437</v>
      </c>
      <c r="C22">
        <v>1332</v>
      </c>
      <c r="D22" s="2" t="str">
        <f t="shared" si="0"/>
        <v>1437_1332</v>
      </c>
      <c r="E22" s="20">
        <v>0.80482860335190698</v>
      </c>
      <c r="F22" s="2" t="str">
        <f t="shared" si="1"/>
        <v>1332_1437</v>
      </c>
      <c r="G22" s="23">
        <f t="shared" si="2"/>
        <v>0.19517139664809302</v>
      </c>
    </row>
    <row r="23" spans="2:7" x14ac:dyDescent="0.4">
      <c r="B23">
        <v>1437</v>
      </c>
      <c r="C23">
        <v>1276</v>
      </c>
      <c r="D23" s="2" t="str">
        <f t="shared" si="0"/>
        <v>1437_1276</v>
      </c>
      <c r="E23" s="20">
        <v>0.41244339468610902</v>
      </c>
      <c r="F23" s="2" t="str">
        <f t="shared" si="1"/>
        <v>1276_1437</v>
      </c>
      <c r="G23" s="23">
        <f t="shared" si="2"/>
        <v>0.58755660531389098</v>
      </c>
    </row>
    <row r="24" spans="2:7" x14ac:dyDescent="0.4">
      <c r="B24">
        <v>1437</v>
      </c>
      <c r="C24">
        <v>1257</v>
      </c>
      <c r="D24" s="2" t="str">
        <f t="shared" si="0"/>
        <v>1437_1257</v>
      </c>
      <c r="E24" s="20">
        <v>0.122121308784109</v>
      </c>
      <c r="F24" s="2" t="str">
        <f t="shared" si="1"/>
        <v>1257_1437</v>
      </c>
      <c r="G24" s="23">
        <f t="shared" si="2"/>
        <v>0.87787869121589102</v>
      </c>
    </row>
    <row r="25" spans="2:7" x14ac:dyDescent="0.4">
      <c r="B25">
        <v>1437</v>
      </c>
      <c r="C25">
        <v>1314</v>
      </c>
      <c r="D25" s="2" t="str">
        <f t="shared" si="0"/>
        <v>1437_1314</v>
      </c>
      <c r="E25" s="20">
        <v>0.744497808243333</v>
      </c>
      <c r="F25" s="2" t="str">
        <f t="shared" si="1"/>
        <v>1314_1437</v>
      </c>
      <c r="G25" s="23">
        <f t="shared" si="2"/>
        <v>0.255502191756667</v>
      </c>
    </row>
    <row r="26" spans="2:7" x14ac:dyDescent="0.4">
      <c r="B26">
        <v>1437</v>
      </c>
      <c r="C26">
        <v>1116</v>
      </c>
      <c r="D26" s="2" t="str">
        <f t="shared" si="0"/>
        <v>1437_1116</v>
      </c>
      <c r="E26" s="20">
        <v>0.45597717256640102</v>
      </c>
      <c r="F26" s="2" t="str">
        <f t="shared" si="1"/>
        <v>1116_1437</v>
      </c>
      <c r="G26" s="23">
        <f t="shared" si="2"/>
        <v>0.54402282743359898</v>
      </c>
    </row>
    <row r="27" spans="2:7" x14ac:dyDescent="0.4">
      <c r="B27">
        <v>1437</v>
      </c>
      <c r="C27">
        <v>1292</v>
      </c>
      <c r="D27" s="2" t="str">
        <f t="shared" si="0"/>
        <v>1437_1292</v>
      </c>
      <c r="E27" s="20">
        <v>0.241205801130286</v>
      </c>
      <c r="F27" s="2" t="str">
        <f t="shared" si="1"/>
        <v>1292_1437</v>
      </c>
      <c r="G27" s="23">
        <f t="shared" si="2"/>
        <v>0.758794198869714</v>
      </c>
    </row>
    <row r="28" spans="2:7" x14ac:dyDescent="0.4">
      <c r="B28">
        <v>1437</v>
      </c>
      <c r="C28">
        <v>1139</v>
      </c>
      <c r="D28" s="2" t="str">
        <f t="shared" si="0"/>
        <v>1437_1139</v>
      </c>
      <c r="E28" s="20">
        <v>0.208631668848579</v>
      </c>
      <c r="F28" s="2" t="str">
        <f t="shared" si="1"/>
        <v>1139_1437</v>
      </c>
      <c r="G28" s="23">
        <f t="shared" si="2"/>
        <v>0.79136833115142102</v>
      </c>
    </row>
    <row r="29" spans="2:7" x14ac:dyDescent="0.4">
      <c r="B29">
        <v>1437</v>
      </c>
      <c r="C29">
        <v>1153</v>
      </c>
      <c r="D29" s="2" t="str">
        <f t="shared" si="0"/>
        <v>1437_1153</v>
      </c>
      <c r="E29" s="20">
        <v>0.29218775833147498</v>
      </c>
      <c r="F29" s="2" t="str">
        <f t="shared" si="1"/>
        <v>1153_1437</v>
      </c>
      <c r="G29" s="23">
        <f t="shared" si="2"/>
        <v>0.70781224166852508</v>
      </c>
    </row>
    <row r="30" spans="2:7" x14ac:dyDescent="0.4">
      <c r="B30">
        <v>1437</v>
      </c>
      <c r="C30">
        <v>1417</v>
      </c>
      <c r="D30" s="2" t="str">
        <f t="shared" si="0"/>
        <v>1437_1417</v>
      </c>
      <c r="E30" s="20">
        <v>0.91555723956028801</v>
      </c>
      <c r="F30" s="2" t="str">
        <f t="shared" si="1"/>
        <v>1417_1437</v>
      </c>
      <c r="G30" s="23">
        <f t="shared" si="2"/>
        <v>8.4442760439711995E-2</v>
      </c>
    </row>
    <row r="31" spans="2:7" x14ac:dyDescent="0.4">
      <c r="B31">
        <v>1437</v>
      </c>
      <c r="C31">
        <v>1455</v>
      </c>
      <c r="D31" s="2" t="str">
        <f t="shared" si="0"/>
        <v>1437_1455</v>
      </c>
      <c r="E31" s="20">
        <v>0.25287378229087798</v>
      </c>
      <c r="F31" s="2" t="str">
        <f t="shared" si="1"/>
        <v>1455_1437</v>
      </c>
      <c r="G31" s="23">
        <f t="shared" si="2"/>
        <v>0.74712621770912202</v>
      </c>
    </row>
    <row r="32" spans="2:7" x14ac:dyDescent="0.4">
      <c r="B32">
        <v>1437</v>
      </c>
      <c r="C32">
        <v>1246</v>
      </c>
      <c r="D32" s="2" t="str">
        <f t="shared" si="0"/>
        <v>1437_1246</v>
      </c>
      <c r="E32" s="20">
        <v>0.48966596256857398</v>
      </c>
      <c r="F32" s="2" t="str">
        <f t="shared" si="1"/>
        <v>1246_1437</v>
      </c>
      <c r="G32" s="23">
        <f t="shared" si="2"/>
        <v>0.51033403743142602</v>
      </c>
    </row>
    <row r="33" spans="2:7" x14ac:dyDescent="0.4">
      <c r="B33">
        <v>1437</v>
      </c>
      <c r="C33">
        <v>1291</v>
      </c>
      <c r="D33" s="2" t="str">
        <f t="shared" si="0"/>
        <v>1437_1291</v>
      </c>
      <c r="E33" s="20">
        <v>0.99611269148479098</v>
      </c>
      <c r="F33" s="2" t="str">
        <f t="shared" si="1"/>
        <v>1291_1437</v>
      </c>
      <c r="G33" s="23">
        <f t="shared" si="2"/>
        <v>3.8873085152090203E-3</v>
      </c>
    </row>
    <row r="34" spans="2:7" x14ac:dyDescent="0.4">
      <c r="B34">
        <v>1437</v>
      </c>
      <c r="C34">
        <v>1439</v>
      </c>
      <c r="D34" s="2" t="str">
        <f t="shared" si="0"/>
        <v>1437_1439</v>
      </c>
      <c r="E34" s="20">
        <v>0.986386747078418</v>
      </c>
      <c r="F34" s="2" t="str">
        <f t="shared" si="1"/>
        <v>1439_1437</v>
      </c>
      <c r="G34" s="23">
        <f t="shared" si="2"/>
        <v>1.3613252921581998E-2</v>
      </c>
    </row>
    <row r="35" spans="2:7" x14ac:dyDescent="0.4">
      <c r="B35">
        <v>1437</v>
      </c>
      <c r="C35">
        <v>1423</v>
      </c>
      <c r="D35" s="2" t="str">
        <f t="shared" si="0"/>
        <v>1437_1423</v>
      </c>
      <c r="E35" s="20">
        <v>0.75609960376999097</v>
      </c>
      <c r="F35" s="2" t="str">
        <f t="shared" si="1"/>
        <v>1423_1437</v>
      </c>
      <c r="G35" s="23">
        <f t="shared" si="2"/>
        <v>0.24390039623000903</v>
      </c>
    </row>
    <row r="36" spans="2:7" x14ac:dyDescent="0.4">
      <c r="B36">
        <v>1437</v>
      </c>
      <c r="C36">
        <v>1190</v>
      </c>
      <c r="D36" s="2" t="str">
        <f t="shared" si="0"/>
        <v>1437_1190</v>
      </c>
      <c r="E36" s="20">
        <v>0.98976648465310502</v>
      </c>
      <c r="F36" s="2" t="str">
        <f t="shared" si="1"/>
        <v>1190_1437</v>
      </c>
      <c r="G36" s="23">
        <f t="shared" si="2"/>
        <v>1.0233515346894984E-2</v>
      </c>
    </row>
    <row r="37" spans="2:7" x14ac:dyDescent="0.4">
      <c r="B37">
        <v>1437</v>
      </c>
      <c r="C37">
        <v>1374</v>
      </c>
      <c r="D37" s="2" t="str">
        <f t="shared" si="0"/>
        <v>1437_1374</v>
      </c>
      <c r="E37" s="20">
        <v>0.73096772712161096</v>
      </c>
      <c r="F37" s="2" t="str">
        <f t="shared" si="1"/>
        <v>1374_1437</v>
      </c>
      <c r="G37" s="23">
        <f t="shared" si="2"/>
        <v>0.26903227287838904</v>
      </c>
    </row>
    <row r="38" spans="2:7" x14ac:dyDescent="0.4">
      <c r="B38">
        <v>1437</v>
      </c>
      <c r="C38">
        <v>1307</v>
      </c>
      <c r="D38" s="2" t="str">
        <f t="shared" si="0"/>
        <v>1437_1307</v>
      </c>
      <c r="E38" s="20">
        <v>0.93507278194236199</v>
      </c>
      <c r="F38" s="2" t="str">
        <f t="shared" si="1"/>
        <v>1307_1437</v>
      </c>
      <c r="G38" s="23">
        <f t="shared" si="2"/>
        <v>6.4927218057638014E-2</v>
      </c>
    </row>
    <row r="39" spans="2:7" x14ac:dyDescent="0.4">
      <c r="B39">
        <v>1437</v>
      </c>
      <c r="C39">
        <v>1266</v>
      </c>
      <c r="D39" s="2" t="str">
        <f t="shared" si="0"/>
        <v>1437_1266</v>
      </c>
      <c r="E39" s="20">
        <v>0.968717309477235</v>
      </c>
      <c r="F39" s="2" t="str">
        <f t="shared" si="1"/>
        <v>1266_1437</v>
      </c>
      <c r="G39" s="23">
        <f t="shared" si="2"/>
        <v>3.1282690522765E-2</v>
      </c>
    </row>
    <row r="40" spans="2:7" x14ac:dyDescent="0.4">
      <c r="B40">
        <v>1437</v>
      </c>
      <c r="C40">
        <v>1407</v>
      </c>
      <c r="D40" s="2" t="str">
        <f t="shared" si="0"/>
        <v>1437_1407</v>
      </c>
      <c r="E40" s="20">
        <v>0.98132529968603899</v>
      </c>
      <c r="F40" s="2" t="str">
        <f t="shared" si="1"/>
        <v>1407_1437</v>
      </c>
      <c r="G40" s="23">
        <f t="shared" si="2"/>
        <v>1.8674700313961012E-2</v>
      </c>
    </row>
    <row r="41" spans="2:7" x14ac:dyDescent="0.4">
      <c r="B41">
        <v>1437</v>
      </c>
      <c r="C41">
        <v>1377</v>
      </c>
      <c r="D41" s="2" t="str">
        <f t="shared" si="0"/>
        <v>1437_1377</v>
      </c>
      <c r="E41" s="20">
        <v>0.72278786230590897</v>
      </c>
      <c r="F41" s="2" t="str">
        <f t="shared" si="1"/>
        <v>1377_1437</v>
      </c>
      <c r="G41" s="23">
        <f t="shared" si="2"/>
        <v>0.27721213769409103</v>
      </c>
    </row>
    <row r="42" spans="2:7" x14ac:dyDescent="0.4">
      <c r="B42">
        <v>1437</v>
      </c>
      <c r="C42">
        <v>1435</v>
      </c>
      <c r="D42" s="2" t="str">
        <f t="shared" si="0"/>
        <v>1437_1435</v>
      </c>
      <c r="E42" s="20">
        <v>0.94104208808173195</v>
      </c>
      <c r="F42" s="2" t="str">
        <f t="shared" si="1"/>
        <v>1435_1437</v>
      </c>
      <c r="G42" s="23">
        <f t="shared" si="2"/>
        <v>5.8957911918268047E-2</v>
      </c>
    </row>
    <row r="43" spans="2:7" x14ac:dyDescent="0.4">
      <c r="B43">
        <v>1437</v>
      </c>
      <c r="C43">
        <v>1343</v>
      </c>
      <c r="D43" s="2" t="str">
        <f t="shared" si="0"/>
        <v>1437_1343</v>
      </c>
      <c r="E43" s="20">
        <v>0.58220397137007995</v>
      </c>
      <c r="F43" s="2" t="str">
        <f t="shared" si="1"/>
        <v>1343_1437</v>
      </c>
      <c r="G43" s="23">
        <f t="shared" si="2"/>
        <v>0.41779602862992005</v>
      </c>
    </row>
    <row r="44" spans="2:7" x14ac:dyDescent="0.4">
      <c r="B44">
        <v>1437</v>
      </c>
      <c r="C44">
        <v>1137</v>
      </c>
      <c r="D44" s="2" t="str">
        <f t="shared" si="0"/>
        <v>1437_1137</v>
      </c>
      <c r="E44" s="20">
        <v>0.98117354262032097</v>
      </c>
      <c r="F44" s="2" t="str">
        <f t="shared" si="1"/>
        <v>1137_1437</v>
      </c>
      <c r="G44" s="23">
        <f t="shared" si="2"/>
        <v>1.8826457379679029E-2</v>
      </c>
    </row>
    <row r="45" spans="2:7" x14ac:dyDescent="0.4">
      <c r="B45">
        <v>1437</v>
      </c>
      <c r="C45">
        <v>1268</v>
      </c>
      <c r="D45" s="2" t="str">
        <f t="shared" si="0"/>
        <v>1437_1268</v>
      </c>
      <c r="E45" s="20">
        <v>0.97506360148091897</v>
      </c>
      <c r="F45" s="2" t="str">
        <f t="shared" si="1"/>
        <v>1268_1437</v>
      </c>
      <c r="G45" s="23">
        <f t="shared" si="2"/>
        <v>2.4936398519081027E-2</v>
      </c>
    </row>
    <row r="46" spans="2:7" x14ac:dyDescent="0.4">
      <c r="B46">
        <v>1437</v>
      </c>
      <c r="C46">
        <v>1195</v>
      </c>
      <c r="D46" s="2" t="str">
        <f t="shared" si="0"/>
        <v>1437_1195</v>
      </c>
      <c r="E46" s="20">
        <v>0.92369668021316798</v>
      </c>
      <c r="F46" s="2" t="str">
        <f t="shared" si="1"/>
        <v>1195_1437</v>
      </c>
      <c r="G46" s="23">
        <f t="shared" si="2"/>
        <v>7.6303319786832025E-2</v>
      </c>
    </row>
    <row r="47" spans="2:7" x14ac:dyDescent="0.4">
      <c r="B47">
        <v>1437</v>
      </c>
      <c r="C47">
        <v>1433</v>
      </c>
      <c r="D47" s="2" t="str">
        <f t="shared" si="0"/>
        <v>1437_1433</v>
      </c>
      <c r="E47" s="20">
        <v>0.84494230283624205</v>
      </c>
      <c r="F47" s="2" t="str">
        <f t="shared" si="1"/>
        <v>1433_1437</v>
      </c>
      <c r="G47" s="23">
        <f t="shared" si="2"/>
        <v>0.15505769716375795</v>
      </c>
    </row>
    <row r="48" spans="2:7" x14ac:dyDescent="0.4">
      <c r="B48">
        <v>1437</v>
      </c>
      <c r="C48">
        <v>1315</v>
      </c>
      <c r="D48" s="2" t="str">
        <f t="shared" si="0"/>
        <v>1437_1315</v>
      </c>
      <c r="E48" s="20">
        <v>0.99196915974251598</v>
      </c>
      <c r="F48" s="2" t="str">
        <f t="shared" si="1"/>
        <v>1315_1437</v>
      </c>
      <c r="G48" s="23">
        <f t="shared" si="2"/>
        <v>8.0308402574840176E-3</v>
      </c>
    </row>
    <row r="49" spans="2:7" x14ac:dyDescent="0.4">
      <c r="B49">
        <v>1437</v>
      </c>
      <c r="C49">
        <v>1413</v>
      </c>
      <c r="D49" s="2" t="str">
        <f t="shared" si="0"/>
        <v>1437_1413</v>
      </c>
      <c r="E49" s="20">
        <v>0.99845317690633895</v>
      </c>
      <c r="F49" s="2" t="str">
        <f t="shared" si="1"/>
        <v>1413_1437</v>
      </c>
      <c r="G49" s="23">
        <f t="shared" si="2"/>
        <v>1.5468230936610539E-3</v>
      </c>
    </row>
    <row r="50" spans="2:7" x14ac:dyDescent="0.4">
      <c r="B50">
        <v>1437</v>
      </c>
      <c r="C50">
        <v>1274</v>
      </c>
      <c r="D50" s="2" t="str">
        <f t="shared" si="0"/>
        <v>1437_1274</v>
      </c>
      <c r="E50" s="20">
        <v>0.74334980245664795</v>
      </c>
      <c r="F50" s="2" t="str">
        <f t="shared" si="1"/>
        <v>1274_1437</v>
      </c>
      <c r="G50" s="23">
        <f t="shared" si="2"/>
        <v>0.25665019754335205</v>
      </c>
    </row>
    <row r="51" spans="2:7" x14ac:dyDescent="0.4">
      <c r="B51">
        <v>1437</v>
      </c>
      <c r="C51">
        <v>1305</v>
      </c>
      <c r="D51" s="2" t="str">
        <f t="shared" si="0"/>
        <v>1437_1305</v>
      </c>
      <c r="E51" s="20">
        <v>0.89266586836073503</v>
      </c>
      <c r="F51" s="2" t="str">
        <f t="shared" si="1"/>
        <v>1305_1437</v>
      </c>
      <c r="G51" s="23">
        <f t="shared" si="2"/>
        <v>0.10733413163926497</v>
      </c>
    </row>
    <row r="52" spans="2:7" x14ac:dyDescent="0.4">
      <c r="B52">
        <v>1437</v>
      </c>
      <c r="C52">
        <v>1436</v>
      </c>
      <c r="D52" s="2" t="str">
        <f t="shared" si="0"/>
        <v>1437_1436</v>
      </c>
      <c r="E52" s="20">
        <v>0.66689398269655797</v>
      </c>
      <c r="F52" s="2" t="str">
        <f t="shared" si="1"/>
        <v>1436_1437</v>
      </c>
      <c r="G52" s="23">
        <f t="shared" si="2"/>
        <v>0.33310601730344203</v>
      </c>
    </row>
    <row r="53" spans="2:7" x14ac:dyDescent="0.4">
      <c r="B53">
        <v>1437</v>
      </c>
      <c r="C53">
        <v>1166</v>
      </c>
      <c r="D53" s="2" t="str">
        <f t="shared" si="0"/>
        <v>1437_1166</v>
      </c>
      <c r="E53" s="20">
        <v>0.97922378130957499</v>
      </c>
      <c r="F53" s="2" t="str">
        <f t="shared" si="1"/>
        <v>1166_1437</v>
      </c>
      <c r="G53" s="23">
        <f t="shared" si="2"/>
        <v>2.0776218690425008E-2</v>
      </c>
    </row>
    <row r="54" spans="2:7" x14ac:dyDescent="0.4">
      <c r="B54">
        <v>1437</v>
      </c>
      <c r="C54">
        <v>1233</v>
      </c>
      <c r="D54" s="2" t="str">
        <f t="shared" si="0"/>
        <v>1437_1233</v>
      </c>
      <c r="E54" s="20">
        <v>0.97499959370268197</v>
      </c>
      <c r="F54" s="2" t="str">
        <f t="shared" si="1"/>
        <v>1233_1437</v>
      </c>
      <c r="G54" s="23">
        <f t="shared" si="2"/>
        <v>2.5000406297318034E-2</v>
      </c>
    </row>
    <row r="55" spans="2:7" x14ac:dyDescent="0.4">
      <c r="B55">
        <v>1437</v>
      </c>
      <c r="C55">
        <v>1329</v>
      </c>
      <c r="D55" s="2" t="str">
        <f t="shared" si="0"/>
        <v>1437_1329</v>
      </c>
      <c r="E55" s="20">
        <v>0.9719052635048</v>
      </c>
      <c r="F55" s="2" t="str">
        <f t="shared" si="1"/>
        <v>1329_1437</v>
      </c>
      <c r="G55" s="23">
        <f t="shared" si="2"/>
        <v>2.8094736495200001E-2</v>
      </c>
    </row>
    <row r="56" spans="2:7" x14ac:dyDescent="0.4">
      <c r="B56">
        <v>1437</v>
      </c>
      <c r="C56">
        <v>1240</v>
      </c>
      <c r="D56" s="2" t="str">
        <f t="shared" si="0"/>
        <v>1437_1240</v>
      </c>
      <c r="E56" s="20">
        <v>0.99655426154971305</v>
      </c>
      <c r="F56" s="2" t="str">
        <f t="shared" si="1"/>
        <v>1240_1437</v>
      </c>
      <c r="G56" s="23">
        <f t="shared" si="2"/>
        <v>3.4457384502869504E-3</v>
      </c>
    </row>
    <row r="57" spans="2:7" x14ac:dyDescent="0.4">
      <c r="B57">
        <v>1437</v>
      </c>
      <c r="C57">
        <v>1411</v>
      </c>
      <c r="D57" s="2" t="str">
        <f t="shared" si="0"/>
        <v>1437_1411</v>
      </c>
      <c r="E57" s="20">
        <v>0.89876202897861102</v>
      </c>
      <c r="F57" s="2" t="str">
        <f t="shared" si="1"/>
        <v>1411_1437</v>
      </c>
      <c r="G57" s="23">
        <f t="shared" si="2"/>
        <v>0.10123797102138898</v>
      </c>
    </row>
    <row r="58" spans="2:7" x14ac:dyDescent="0.4">
      <c r="B58">
        <v>1437</v>
      </c>
      <c r="C58">
        <v>1371</v>
      </c>
      <c r="D58" s="2" t="str">
        <f t="shared" si="0"/>
        <v>1437_1371</v>
      </c>
      <c r="E58" s="20">
        <v>0.874422103292958</v>
      </c>
      <c r="F58" s="2" t="str">
        <f t="shared" si="1"/>
        <v>1371_1437</v>
      </c>
      <c r="G58" s="23">
        <f t="shared" si="2"/>
        <v>0.125577896707042</v>
      </c>
    </row>
    <row r="59" spans="2:7" x14ac:dyDescent="0.4">
      <c r="B59">
        <v>1437</v>
      </c>
      <c r="C59">
        <v>1278</v>
      </c>
      <c r="D59" s="2" t="str">
        <f t="shared" si="0"/>
        <v>1437_1278</v>
      </c>
      <c r="E59" s="20">
        <v>0.55005309231805299</v>
      </c>
      <c r="F59" s="2" t="str">
        <f t="shared" si="1"/>
        <v>1278_1437</v>
      </c>
      <c r="G59" s="23">
        <f t="shared" si="2"/>
        <v>0.44994690768194701</v>
      </c>
    </row>
    <row r="60" spans="2:7" x14ac:dyDescent="0.4">
      <c r="B60">
        <v>1437</v>
      </c>
      <c r="C60">
        <v>1457</v>
      </c>
      <c r="D60" s="2" t="str">
        <f t="shared" si="0"/>
        <v>1437_1457</v>
      </c>
      <c r="E60" s="20">
        <v>0.969870269412207</v>
      </c>
      <c r="F60" s="2" t="str">
        <f t="shared" si="1"/>
        <v>1457_1437</v>
      </c>
      <c r="G60" s="23">
        <f t="shared" si="2"/>
        <v>3.0129730587793002E-2</v>
      </c>
    </row>
    <row r="61" spans="2:7" x14ac:dyDescent="0.4">
      <c r="B61">
        <v>1437</v>
      </c>
      <c r="C61">
        <v>1243</v>
      </c>
      <c r="D61" s="2" t="str">
        <f t="shared" si="0"/>
        <v>1437_1243</v>
      </c>
      <c r="E61" s="20">
        <v>0.98059668478652195</v>
      </c>
      <c r="F61" s="2" t="str">
        <f t="shared" si="1"/>
        <v>1243_1437</v>
      </c>
      <c r="G61" s="23">
        <f t="shared" si="2"/>
        <v>1.9403315213478045E-2</v>
      </c>
    </row>
    <row r="62" spans="2:7" x14ac:dyDescent="0.4">
      <c r="B62">
        <v>1437</v>
      </c>
      <c r="C62">
        <v>1245</v>
      </c>
      <c r="D62" s="2" t="str">
        <f t="shared" si="0"/>
        <v>1437_1245</v>
      </c>
      <c r="E62" s="20">
        <v>0.96062276835817495</v>
      </c>
      <c r="F62" s="2" t="str">
        <f t="shared" si="1"/>
        <v>1245_1437</v>
      </c>
      <c r="G62" s="23">
        <f t="shared" si="2"/>
        <v>3.937723164182505E-2</v>
      </c>
    </row>
    <row r="63" spans="2:7" x14ac:dyDescent="0.4">
      <c r="B63">
        <v>1437</v>
      </c>
      <c r="C63">
        <v>1173</v>
      </c>
      <c r="D63" s="2" t="str">
        <f t="shared" si="0"/>
        <v>1437_1173</v>
      </c>
      <c r="E63" s="20">
        <v>0.88119202617245795</v>
      </c>
      <c r="F63" s="2" t="str">
        <f t="shared" si="1"/>
        <v>1173_1437</v>
      </c>
      <c r="G63" s="23">
        <f t="shared" si="2"/>
        <v>0.11880797382754205</v>
      </c>
    </row>
    <row r="64" spans="2:7" x14ac:dyDescent="0.4">
      <c r="B64">
        <v>1437</v>
      </c>
      <c r="C64">
        <v>1297</v>
      </c>
      <c r="D64" s="2" t="str">
        <f t="shared" si="0"/>
        <v>1437_1297</v>
      </c>
      <c r="E64" s="20">
        <v>0.993260666272059</v>
      </c>
      <c r="F64" s="2" t="str">
        <f t="shared" si="1"/>
        <v>1297_1437</v>
      </c>
      <c r="G64" s="23">
        <f t="shared" si="2"/>
        <v>6.7393337279409993E-3</v>
      </c>
    </row>
    <row r="65" spans="2:7" x14ac:dyDescent="0.4">
      <c r="B65">
        <v>1458</v>
      </c>
      <c r="C65">
        <v>1438</v>
      </c>
      <c r="D65" s="2" t="str">
        <f t="shared" si="0"/>
        <v>1458_1438</v>
      </c>
      <c r="E65" s="20">
        <v>2.09266167960288E-2</v>
      </c>
      <c r="F65" s="2" t="str">
        <f t="shared" si="1"/>
        <v>1438_1458</v>
      </c>
      <c r="G65" s="23">
        <f t="shared" si="2"/>
        <v>0.97907338320397119</v>
      </c>
    </row>
    <row r="66" spans="2:7" x14ac:dyDescent="0.4">
      <c r="B66">
        <v>1458</v>
      </c>
      <c r="C66">
        <v>1196</v>
      </c>
      <c r="D66" s="2" t="str">
        <f t="shared" si="0"/>
        <v>1458_1196</v>
      </c>
      <c r="E66" s="20">
        <v>5.47000146108097E-2</v>
      </c>
      <c r="F66" s="2" t="str">
        <f t="shared" si="1"/>
        <v>1196_1458</v>
      </c>
      <c r="G66" s="23">
        <f t="shared" si="2"/>
        <v>0.94529998538919036</v>
      </c>
    </row>
    <row r="67" spans="2:7" x14ac:dyDescent="0.4">
      <c r="B67">
        <v>1458</v>
      </c>
      <c r="C67">
        <v>1425</v>
      </c>
      <c r="D67" s="2" t="str">
        <f t="shared" ref="D67:D130" si="3">B67&amp;"_"&amp;C67</f>
        <v>1458_1425</v>
      </c>
      <c r="E67" s="20">
        <v>0.37989547724557698</v>
      </c>
      <c r="F67" s="2" t="str">
        <f t="shared" ref="F67:F130" si="4">C67&amp;"_"&amp;B67</f>
        <v>1425_1458</v>
      </c>
      <c r="G67" s="23">
        <f t="shared" ref="G67:G130" si="5">1-E67</f>
        <v>0.62010452275442307</v>
      </c>
    </row>
    <row r="68" spans="2:7" x14ac:dyDescent="0.4">
      <c r="B68">
        <v>1458</v>
      </c>
      <c r="C68">
        <v>1124</v>
      </c>
      <c r="D68" s="2" t="str">
        <f t="shared" si="3"/>
        <v>1458_1124</v>
      </c>
      <c r="E68" s="20">
        <v>0.81042884465396303</v>
      </c>
      <c r="F68" s="2" t="str">
        <f t="shared" si="4"/>
        <v>1124_1458</v>
      </c>
      <c r="G68" s="23">
        <f t="shared" si="5"/>
        <v>0.18957115534603697</v>
      </c>
    </row>
    <row r="69" spans="2:7" x14ac:dyDescent="0.4">
      <c r="B69">
        <v>1458</v>
      </c>
      <c r="C69">
        <v>1376</v>
      </c>
      <c r="D69" s="2" t="str">
        <f t="shared" si="3"/>
        <v>1458_1376</v>
      </c>
      <c r="E69" s="20">
        <v>0.73276538053677298</v>
      </c>
      <c r="F69" s="2" t="str">
        <f t="shared" si="4"/>
        <v>1376_1458</v>
      </c>
      <c r="G69" s="23">
        <f t="shared" si="5"/>
        <v>0.26723461946322702</v>
      </c>
    </row>
    <row r="70" spans="2:7" x14ac:dyDescent="0.4">
      <c r="B70">
        <v>1458</v>
      </c>
      <c r="C70">
        <v>1181</v>
      </c>
      <c r="D70" s="2" t="str">
        <f t="shared" si="3"/>
        <v>1458_1181</v>
      </c>
      <c r="E70" s="20">
        <v>4.9388039708704E-2</v>
      </c>
      <c r="F70" s="2" t="str">
        <f t="shared" si="4"/>
        <v>1181_1458</v>
      </c>
      <c r="G70" s="23">
        <f t="shared" si="5"/>
        <v>0.95061196029129602</v>
      </c>
    </row>
    <row r="71" spans="2:7" x14ac:dyDescent="0.4">
      <c r="B71">
        <v>1458</v>
      </c>
      <c r="C71">
        <v>1211</v>
      </c>
      <c r="D71" s="2" t="str">
        <f t="shared" si="3"/>
        <v>1458_1211</v>
      </c>
      <c r="E71" s="20">
        <v>4.4528773611071997E-3</v>
      </c>
      <c r="F71" s="2" t="str">
        <f t="shared" si="4"/>
        <v>1211_1458</v>
      </c>
      <c r="G71" s="23">
        <f t="shared" si="5"/>
        <v>0.99554712263889278</v>
      </c>
    </row>
    <row r="72" spans="2:7" x14ac:dyDescent="0.4">
      <c r="B72">
        <v>1458</v>
      </c>
      <c r="C72">
        <v>1321</v>
      </c>
      <c r="D72" s="2" t="str">
        <f t="shared" si="3"/>
        <v>1458_1321</v>
      </c>
      <c r="E72" s="20">
        <v>0.12876808254181199</v>
      </c>
      <c r="F72" s="2" t="str">
        <f t="shared" si="4"/>
        <v>1321_1458</v>
      </c>
      <c r="G72" s="23">
        <f t="shared" si="5"/>
        <v>0.87123191745818795</v>
      </c>
    </row>
    <row r="73" spans="2:7" x14ac:dyDescent="0.4">
      <c r="B73">
        <v>1458</v>
      </c>
      <c r="C73">
        <v>1323</v>
      </c>
      <c r="D73" s="2" t="str">
        <f t="shared" si="3"/>
        <v>1458_1323</v>
      </c>
      <c r="E73" s="20">
        <v>7.6314290106495E-2</v>
      </c>
      <c r="F73" s="2" t="str">
        <f t="shared" si="4"/>
        <v>1323_1458</v>
      </c>
      <c r="G73" s="23">
        <f t="shared" si="5"/>
        <v>0.92368570989350496</v>
      </c>
    </row>
    <row r="74" spans="2:7" x14ac:dyDescent="0.4">
      <c r="B74">
        <v>1458</v>
      </c>
      <c r="C74">
        <v>1452</v>
      </c>
      <c r="D74" s="2" t="str">
        <f t="shared" si="3"/>
        <v>1458_1452</v>
      </c>
      <c r="E74" s="20">
        <v>0.51776920663181303</v>
      </c>
      <c r="F74" s="2" t="str">
        <f t="shared" si="4"/>
        <v>1452_1458</v>
      </c>
      <c r="G74" s="23">
        <f t="shared" si="5"/>
        <v>0.48223079336818697</v>
      </c>
    </row>
    <row r="75" spans="2:7" x14ac:dyDescent="0.4">
      <c r="B75">
        <v>1458</v>
      </c>
      <c r="C75">
        <v>1462</v>
      </c>
      <c r="D75" s="2" t="str">
        <f t="shared" si="3"/>
        <v>1458_1462</v>
      </c>
      <c r="E75" s="20">
        <v>0.72682960548458098</v>
      </c>
      <c r="F75" s="2" t="str">
        <f t="shared" si="4"/>
        <v>1462_1458</v>
      </c>
      <c r="G75" s="23">
        <f t="shared" si="5"/>
        <v>0.27317039451541902</v>
      </c>
    </row>
    <row r="76" spans="2:7" x14ac:dyDescent="0.4">
      <c r="B76">
        <v>1458</v>
      </c>
      <c r="C76">
        <v>1199</v>
      </c>
      <c r="D76" s="2" t="str">
        <f t="shared" si="3"/>
        <v>1458_1199</v>
      </c>
      <c r="E76" s="20">
        <v>0.113870414225789</v>
      </c>
      <c r="F76" s="2" t="str">
        <f t="shared" si="4"/>
        <v>1199_1458</v>
      </c>
      <c r="G76" s="23">
        <f t="shared" si="5"/>
        <v>0.88612958577421097</v>
      </c>
    </row>
    <row r="77" spans="2:7" x14ac:dyDescent="0.4">
      <c r="B77">
        <v>1458</v>
      </c>
      <c r="C77">
        <v>1388</v>
      </c>
      <c r="D77" s="2" t="str">
        <f t="shared" si="3"/>
        <v>1458_1388</v>
      </c>
      <c r="E77" s="20">
        <v>0.22556272001029801</v>
      </c>
      <c r="F77" s="2" t="str">
        <f t="shared" si="4"/>
        <v>1388_1458</v>
      </c>
      <c r="G77" s="23">
        <f t="shared" si="5"/>
        <v>0.77443727998970202</v>
      </c>
    </row>
    <row r="78" spans="2:7" x14ac:dyDescent="0.4">
      <c r="B78">
        <v>1458</v>
      </c>
      <c r="C78">
        <v>1112</v>
      </c>
      <c r="D78" s="2" t="str">
        <f t="shared" si="3"/>
        <v>1458_1112</v>
      </c>
      <c r="E78" s="20">
        <v>0.11111032960541201</v>
      </c>
      <c r="F78" s="2" t="str">
        <f t="shared" si="4"/>
        <v>1112_1458</v>
      </c>
      <c r="G78" s="23">
        <f t="shared" si="5"/>
        <v>0.88888967039458799</v>
      </c>
    </row>
    <row r="79" spans="2:7" x14ac:dyDescent="0.4">
      <c r="B79">
        <v>1458</v>
      </c>
      <c r="C79">
        <v>1242</v>
      </c>
      <c r="D79" s="2" t="str">
        <f t="shared" si="3"/>
        <v>1458_1242</v>
      </c>
      <c r="E79" s="20">
        <v>0.69251757141473003</v>
      </c>
      <c r="F79" s="2" t="str">
        <f t="shared" si="4"/>
        <v>1242_1458</v>
      </c>
      <c r="G79" s="23">
        <f t="shared" si="5"/>
        <v>0.30748242858526997</v>
      </c>
    </row>
    <row r="80" spans="2:7" x14ac:dyDescent="0.4">
      <c r="B80">
        <v>1458</v>
      </c>
      <c r="C80">
        <v>1277</v>
      </c>
      <c r="D80" s="2" t="str">
        <f t="shared" si="3"/>
        <v>1458_1277</v>
      </c>
      <c r="E80" s="20">
        <v>0.97041715895608704</v>
      </c>
      <c r="F80" s="2" t="str">
        <f t="shared" si="4"/>
        <v>1277_1458</v>
      </c>
      <c r="G80" s="23">
        <f t="shared" si="5"/>
        <v>2.9582841043912955E-2</v>
      </c>
    </row>
    <row r="81" spans="2:7" x14ac:dyDescent="0.4">
      <c r="B81">
        <v>1458</v>
      </c>
      <c r="C81">
        <v>1235</v>
      </c>
      <c r="D81" s="2" t="str">
        <f t="shared" si="3"/>
        <v>1458_1235</v>
      </c>
      <c r="E81" s="20">
        <v>0.12109083655726401</v>
      </c>
      <c r="F81" s="2" t="str">
        <f t="shared" si="4"/>
        <v>1235_1458</v>
      </c>
      <c r="G81" s="23">
        <f t="shared" si="5"/>
        <v>0.87890916344273595</v>
      </c>
    </row>
    <row r="82" spans="2:7" x14ac:dyDescent="0.4">
      <c r="B82">
        <v>1458</v>
      </c>
      <c r="C82">
        <v>1345</v>
      </c>
      <c r="D82" s="2" t="str">
        <f t="shared" si="3"/>
        <v>1458_1345</v>
      </c>
      <c r="E82" s="20">
        <v>0.94421598898998804</v>
      </c>
      <c r="F82" s="2" t="str">
        <f t="shared" si="4"/>
        <v>1345_1458</v>
      </c>
      <c r="G82" s="23">
        <f t="shared" si="5"/>
        <v>5.5784011010011958E-2</v>
      </c>
    </row>
    <row r="83" spans="2:7" x14ac:dyDescent="0.4">
      <c r="B83">
        <v>1458</v>
      </c>
      <c r="C83">
        <v>1348</v>
      </c>
      <c r="D83" s="2" t="str">
        <f t="shared" si="3"/>
        <v>1458_1348</v>
      </c>
      <c r="E83" s="20">
        <v>7.4831849694095495E-2</v>
      </c>
      <c r="F83" s="2" t="str">
        <f t="shared" si="4"/>
        <v>1348_1458</v>
      </c>
      <c r="G83" s="23">
        <f t="shared" si="5"/>
        <v>0.92516815030590449</v>
      </c>
    </row>
    <row r="84" spans="2:7" x14ac:dyDescent="0.4">
      <c r="B84">
        <v>1458</v>
      </c>
      <c r="C84">
        <v>1332</v>
      </c>
      <c r="D84" s="2" t="str">
        <f t="shared" si="3"/>
        <v>1458_1332</v>
      </c>
      <c r="E84" s="20">
        <v>0.41578077602765401</v>
      </c>
      <c r="F84" s="2" t="str">
        <f t="shared" si="4"/>
        <v>1332_1458</v>
      </c>
      <c r="G84" s="23">
        <f t="shared" si="5"/>
        <v>0.58421922397234605</v>
      </c>
    </row>
    <row r="85" spans="2:7" x14ac:dyDescent="0.4">
      <c r="B85">
        <v>1458</v>
      </c>
      <c r="C85">
        <v>1276</v>
      </c>
      <c r="D85" s="2" t="str">
        <f t="shared" si="3"/>
        <v>1458_1276</v>
      </c>
      <c r="E85" s="20">
        <v>0.10805703650849199</v>
      </c>
      <c r="F85" s="2" t="str">
        <f t="shared" si="4"/>
        <v>1276_1458</v>
      </c>
      <c r="G85" s="23">
        <f t="shared" si="5"/>
        <v>0.89194296349150803</v>
      </c>
    </row>
    <row r="86" spans="2:7" x14ac:dyDescent="0.4">
      <c r="B86">
        <v>1458</v>
      </c>
      <c r="C86">
        <v>1257</v>
      </c>
      <c r="D86" s="2" t="str">
        <f t="shared" si="3"/>
        <v>1458_1257</v>
      </c>
      <c r="E86" s="20">
        <v>2.3445250027097998E-2</v>
      </c>
      <c r="F86" s="2" t="str">
        <f t="shared" si="4"/>
        <v>1257_1458</v>
      </c>
      <c r="G86" s="23">
        <f t="shared" si="5"/>
        <v>0.97655474997290204</v>
      </c>
    </row>
    <row r="87" spans="2:7" x14ac:dyDescent="0.4">
      <c r="B87">
        <v>1458</v>
      </c>
      <c r="C87">
        <v>1314</v>
      </c>
      <c r="D87" s="2" t="str">
        <f t="shared" si="3"/>
        <v>1458_1314</v>
      </c>
      <c r="E87" s="20">
        <v>0.33461383295953701</v>
      </c>
      <c r="F87" s="2" t="str">
        <f t="shared" si="4"/>
        <v>1314_1458</v>
      </c>
      <c r="G87" s="23">
        <f t="shared" si="5"/>
        <v>0.66538616704046305</v>
      </c>
    </row>
    <row r="88" spans="2:7" x14ac:dyDescent="0.4">
      <c r="B88">
        <v>1458</v>
      </c>
      <c r="C88">
        <v>1116</v>
      </c>
      <c r="D88" s="2" t="str">
        <f t="shared" si="3"/>
        <v>1458_1116</v>
      </c>
      <c r="E88" s="20">
        <v>0.12637276092351099</v>
      </c>
      <c r="F88" s="2" t="str">
        <f t="shared" si="4"/>
        <v>1116_1458</v>
      </c>
      <c r="G88" s="23">
        <f t="shared" si="5"/>
        <v>0.87362723907648898</v>
      </c>
    </row>
    <row r="89" spans="2:7" x14ac:dyDescent="0.4">
      <c r="B89">
        <v>1458</v>
      </c>
      <c r="C89">
        <v>1292</v>
      </c>
      <c r="D89" s="2" t="str">
        <f t="shared" si="3"/>
        <v>1458_1292</v>
      </c>
      <c r="E89" s="20">
        <v>5.2007954052384203E-2</v>
      </c>
      <c r="F89" s="2" t="str">
        <f t="shared" si="4"/>
        <v>1292_1458</v>
      </c>
      <c r="G89" s="23">
        <f t="shared" si="5"/>
        <v>0.94799204594761577</v>
      </c>
    </row>
    <row r="90" spans="2:7" x14ac:dyDescent="0.4">
      <c r="B90">
        <v>1458</v>
      </c>
      <c r="C90">
        <v>1139</v>
      </c>
      <c r="D90" s="2" t="str">
        <f t="shared" si="3"/>
        <v>1458_1139</v>
      </c>
      <c r="E90" s="20">
        <v>4.3519032063816902E-2</v>
      </c>
      <c r="F90" s="2" t="str">
        <f t="shared" si="4"/>
        <v>1139_1458</v>
      </c>
      <c r="G90" s="23">
        <f t="shared" si="5"/>
        <v>0.95648096793618309</v>
      </c>
    </row>
    <row r="91" spans="2:7" x14ac:dyDescent="0.4">
      <c r="B91">
        <v>1458</v>
      </c>
      <c r="C91">
        <v>1153</v>
      </c>
      <c r="D91" s="2" t="str">
        <f t="shared" si="3"/>
        <v>1458_1153</v>
      </c>
      <c r="E91" s="20">
        <v>6.6505425214998595E-2</v>
      </c>
      <c r="F91" s="2" t="str">
        <f t="shared" si="4"/>
        <v>1153_1458</v>
      </c>
      <c r="G91" s="23">
        <f t="shared" si="5"/>
        <v>0.93349457478500142</v>
      </c>
    </row>
    <row r="92" spans="2:7" x14ac:dyDescent="0.4">
      <c r="B92">
        <v>1458</v>
      </c>
      <c r="C92">
        <v>1417</v>
      </c>
      <c r="D92" s="2" t="str">
        <f t="shared" si="3"/>
        <v>1458_1417</v>
      </c>
      <c r="E92" s="20">
        <v>0.65171576411391297</v>
      </c>
      <c r="F92" s="2" t="str">
        <f t="shared" si="4"/>
        <v>1417_1458</v>
      </c>
      <c r="G92" s="23">
        <f t="shared" si="5"/>
        <v>0.34828423588608703</v>
      </c>
    </row>
    <row r="93" spans="2:7" x14ac:dyDescent="0.4">
      <c r="B93">
        <v>1458</v>
      </c>
      <c r="C93">
        <v>1455</v>
      </c>
      <c r="D93" s="2" t="str">
        <f t="shared" si="3"/>
        <v>1458_1455</v>
      </c>
      <c r="E93" s="20">
        <v>5.5189428994579799E-2</v>
      </c>
      <c r="F93" s="2" t="str">
        <f t="shared" si="4"/>
        <v>1455_1458</v>
      </c>
      <c r="G93" s="23">
        <f t="shared" si="5"/>
        <v>0.94481057100542021</v>
      </c>
    </row>
    <row r="94" spans="2:7" x14ac:dyDescent="0.4">
      <c r="B94">
        <v>1458</v>
      </c>
      <c r="C94">
        <v>1246</v>
      </c>
      <c r="D94" s="2" t="str">
        <f t="shared" si="3"/>
        <v>1458_1246</v>
      </c>
      <c r="E94" s="20">
        <v>0.142068929219799</v>
      </c>
      <c r="F94" s="2" t="str">
        <f t="shared" si="4"/>
        <v>1246_1458</v>
      </c>
      <c r="G94" s="23">
        <f t="shared" si="5"/>
        <v>0.85793107078020103</v>
      </c>
    </row>
    <row r="95" spans="2:7" x14ac:dyDescent="0.4">
      <c r="B95">
        <v>1458</v>
      </c>
      <c r="C95">
        <v>1291</v>
      </c>
      <c r="D95" s="2" t="str">
        <f t="shared" si="3"/>
        <v>1458_1291</v>
      </c>
      <c r="E95" s="20">
        <v>0.977887985162188</v>
      </c>
      <c r="F95" s="2" t="str">
        <f t="shared" si="4"/>
        <v>1291_1458</v>
      </c>
      <c r="G95" s="23">
        <f t="shared" si="5"/>
        <v>2.2112014837812E-2</v>
      </c>
    </row>
    <row r="96" spans="2:7" x14ac:dyDescent="0.4">
      <c r="B96">
        <v>1458</v>
      </c>
      <c r="C96">
        <v>1439</v>
      </c>
      <c r="D96" s="2" t="str">
        <f t="shared" si="3"/>
        <v>1458_1439</v>
      </c>
      <c r="E96" s="20">
        <v>0.92595381607378002</v>
      </c>
      <c r="F96" s="2" t="str">
        <f t="shared" si="4"/>
        <v>1439_1458</v>
      </c>
      <c r="G96" s="23">
        <f t="shared" si="5"/>
        <v>7.4046183926219977E-2</v>
      </c>
    </row>
    <row r="97" spans="2:7" x14ac:dyDescent="0.4">
      <c r="B97">
        <v>1458</v>
      </c>
      <c r="C97">
        <v>1423</v>
      </c>
      <c r="D97" s="2" t="str">
        <f t="shared" si="3"/>
        <v>1458_1423</v>
      </c>
      <c r="E97" s="20">
        <v>0.34854154859099301</v>
      </c>
      <c r="F97" s="2" t="str">
        <f t="shared" si="4"/>
        <v>1423_1458</v>
      </c>
      <c r="G97" s="23">
        <f t="shared" si="5"/>
        <v>0.65145845140900693</v>
      </c>
    </row>
    <row r="98" spans="2:7" x14ac:dyDescent="0.4">
      <c r="B98">
        <v>1458</v>
      </c>
      <c r="C98">
        <v>1190</v>
      </c>
      <c r="D98" s="2" t="str">
        <f t="shared" si="3"/>
        <v>1458_1190</v>
      </c>
      <c r="E98" s="20">
        <v>0.94347738244967105</v>
      </c>
      <c r="F98" s="2" t="str">
        <f t="shared" si="4"/>
        <v>1190_1458</v>
      </c>
      <c r="G98" s="23">
        <f t="shared" si="5"/>
        <v>5.6522617550328946E-2</v>
      </c>
    </row>
    <row r="99" spans="2:7" x14ac:dyDescent="0.4">
      <c r="B99">
        <v>1458</v>
      </c>
      <c r="C99">
        <v>1374</v>
      </c>
      <c r="D99" s="2" t="str">
        <f t="shared" si="3"/>
        <v>1458_1374</v>
      </c>
      <c r="E99" s="20">
        <v>0.31922592805442002</v>
      </c>
      <c r="F99" s="2" t="str">
        <f t="shared" si="4"/>
        <v>1374_1458</v>
      </c>
      <c r="G99" s="23">
        <f t="shared" si="5"/>
        <v>0.68077407194557993</v>
      </c>
    </row>
    <row r="100" spans="2:7" x14ac:dyDescent="0.4">
      <c r="B100">
        <v>1458</v>
      </c>
      <c r="C100">
        <v>1307</v>
      </c>
      <c r="D100" s="2" t="str">
        <f t="shared" si="3"/>
        <v>1458_1307</v>
      </c>
      <c r="E100" s="20">
        <v>0.71310002910963799</v>
      </c>
      <c r="F100" s="2" t="str">
        <f t="shared" si="4"/>
        <v>1307_1458</v>
      </c>
      <c r="G100" s="23">
        <f t="shared" si="5"/>
        <v>0.28689997089036201</v>
      </c>
    </row>
    <row r="101" spans="2:7" x14ac:dyDescent="0.4">
      <c r="B101">
        <v>1458</v>
      </c>
      <c r="C101">
        <v>1266</v>
      </c>
      <c r="D101" s="2" t="str">
        <f t="shared" si="3"/>
        <v>1458_1266</v>
      </c>
      <c r="E101" s="20">
        <v>0.84237925615561005</v>
      </c>
      <c r="F101" s="2" t="str">
        <f t="shared" si="4"/>
        <v>1266_1458</v>
      </c>
      <c r="G101" s="23">
        <f t="shared" si="5"/>
        <v>0.15762074384438995</v>
      </c>
    </row>
    <row r="102" spans="2:7" x14ac:dyDescent="0.4">
      <c r="B102">
        <v>1458</v>
      </c>
      <c r="C102">
        <v>1407</v>
      </c>
      <c r="D102" s="2" t="str">
        <f t="shared" si="3"/>
        <v>1458_1407</v>
      </c>
      <c r="E102" s="20">
        <v>0.90068553564511999</v>
      </c>
      <c r="F102" s="2" t="str">
        <f t="shared" si="4"/>
        <v>1407_1458</v>
      </c>
      <c r="G102" s="23">
        <f t="shared" si="5"/>
        <v>9.9314464354880005E-2</v>
      </c>
    </row>
    <row r="103" spans="2:7" x14ac:dyDescent="0.4">
      <c r="B103">
        <v>1458</v>
      </c>
      <c r="C103">
        <v>1377</v>
      </c>
      <c r="D103" s="2" t="str">
        <f t="shared" si="3"/>
        <v>1458_1377</v>
      </c>
      <c r="E103" s="20">
        <v>0.31033863010442903</v>
      </c>
      <c r="F103" s="2" t="str">
        <f t="shared" si="4"/>
        <v>1377_1458</v>
      </c>
      <c r="G103" s="23">
        <f t="shared" si="5"/>
        <v>0.68966136989557092</v>
      </c>
    </row>
    <row r="104" spans="2:7" x14ac:dyDescent="0.4">
      <c r="B104">
        <v>1458</v>
      </c>
      <c r="C104">
        <v>1435</v>
      </c>
      <c r="D104" s="2" t="str">
        <f t="shared" si="3"/>
        <v>1458_1435</v>
      </c>
      <c r="E104" s="20">
        <v>0.73366442592036696</v>
      </c>
      <c r="F104" s="2" t="str">
        <f t="shared" si="4"/>
        <v>1435_1458</v>
      </c>
      <c r="G104" s="23">
        <f t="shared" si="5"/>
        <v>0.26633557407963304</v>
      </c>
    </row>
    <row r="105" spans="2:7" x14ac:dyDescent="0.4">
      <c r="B105">
        <v>1458</v>
      </c>
      <c r="C105">
        <v>1343</v>
      </c>
      <c r="D105" s="2" t="str">
        <f t="shared" si="3"/>
        <v>1458_1343</v>
      </c>
      <c r="E105" s="20">
        <v>0.19387239619570401</v>
      </c>
      <c r="F105" s="2" t="str">
        <f t="shared" si="4"/>
        <v>1343_1458</v>
      </c>
      <c r="G105" s="23">
        <f t="shared" si="5"/>
        <v>0.80612760380429593</v>
      </c>
    </row>
    <row r="106" spans="2:7" x14ac:dyDescent="0.4">
      <c r="B106">
        <v>1458</v>
      </c>
      <c r="C106">
        <v>1137</v>
      </c>
      <c r="D106" s="2" t="str">
        <f t="shared" si="3"/>
        <v>1458_1137</v>
      </c>
      <c r="E106" s="20">
        <v>0.89994528624891401</v>
      </c>
      <c r="F106" s="2" t="str">
        <f t="shared" si="4"/>
        <v>1137_1458</v>
      </c>
      <c r="G106" s="23">
        <f t="shared" si="5"/>
        <v>0.10005471375108599</v>
      </c>
    </row>
    <row r="107" spans="2:7" x14ac:dyDescent="0.4">
      <c r="B107">
        <v>1458</v>
      </c>
      <c r="C107">
        <v>1268</v>
      </c>
      <c r="D107" s="2" t="str">
        <f t="shared" si="3"/>
        <v>1458_1268</v>
      </c>
      <c r="E107" s="20">
        <v>0.87094102694658304</v>
      </c>
      <c r="F107" s="2" t="str">
        <f t="shared" si="4"/>
        <v>1268_1458</v>
      </c>
      <c r="G107" s="23">
        <f t="shared" si="5"/>
        <v>0.12905897305341696</v>
      </c>
    </row>
    <row r="108" spans="2:7" x14ac:dyDescent="0.4">
      <c r="B108">
        <v>1458</v>
      </c>
      <c r="C108">
        <v>1195</v>
      </c>
      <c r="D108" s="2" t="str">
        <f t="shared" si="3"/>
        <v>1458_1195</v>
      </c>
      <c r="E108" s="20">
        <v>0.67629525683275804</v>
      </c>
      <c r="F108" s="2" t="str">
        <f t="shared" si="4"/>
        <v>1195_1458</v>
      </c>
      <c r="G108" s="23">
        <f t="shared" si="5"/>
        <v>0.32370474316724196</v>
      </c>
    </row>
    <row r="109" spans="2:7" x14ac:dyDescent="0.4">
      <c r="B109">
        <v>1458</v>
      </c>
      <c r="C109">
        <v>1433</v>
      </c>
      <c r="D109" s="2" t="str">
        <f t="shared" si="3"/>
        <v>1458_1433</v>
      </c>
      <c r="E109" s="20">
        <v>0.48465524311840702</v>
      </c>
      <c r="F109" s="2" t="str">
        <f t="shared" si="4"/>
        <v>1433_1458</v>
      </c>
      <c r="G109" s="23">
        <f t="shared" si="5"/>
        <v>0.51534475688159298</v>
      </c>
    </row>
    <row r="110" spans="2:7" x14ac:dyDescent="0.4">
      <c r="B110">
        <v>1458</v>
      </c>
      <c r="C110">
        <v>1315</v>
      </c>
      <c r="D110" s="2" t="str">
        <f t="shared" si="3"/>
        <v>1458_1315</v>
      </c>
      <c r="E110" s="20">
        <v>0.95519233460450403</v>
      </c>
      <c r="F110" s="2" t="str">
        <f t="shared" si="4"/>
        <v>1315_1458</v>
      </c>
      <c r="G110" s="23">
        <f t="shared" si="5"/>
        <v>4.4807665395495966E-2</v>
      </c>
    </row>
    <row r="111" spans="2:7" x14ac:dyDescent="0.4">
      <c r="B111">
        <v>1458</v>
      </c>
      <c r="C111">
        <v>1413</v>
      </c>
      <c r="D111" s="2" t="str">
        <f t="shared" si="3"/>
        <v>1458_1413</v>
      </c>
      <c r="E111" s="20">
        <v>0.99110326770051904</v>
      </c>
      <c r="F111" s="2" t="str">
        <f t="shared" si="4"/>
        <v>1413_1458</v>
      </c>
      <c r="G111" s="23">
        <f t="shared" si="5"/>
        <v>8.8967322994809583E-3</v>
      </c>
    </row>
    <row r="112" spans="2:7" x14ac:dyDescent="0.4">
      <c r="B112">
        <v>1458</v>
      </c>
      <c r="C112">
        <v>1274</v>
      </c>
      <c r="D112" s="2" t="str">
        <f t="shared" si="3"/>
        <v>1458_1274</v>
      </c>
      <c r="E112" s="20">
        <v>0.33327344445420598</v>
      </c>
      <c r="F112" s="2" t="str">
        <f t="shared" si="4"/>
        <v>1274_1458</v>
      </c>
      <c r="G112" s="23">
        <f t="shared" si="5"/>
        <v>0.66672655554579396</v>
      </c>
    </row>
    <row r="113" spans="2:7" x14ac:dyDescent="0.4">
      <c r="B113">
        <v>1458</v>
      </c>
      <c r="C113">
        <v>1305</v>
      </c>
      <c r="D113" s="2" t="str">
        <f t="shared" si="3"/>
        <v>1458_1305</v>
      </c>
      <c r="E113" s="20">
        <v>0.58937839286735405</v>
      </c>
      <c r="F113" s="2" t="str">
        <f t="shared" si="4"/>
        <v>1305_1458</v>
      </c>
      <c r="G113" s="23">
        <f t="shared" si="5"/>
        <v>0.41062160713264595</v>
      </c>
    </row>
    <row r="114" spans="2:7" x14ac:dyDescent="0.4">
      <c r="B114">
        <v>1458</v>
      </c>
      <c r="C114">
        <v>1436</v>
      </c>
      <c r="D114" s="2" t="str">
        <f t="shared" si="3"/>
        <v>1458_1436</v>
      </c>
      <c r="E114" s="20">
        <v>0.25679399343202802</v>
      </c>
      <c r="F114" s="2" t="str">
        <f t="shared" si="4"/>
        <v>1436_1458</v>
      </c>
      <c r="G114" s="23">
        <f t="shared" si="5"/>
        <v>0.74320600656797198</v>
      </c>
    </row>
    <row r="115" spans="2:7" x14ac:dyDescent="0.4">
      <c r="B115">
        <v>1458</v>
      </c>
      <c r="C115">
        <v>1166</v>
      </c>
      <c r="D115" s="2" t="str">
        <f t="shared" si="3"/>
        <v>1458_1166</v>
      </c>
      <c r="E115" s="20">
        <v>0.89052176996321597</v>
      </c>
      <c r="F115" s="2" t="str">
        <f t="shared" si="4"/>
        <v>1166_1458</v>
      </c>
      <c r="G115" s="23">
        <f t="shared" si="5"/>
        <v>0.10947823003678403</v>
      </c>
    </row>
    <row r="116" spans="2:7" x14ac:dyDescent="0.4">
      <c r="B116">
        <v>1458</v>
      </c>
      <c r="C116">
        <v>1233</v>
      </c>
      <c r="D116" s="2" t="str">
        <f t="shared" si="3"/>
        <v>1458_1233</v>
      </c>
      <c r="E116" s="20">
        <v>0.87064520934760503</v>
      </c>
      <c r="F116" s="2" t="str">
        <f t="shared" si="4"/>
        <v>1233_1458</v>
      </c>
      <c r="G116" s="23">
        <f t="shared" si="5"/>
        <v>0.12935479065239497</v>
      </c>
    </row>
    <row r="117" spans="2:7" x14ac:dyDescent="0.4">
      <c r="B117">
        <v>1458</v>
      </c>
      <c r="C117">
        <v>1329</v>
      </c>
      <c r="D117" s="2" t="str">
        <f t="shared" si="3"/>
        <v>1458_1329</v>
      </c>
      <c r="E117" s="20">
        <v>0.85653532509784103</v>
      </c>
      <c r="F117" s="2" t="str">
        <f t="shared" si="4"/>
        <v>1329_1458</v>
      </c>
      <c r="G117" s="23">
        <f t="shared" si="5"/>
        <v>0.14346467490215897</v>
      </c>
    </row>
    <row r="118" spans="2:7" x14ac:dyDescent="0.4">
      <c r="B118">
        <v>1458</v>
      </c>
      <c r="C118">
        <v>1240</v>
      </c>
      <c r="D118" s="2" t="str">
        <f t="shared" si="3"/>
        <v>1458_1240</v>
      </c>
      <c r="E118" s="20">
        <v>0.98035893022606901</v>
      </c>
      <c r="F118" s="2" t="str">
        <f t="shared" si="4"/>
        <v>1240_1458</v>
      </c>
      <c r="G118" s="23">
        <f t="shared" si="5"/>
        <v>1.9641069773930986E-2</v>
      </c>
    </row>
    <row r="119" spans="2:7" x14ac:dyDescent="0.4">
      <c r="B119">
        <v>1458</v>
      </c>
      <c r="C119">
        <v>1411</v>
      </c>
      <c r="D119" s="2" t="str">
        <f t="shared" si="3"/>
        <v>1458_1411</v>
      </c>
      <c r="E119" s="20">
        <v>0.60507941830016898</v>
      </c>
      <c r="F119" s="2" t="str">
        <f t="shared" si="4"/>
        <v>1411_1458</v>
      </c>
      <c r="G119" s="23">
        <f t="shared" si="5"/>
        <v>0.39492058169983102</v>
      </c>
    </row>
    <row r="120" spans="2:7" x14ac:dyDescent="0.4">
      <c r="B120">
        <v>1458</v>
      </c>
      <c r="C120">
        <v>1371</v>
      </c>
      <c r="D120" s="2" t="str">
        <f t="shared" si="3"/>
        <v>1458_1371</v>
      </c>
      <c r="E120" s="20">
        <v>0.54581304311191003</v>
      </c>
      <c r="F120" s="2" t="str">
        <f t="shared" si="4"/>
        <v>1371_1458</v>
      </c>
      <c r="G120" s="23">
        <f t="shared" si="5"/>
        <v>0.45418695688808997</v>
      </c>
    </row>
    <row r="121" spans="2:7" x14ac:dyDescent="0.4">
      <c r="B121">
        <v>1458</v>
      </c>
      <c r="C121">
        <v>1278</v>
      </c>
      <c r="D121" s="2" t="str">
        <f t="shared" si="3"/>
        <v>1458_1278</v>
      </c>
      <c r="E121" s="20">
        <v>0.174223650345741</v>
      </c>
      <c r="F121" s="2" t="str">
        <f t="shared" si="4"/>
        <v>1278_1458</v>
      </c>
      <c r="G121" s="23">
        <f t="shared" si="5"/>
        <v>0.82577634965425895</v>
      </c>
    </row>
    <row r="122" spans="2:7" x14ac:dyDescent="0.4">
      <c r="B122">
        <v>1458</v>
      </c>
      <c r="C122">
        <v>1457</v>
      </c>
      <c r="D122" s="2" t="str">
        <f t="shared" si="3"/>
        <v>1458_1457</v>
      </c>
      <c r="E122" s="20">
        <v>0.847455315042139</v>
      </c>
      <c r="F122" s="2" t="str">
        <f t="shared" si="4"/>
        <v>1457_1458</v>
      </c>
      <c r="G122" s="23">
        <f t="shared" si="5"/>
        <v>0.152544684957861</v>
      </c>
    </row>
    <row r="123" spans="2:7" x14ac:dyDescent="0.4">
      <c r="B123">
        <v>1458</v>
      </c>
      <c r="C123">
        <v>1243</v>
      </c>
      <c r="D123" s="2" t="str">
        <f t="shared" si="3"/>
        <v>1458_1243</v>
      </c>
      <c r="E123" s="20">
        <v>0.89714044839385099</v>
      </c>
      <c r="F123" s="2" t="str">
        <f t="shared" si="4"/>
        <v>1243_1458</v>
      </c>
      <c r="G123" s="23">
        <f t="shared" si="5"/>
        <v>0.10285955160614901</v>
      </c>
    </row>
    <row r="124" spans="2:7" x14ac:dyDescent="0.4">
      <c r="B124">
        <v>1458</v>
      </c>
      <c r="C124">
        <v>1245</v>
      </c>
      <c r="D124" s="2" t="str">
        <f t="shared" si="3"/>
        <v>1458_1245</v>
      </c>
      <c r="E124" s="20">
        <v>0.80807103719298701</v>
      </c>
      <c r="F124" s="2" t="str">
        <f t="shared" si="4"/>
        <v>1245_1458</v>
      </c>
      <c r="G124" s="23">
        <f t="shared" si="5"/>
        <v>0.19192896280701299</v>
      </c>
    </row>
    <row r="125" spans="2:7" x14ac:dyDescent="0.4">
      <c r="B125">
        <v>1458</v>
      </c>
      <c r="C125">
        <v>1173</v>
      </c>
      <c r="D125" s="2" t="str">
        <f t="shared" si="3"/>
        <v>1458_1173</v>
      </c>
      <c r="E125" s="20">
        <v>0.56141276660494099</v>
      </c>
      <c r="F125" s="2" t="str">
        <f t="shared" si="4"/>
        <v>1173_1458</v>
      </c>
      <c r="G125" s="23">
        <f t="shared" si="5"/>
        <v>0.43858723339505901</v>
      </c>
    </row>
    <row r="126" spans="2:7" x14ac:dyDescent="0.4">
      <c r="B126">
        <v>1458</v>
      </c>
      <c r="C126">
        <v>1297</v>
      </c>
      <c r="D126" s="2" t="str">
        <f t="shared" si="3"/>
        <v>1458_1297</v>
      </c>
      <c r="E126" s="20">
        <v>0.96217269306055697</v>
      </c>
      <c r="F126" s="2" t="str">
        <f t="shared" si="4"/>
        <v>1297_1458</v>
      </c>
      <c r="G126" s="23">
        <f t="shared" si="5"/>
        <v>3.7827306939443028E-2</v>
      </c>
    </row>
    <row r="127" spans="2:7" x14ac:dyDescent="0.4">
      <c r="B127">
        <v>1438</v>
      </c>
      <c r="C127">
        <v>1196</v>
      </c>
      <c r="D127" s="2" t="str">
        <f t="shared" si="3"/>
        <v>1438_1196</v>
      </c>
      <c r="E127" s="20">
        <v>7.7475491720759701E-3</v>
      </c>
      <c r="F127" s="2" t="str">
        <f t="shared" si="4"/>
        <v>1196_1438</v>
      </c>
      <c r="G127" s="23">
        <f t="shared" si="5"/>
        <v>0.99225245082792402</v>
      </c>
    </row>
    <row r="128" spans="2:7" x14ac:dyDescent="0.4">
      <c r="B128">
        <v>1438</v>
      </c>
      <c r="C128">
        <v>1425</v>
      </c>
      <c r="D128" s="2" t="str">
        <f t="shared" si="3"/>
        <v>1438_1425</v>
      </c>
      <c r="E128" s="20">
        <v>7.6353570378131799E-2</v>
      </c>
      <c r="F128" s="2" t="str">
        <f t="shared" si="4"/>
        <v>1425_1438</v>
      </c>
      <c r="G128" s="23">
        <f t="shared" si="5"/>
        <v>0.92364642962186816</v>
      </c>
    </row>
    <row r="129" spans="2:7" x14ac:dyDescent="0.4">
      <c r="B129">
        <v>1438</v>
      </c>
      <c r="C129">
        <v>1124</v>
      </c>
      <c r="D129" s="2" t="str">
        <f t="shared" si="3"/>
        <v>1438_1124</v>
      </c>
      <c r="E129" s="20">
        <v>0.36582646328071899</v>
      </c>
      <c r="F129" s="2" t="str">
        <f t="shared" si="4"/>
        <v>1124_1438</v>
      </c>
      <c r="G129" s="23">
        <f t="shared" si="5"/>
        <v>0.63417353671928101</v>
      </c>
    </row>
    <row r="130" spans="2:7" x14ac:dyDescent="0.4">
      <c r="B130">
        <v>1438</v>
      </c>
      <c r="C130">
        <v>1376</v>
      </c>
      <c r="D130" s="2" t="str">
        <f t="shared" si="3"/>
        <v>1438_1376</v>
      </c>
      <c r="E130" s="20">
        <v>0.27007066397628599</v>
      </c>
      <c r="F130" s="2" t="str">
        <f t="shared" si="4"/>
        <v>1376_1438</v>
      </c>
      <c r="G130" s="23">
        <f t="shared" si="5"/>
        <v>0.72992933602371401</v>
      </c>
    </row>
    <row r="131" spans="2:7" x14ac:dyDescent="0.4">
      <c r="B131">
        <v>1438</v>
      </c>
      <c r="C131">
        <v>1181</v>
      </c>
      <c r="D131" s="2" t="str">
        <f t="shared" ref="D131:D194" si="6">B131&amp;"_"&amp;C131</f>
        <v>1438_1181</v>
      </c>
      <c r="E131" s="20">
        <v>6.9615977884439897E-3</v>
      </c>
      <c r="F131" s="2" t="str">
        <f t="shared" ref="F131:F194" si="7">C131&amp;"_"&amp;B131</f>
        <v>1181_1438</v>
      </c>
      <c r="G131" s="23">
        <f t="shared" ref="G131:G194" si="8">1-E131</f>
        <v>0.99303840221155604</v>
      </c>
    </row>
    <row r="132" spans="2:7" x14ac:dyDescent="0.4">
      <c r="B132">
        <v>1438</v>
      </c>
      <c r="C132">
        <v>1211</v>
      </c>
      <c r="D132" s="2" t="str">
        <f t="shared" si="6"/>
        <v>1438_1211</v>
      </c>
      <c r="E132" s="20">
        <v>6.0317210606805095E-4</v>
      </c>
      <c r="F132" s="2" t="str">
        <f t="shared" si="7"/>
        <v>1211_1438</v>
      </c>
      <c r="G132" s="23">
        <f t="shared" si="8"/>
        <v>0.99939682789393192</v>
      </c>
    </row>
    <row r="133" spans="2:7" x14ac:dyDescent="0.4">
      <c r="B133">
        <v>1438</v>
      </c>
      <c r="C133">
        <v>1321</v>
      </c>
      <c r="D133" s="2" t="str">
        <f t="shared" si="6"/>
        <v>1438_1321</v>
      </c>
      <c r="E133" s="20">
        <v>1.95534212521036E-2</v>
      </c>
      <c r="F133" s="2" t="str">
        <f t="shared" si="7"/>
        <v>1321_1438</v>
      </c>
      <c r="G133" s="23">
        <f t="shared" si="8"/>
        <v>0.98044657874789642</v>
      </c>
    </row>
    <row r="134" spans="2:7" x14ac:dyDescent="0.4">
      <c r="B134">
        <v>1438</v>
      </c>
      <c r="C134">
        <v>1323</v>
      </c>
      <c r="D134" s="2" t="str">
        <f t="shared" si="6"/>
        <v>1438_1323</v>
      </c>
      <c r="E134" s="20">
        <v>1.10253195782858E-2</v>
      </c>
      <c r="F134" s="2" t="str">
        <f t="shared" si="7"/>
        <v>1323_1438</v>
      </c>
      <c r="G134" s="23">
        <f t="shared" si="8"/>
        <v>0.98897468042171421</v>
      </c>
    </row>
    <row r="135" spans="2:7" x14ac:dyDescent="0.4">
      <c r="B135">
        <v>1438</v>
      </c>
      <c r="C135">
        <v>1452</v>
      </c>
      <c r="D135" s="2" t="str">
        <f t="shared" si="6"/>
        <v>1438_1452</v>
      </c>
      <c r="E135" s="20">
        <v>0.126545303805737</v>
      </c>
      <c r="F135" s="2" t="str">
        <f t="shared" si="7"/>
        <v>1452_1438</v>
      </c>
      <c r="G135" s="23">
        <f t="shared" si="8"/>
        <v>0.87345469619426297</v>
      </c>
    </row>
    <row r="136" spans="2:7" x14ac:dyDescent="0.4">
      <c r="B136">
        <v>1438</v>
      </c>
      <c r="C136">
        <v>1462</v>
      </c>
      <c r="D136" s="2" t="str">
        <f t="shared" si="6"/>
        <v>1438_1462</v>
      </c>
      <c r="E136" s="20">
        <v>0.26417776247298402</v>
      </c>
      <c r="F136" s="2" t="str">
        <f t="shared" si="7"/>
        <v>1462_1438</v>
      </c>
      <c r="G136" s="23">
        <f t="shared" si="8"/>
        <v>0.73582223752701603</v>
      </c>
    </row>
    <row r="137" spans="2:7" x14ac:dyDescent="0.4">
      <c r="B137">
        <v>1438</v>
      </c>
      <c r="C137">
        <v>1199</v>
      </c>
      <c r="D137" s="2" t="str">
        <f t="shared" si="6"/>
        <v>1438_1199</v>
      </c>
      <c r="E137" s="20">
        <v>1.70440226029391E-2</v>
      </c>
      <c r="F137" s="2" t="str">
        <f t="shared" si="7"/>
        <v>1199_1438</v>
      </c>
      <c r="G137" s="23">
        <f t="shared" si="8"/>
        <v>0.98295597739706086</v>
      </c>
    </row>
    <row r="138" spans="2:7" x14ac:dyDescent="0.4">
      <c r="B138">
        <v>1438</v>
      </c>
      <c r="C138">
        <v>1388</v>
      </c>
      <c r="D138" s="2" t="str">
        <f t="shared" si="6"/>
        <v>1438_1388</v>
      </c>
      <c r="E138" s="20">
        <v>3.7814993245573997E-2</v>
      </c>
      <c r="F138" s="2" t="str">
        <f t="shared" si="7"/>
        <v>1388_1438</v>
      </c>
      <c r="G138" s="23">
        <f t="shared" si="8"/>
        <v>0.96218500675442598</v>
      </c>
    </row>
    <row r="139" spans="2:7" x14ac:dyDescent="0.4">
      <c r="B139">
        <v>1438</v>
      </c>
      <c r="C139">
        <v>1112</v>
      </c>
      <c r="D139" s="2" t="str">
        <f t="shared" si="6"/>
        <v>1438_1112</v>
      </c>
      <c r="E139" s="20">
        <v>1.6586964198085499E-2</v>
      </c>
      <c r="F139" s="2" t="str">
        <f t="shared" si="7"/>
        <v>1112_1438</v>
      </c>
      <c r="G139" s="23">
        <f t="shared" si="8"/>
        <v>0.98341303580191453</v>
      </c>
    </row>
    <row r="140" spans="2:7" x14ac:dyDescent="0.4">
      <c r="B140">
        <v>1438</v>
      </c>
      <c r="C140">
        <v>1242</v>
      </c>
      <c r="D140" s="2" t="str">
        <f t="shared" si="6"/>
        <v>1438_1242</v>
      </c>
      <c r="E140" s="20">
        <v>0.23307173476214799</v>
      </c>
      <c r="F140" s="2" t="str">
        <f t="shared" si="7"/>
        <v>1242_1438</v>
      </c>
      <c r="G140" s="23">
        <f t="shared" si="8"/>
        <v>0.76692826523785196</v>
      </c>
    </row>
    <row r="141" spans="2:7" x14ac:dyDescent="0.4">
      <c r="B141">
        <v>1438</v>
      </c>
      <c r="C141">
        <v>1277</v>
      </c>
      <c r="D141" s="2" t="str">
        <f t="shared" si="6"/>
        <v>1438_1277</v>
      </c>
      <c r="E141" s="20">
        <v>0.81571309469832998</v>
      </c>
      <c r="F141" s="2" t="str">
        <f t="shared" si="7"/>
        <v>1277_1438</v>
      </c>
      <c r="G141" s="23">
        <f t="shared" si="8"/>
        <v>0.18428690530167002</v>
      </c>
    </row>
    <row r="142" spans="2:7" x14ac:dyDescent="0.4">
      <c r="B142">
        <v>1438</v>
      </c>
      <c r="C142">
        <v>1235</v>
      </c>
      <c r="D142" s="2" t="str">
        <f t="shared" si="6"/>
        <v>1438_1235</v>
      </c>
      <c r="E142" s="20">
        <v>1.82512252449426E-2</v>
      </c>
      <c r="F142" s="2" t="str">
        <f t="shared" si="7"/>
        <v>1235_1438</v>
      </c>
      <c r="G142" s="23">
        <f t="shared" si="8"/>
        <v>0.9817487747550574</v>
      </c>
    </row>
    <row r="143" spans="2:7" x14ac:dyDescent="0.4">
      <c r="B143">
        <v>1438</v>
      </c>
      <c r="C143">
        <v>1345</v>
      </c>
      <c r="D143" s="2" t="str">
        <f t="shared" si="6"/>
        <v>1438_1345</v>
      </c>
      <c r="E143" s="20">
        <v>0.69548836716696805</v>
      </c>
      <c r="F143" s="2" t="str">
        <f t="shared" si="7"/>
        <v>1345_1438</v>
      </c>
      <c r="G143" s="23">
        <f t="shared" si="8"/>
        <v>0.30451163283303195</v>
      </c>
    </row>
    <row r="144" spans="2:7" x14ac:dyDescent="0.4">
      <c r="B144">
        <v>1438</v>
      </c>
      <c r="C144">
        <v>1348</v>
      </c>
      <c r="D144" s="2" t="str">
        <f t="shared" si="6"/>
        <v>1438_1348</v>
      </c>
      <c r="E144" s="20">
        <v>1.07963237282121E-2</v>
      </c>
      <c r="F144" s="2" t="str">
        <f t="shared" si="7"/>
        <v>1348_1438</v>
      </c>
      <c r="G144" s="23">
        <f t="shared" si="8"/>
        <v>0.98920367627178785</v>
      </c>
    </row>
    <row r="145" spans="2:7" x14ac:dyDescent="0.4">
      <c r="B145">
        <v>1438</v>
      </c>
      <c r="C145">
        <v>1332</v>
      </c>
      <c r="D145" s="2" t="str">
        <f t="shared" si="6"/>
        <v>1438_1332</v>
      </c>
      <c r="E145" s="20">
        <v>8.7617319846940406E-2</v>
      </c>
      <c r="F145" s="2" t="str">
        <f t="shared" si="7"/>
        <v>1332_1438</v>
      </c>
      <c r="G145" s="23">
        <f t="shared" si="8"/>
        <v>0.91238268015305957</v>
      </c>
    </row>
    <row r="146" spans="2:7" x14ac:dyDescent="0.4">
      <c r="B146">
        <v>1438</v>
      </c>
      <c r="C146">
        <v>1276</v>
      </c>
      <c r="D146" s="2" t="str">
        <f t="shared" si="6"/>
        <v>1438_1276</v>
      </c>
      <c r="E146" s="20">
        <v>1.6084156593684999E-2</v>
      </c>
      <c r="F146" s="2" t="str">
        <f t="shared" si="7"/>
        <v>1276_1438</v>
      </c>
      <c r="G146" s="23">
        <f t="shared" si="8"/>
        <v>0.98391584340631499</v>
      </c>
    </row>
    <row r="147" spans="2:7" x14ac:dyDescent="0.4">
      <c r="B147">
        <v>1438</v>
      </c>
      <c r="C147">
        <v>1257</v>
      </c>
      <c r="D147" s="2" t="str">
        <f t="shared" si="6"/>
        <v>1438_1257</v>
      </c>
      <c r="E147" s="20">
        <v>3.2290740429241401E-3</v>
      </c>
      <c r="F147" s="2" t="str">
        <f t="shared" si="7"/>
        <v>1257_1438</v>
      </c>
      <c r="G147" s="23">
        <f t="shared" si="8"/>
        <v>0.99677092595707584</v>
      </c>
    </row>
    <row r="148" spans="2:7" x14ac:dyDescent="0.4">
      <c r="B148">
        <v>1438</v>
      </c>
      <c r="C148">
        <v>1314</v>
      </c>
      <c r="D148" s="2" t="str">
        <f t="shared" si="6"/>
        <v>1438_1314</v>
      </c>
      <c r="E148" s="20">
        <v>6.3545002944929804E-2</v>
      </c>
      <c r="F148" s="2" t="str">
        <f t="shared" si="7"/>
        <v>1314_1438</v>
      </c>
      <c r="G148" s="23">
        <f t="shared" si="8"/>
        <v>0.93645499705507018</v>
      </c>
    </row>
    <row r="149" spans="2:7" x14ac:dyDescent="0.4">
      <c r="B149">
        <v>1438</v>
      </c>
      <c r="C149">
        <v>1116</v>
      </c>
      <c r="D149" s="2" t="str">
        <f t="shared" si="6"/>
        <v>1438_1116</v>
      </c>
      <c r="E149" s="20">
        <v>1.91450482861306E-2</v>
      </c>
      <c r="F149" s="2" t="str">
        <f t="shared" si="7"/>
        <v>1116_1438</v>
      </c>
      <c r="G149" s="23">
        <f t="shared" si="8"/>
        <v>0.98085495171386938</v>
      </c>
    </row>
    <row r="150" spans="2:7" x14ac:dyDescent="0.4">
      <c r="B150">
        <v>1438</v>
      </c>
      <c r="C150">
        <v>1292</v>
      </c>
      <c r="D150" s="2" t="str">
        <f t="shared" si="6"/>
        <v>1438_1292</v>
      </c>
      <c r="E150" s="20">
        <v>7.3482908976930496E-3</v>
      </c>
      <c r="F150" s="2" t="str">
        <f t="shared" si="7"/>
        <v>1292_1438</v>
      </c>
      <c r="G150" s="23">
        <f t="shared" si="8"/>
        <v>0.99265170910230693</v>
      </c>
    </row>
    <row r="151" spans="2:7" x14ac:dyDescent="0.4">
      <c r="B151">
        <v>1438</v>
      </c>
      <c r="C151">
        <v>1139</v>
      </c>
      <c r="D151" s="2" t="str">
        <f t="shared" si="6"/>
        <v>1438_1139</v>
      </c>
      <c r="E151" s="20">
        <v>6.1019563990360303E-3</v>
      </c>
      <c r="F151" s="2" t="str">
        <f t="shared" si="7"/>
        <v>1139_1438</v>
      </c>
      <c r="G151" s="23">
        <f t="shared" si="8"/>
        <v>0.99389804360096401</v>
      </c>
    </row>
    <row r="152" spans="2:7" x14ac:dyDescent="0.4">
      <c r="B152">
        <v>1438</v>
      </c>
      <c r="C152">
        <v>1153</v>
      </c>
      <c r="D152" s="2" t="str">
        <f t="shared" si="6"/>
        <v>1438_1153</v>
      </c>
      <c r="E152" s="20">
        <v>9.5217025466030007E-3</v>
      </c>
      <c r="F152" s="2" t="str">
        <f t="shared" si="7"/>
        <v>1153_1438</v>
      </c>
      <c r="G152" s="23">
        <f t="shared" si="8"/>
        <v>0.99047829745339699</v>
      </c>
    </row>
    <row r="153" spans="2:7" x14ac:dyDescent="0.4">
      <c r="B153">
        <v>1438</v>
      </c>
      <c r="C153">
        <v>1417</v>
      </c>
      <c r="D153" s="2" t="str">
        <f t="shared" si="6"/>
        <v>1438_1417</v>
      </c>
      <c r="E153" s="20">
        <v>0.201592135118869</v>
      </c>
      <c r="F153" s="2" t="str">
        <f t="shared" si="7"/>
        <v>1417_1438</v>
      </c>
      <c r="G153" s="23">
        <f t="shared" si="8"/>
        <v>0.79840786488113102</v>
      </c>
    </row>
    <row r="154" spans="2:7" x14ac:dyDescent="0.4">
      <c r="B154">
        <v>1438</v>
      </c>
      <c r="C154">
        <v>1455</v>
      </c>
      <c r="D154" s="2" t="str">
        <f t="shared" si="6"/>
        <v>1438_1455</v>
      </c>
      <c r="E154" s="20">
        <v>7.8203437784846296E-3</v>
      </c>
      <c r="F154" s="2" t="str">
        <f t="shared" si="7"/>
        <v>1455_1438</v>
      </c>
      <c r="G154" s="23">
        <f t="shared" si="8"/>
        <v>0.99217965622151538</v>
      </c>
    </row>
    <row r="155" spans="2:7" x14ac:dyDescent="0.4">
      <c r="B155">
        <v>1438</v>
      </c>
      <c r="C155">
        <v>1246</v>
      </c>
      <c r="D155" s="2" t="str">
        <f t="shared" si="6"/>
        <v>1438_1246</v>
      </c>
      <c r="E155" s="20">
        <v>2.1856157218009101E-2</v>
      </c>
      <c r="F155" s="2" t="str">
        <f t="shared" si="7"/>
        <v>1246_1438</v>
      </c>
      <c r="G155" s="23">
        <f t="shared" si="8"/>
        <v>0.97814384278199085</v>
      </c>
    </row>
    <row r="156" spans="2:7" x14ac:dyDescent="0.4">
      <c r="B156">
        <v>1438</v>
      </c>
      <c r="C156">
        <v>1291</v>
      </c>
      <c r="D156" s="2" t="str">
        <f t="shared" si="6"/>
        <v>1438_1291</v>
      </c>
      <c r="E156" s="20">
        <v>0.85647444177375498</v>
      </c>
      <c r="F156" s="2" t="str">
        <f t="shared" si="7"/>
        <v>1291_1438</v>
      </c>
      <c r="G156" s="23">
        <f t="shared" si="8"/>
        <v>0.14352555822624502</v>
      </c>
    </row>
    <row r="157" spans="2:7" x14ac:dyDescent="0.4">
      <c r="B157">
        <v>1438</v>
      </c>
      <c r="C157">
        <v>1439</v>
      </c>
      <c r="D157" s="2" t="str">
        <f t="shared" si="6"/>
        <v>1438_1439</v>
      </c>
      <c r="E157" s="20">
        <v>0.627889348601672</v>
      </c>
      <c r="F157" s="2" t="str">
        <f t="shared" si="7"/>
        <v>1439_1438</v>
      </c>
      <c r="G157" s="23">
        <f t="shared" si="8"/>
        <v>0.372110651398328</v>
      </c>
    </row>
    <row r="158" spans="2:7" x14ac:dyDescent="0.4">
      <c r="B158">
        <v>1438</v>
      </c>
      <c r="C158">
        <v>1423</v>
      </c>
      <c r="D158" s="2" t="str">
        <f t="shared" si="6"/>
        <v>1438_1423</v>
      </c>
      <c r="E158" s="20">
        <v>6.7331676865383897E-2</v>
      </c>
      <c r="F158" s="2" t="str">
        <f t="shared" si="7"/>
        <v>1423_1438</v>
      </c>
      <c r="G158" s="23">
        <f t="shared" si="8"/>
        <v>0.93266832313461612</v>
      </c>
    </row>
    <row r="159" spans="2:7" x14ac:dyDescent="0.4">
      <c r="B159">
        <v>1438</v>
      </c>
      <c r="C159">
        <v>1190</v>
      </c>
      <c r="D159" s="2" t="str">
        <f t="shared" si="6"/>
        <v>1438_1190</v>
      </c>
      <c r="E159" s="20">
        <v>0.69252889877077795</v>
      </c>
      <c r="F159" s="2" t="str">
        <f t="shared" si="7"/>
        <v>1190_1438</v>
      </c>
      <c r="G159" s="23">
        <f t="shared" si="8"/>
        <v>0.30747110122922205</v>
      </c>
    </row>
    <row r="160" spans="2:7" x14ac:dyDescent="0.4">
      <c r="B160">
        <v>1438</v>
      </c>
      <c r="C160">
        <v>1374</v>
      </c>
      <c r="D160" s="2" t="str">
        <f t="shared" si="6"/>
        <v>1438_1374</v>
      </c>
      <c r="E160" s="20">
        <v>5.9507906270557499E-2</v>
      </c>
      <c r="F160" s="2" t="str">
        <f t="shared" si="7"/>
        <v>1374_1438</v>
      </c>
      <c r="G160" s="23">
        <f t="shared" si="8"/>
        <v>0.94049209372944254</v>
      </c>
    </row>
    <row r="161" spans="2:7" x14ac:dyDescent="0.4">
      <c r="B161">
        <v>1438</v>
      </c>
      <c r="C161">
        <v>1307</v>
      </c>
      <c r="D161" s="2" t="str">
        <f t="shared" si="6"/>
        <v>1438_1307</v>
      </c>
      <c r="E161" s="20">
        <v>0.25115258599803197</v>
      </c>
      <c r="F161" s="2" t="str">
        <f t="shared" si="7"/>
        <v>1307_1438</v>
      </c>
      <c r="G161" s="23">
        <f t="shared" si="8"/>
        <v>0.74884741400196808</v>
      </c>
    </row>
    <row r="162" spans="2:7" x14ac:dyDescent="0.4">
      <c r="B162">
        <v>1438</v>
      </c>
      <c r="C162">
        <v>1266</v>
      </c>
      <c r="D162" s="2" t="str">
        <f t="shared" si="6"/>
        <v>1438_1266</v>
      </c>
      <c r="E162" s="20">
        <v>0.41898922102453501</v>
      </c>
      <c r="F162" s="2" t="str">
        <f t="shared" si="7"/>
        <v>1266_1438</v>
      </c>
      <c r="G162" s="23">
        <f t="shared" si="8"/>
        <v>0.58101077897546505</v>
      </c>
    </row>
    <row r="163" spans="2:7" x14ac:dyDescent="0.4">
      <c r="B163">
        <v>1438</v>
      </c>
      <c r="C163">
        <v>1407</v>
      </c>
      <c r="D163" s="2" t="str">
        <f t="shared" si="6"/>
        <v>1438_1407</v>
      </c>
      <c r="E163" s="20">
        <v>0.55030480264930204</v>
      </c>
      <c r="F163" s="2" t="str">
        <f t="shared" si="7"/>
        <v>1407_1438</v>
      </c>
      <c r="G163" s="23">
        <f t="shared" si="8"/>
        <v>0.44969519735069796</v>
      </c>
    </row>
    <row r="164" spans="2:7" x14ac:dyDescent="0.4">
      <c r="B164">
        <v>1438</v>
      </c>
      <c r="C164">
        <v>1377</v>
      </c>
      <c r="D164" s="2" t="str">
        <f t="shared" si="6"/>
        <v>1438_1377</v>
      </c>
      <c r="E164" s="20">
        <v>5.7243209707320698E-2</v>
      </c>
      <c r="F164" s="2" t="str">
        <f t="shared" si="7"/>
        <v>1377_1438</v>
      </c>
      <c r="G164" s="23">
        <f t="shared" si="8"/>
        <v>0.94275679029267934</v>
      </c>
    </row>
    <row r="165" spans="2:7" x14ac:dyDescent="0.4">
      <c r="B165">
        <v>1438</v>
      </c>
      <c r="C165">
        <v>1435</v>
      </c>
      <c r="D165" s="2" t="str">
        <f t="shared" si="6"/>
        <v>1438_1435</v>
      </c>
      <c r="E165" s="20">
        <v>0.27097766075090801</v>
      </c>
      <c r="F165" s="2" t="str">
        <f t="shared" si="7"/>
        <v>1435_1438</v>
      </c>
      <c r="G165" s="23">
        <f t="shared" si="8"/>
        <v>0.72902233924909199</v>
      </c>
    </row>
    <row r="166" spans="2:7" x14ac:dyDescent="0.4">
      <c r="B166">
        <v>1438</v>
      </c>
      <c r="C166">
        <v>1343</v>
      </c>
      <c r="D166" s="2" t="str">
        <f t="shared" si="6"/>
        <v>1438_1343</v>
      </c>
      <c r="E166" s="20">
        <v>3.1431625383020599E-2</v>
      </c>
      <c r="F166" s="2" t="str">
        <f t="shared" si="7"/>
        <v>1343_1438</v>
      </c>
      <c r="G166" s="23">
        <f t="shared" si="8"/>
        <v>0.96856837461697942</v>
      </c>
    </row>
    <row r="167" spans="2:7" x14ac:dyDescent="0.4">
      <c r="B167">
        <v>1438</v>
      </c>
      <c r="C167">
        <v>1137</v>
      </c>
      <c r="D167" s="2" t="str">
        <f t="shared" si="6"/>
        <v>1438_1137</v>
      </c>
      <c r="E167" s="20">
        <v>0.54826279916340204</v>
      </c>
      <c r="F167" s="2" t="str">
        <f t="shared" si="7"/>
        <v>1137_1438</v>
      </c>
      <c r="G167" s="23">
        <f t="shared" si="8"/>
        <v>0.45173720083659796</v>
      </c>
    </row>
    <row r="168" spans="2:7" x14ac:dyDescent="0.4">
      <c r="B168">
        <v>1438</v>
      </c>
      <c r="C168">
        <v>1268</v>
      </c>
      <c r="D168" s="2" t="str">
        <f t="shared" si="6"/>
        <v>1438_1268</v>
      </c>
      <c r="E168" s="20">
        <v>0.476602638869777</v>
      </c>
      <c r="F168" s="2" t="str">
        <f t="shared" si="7"/>
        <v>1268_1438</v>
      </c>
      <c r="G168" s="23">
        <f t="shared" si="8"/>
        <v>0.52339736113022295</v>
      </c>
    </row>
    <row r="169" spans="2:7" x14ac:dyDescent="0.4">
      <c r="B169">
        <v>1438</v>
      </c>
      <c r="C169">
        <v>1195</v>
      </c>
      <c r="D169" s="2" t="str">
        <f t="shared" si="6"/>
        <v>1438_1195</v>
      </c>
      <c r="E169" s="20">
        <v>0.21991449541310401</v>
      </c>
      <c r="F169" s="2" t="str">
        <f t="shared" si="7"/>
        <v>1195_1438</v>
      </c>
      <c r="G169" s="23">
        <f t="shared" si="8"/>
        <v>0.78008550458689596</v>
      </c>
    </row>
    <row r="170" spans="2:7" x14ac:dyDescent="0.4">
      <c r="B170">
        <v>1438</v>
      </c>
      <c r="C170">
        <v>1433</v>
      </c>
      <c r="D170" s="2" t="str">
        <f t="shared" si="6"/>
        <v>1438_1433</v>
      </c>
      <c r="E170" s="20">
        <v>0.112609308623613</v>
      </c>
      <c r="F170" s="2" t="str">
        <f t="shared" si="7"/>
        <v>1433_1438</v>
      </c>
      <c r="G170" s="23">
        <f t="shared" si="8"/>
        <v>0.88739069137638704</v>
      </c>
    </row>
    <row r="171" spans="2:7" x14ac:dyDescent="0.4">
      <c r="B171">
        <v>1438</v>
      </c>
      <c r="C171">
        <v>1315</v>
      </c>
      <c r="D171" s="2" t="str">
        <f t="shared" si="6"/>
        <v>1438_1315</v>
      </c>
      <c r="E171" s="20">
        <v>0.74203468158765595</v>
      </c>
      <c r="F171" s="2" t="str">
        <f t="shared" si="7"/>
        <v>1315_1438</v>
      </c>
      <c r="G171" s="23">
        <f t="shared" si="8"/>
        <v>0.25796531841234405</v>
      </c>
    </row>
    <row r="172" spans="2:7" x14ac:dyDescent="0.4">
      <c r="B172">
        <v>1438</v>
      </c>
      <c r="C172">
        <v>1413</v>
      </c>
      <c r="D172" s="2" t="str">
        <f t="shared" si="6"/>
        <v>1438_1413</v>
      </c>
      <c r="E172" s="20">
        <v>0.93762421019771502</v>
      </c>
      <c r="F172" s="2" t="str">
        <f t="shared" si="7"/>
        <v>1413_1438</v>
      </c>
      <c r="G172" s="23">
        <f t="shared" si="8"/>
        <v>6.2375789802284975E-2</v>
      </c>
    </row>
    <row r="173" spans="2:7" x14ac:dyDescent="0.4">
      <c r="B173">
        <v>1438</v>
      </c>
      <c r="C173">
        <v>1274</v>
      </c>
      <c r="D173" s="2" t="str">
        <f t="shared" si="6"/>
        <v>1438_1274</v>
      </c>
      <c r="E173" s="20">
        <v>6.3187340611374099E-2</v>
      </c>
      <c r="F173" s="2" t="str">
        <f t="shared" si="7"/>
        <v>1274_1438</v>
      </c>
      <c r="G173" s="23">
        <f t="shared" si="8"/>
        <v>0.9368126593886259</v>
      </c>
    </row>
    <row r="174" spans="2:7" x14ac:dyDescent="0.4">
      <c r="B174">
        <v>1438</v>
      </c>
      <c r="C174">
        <v>1305</v>
      </c>
      <c r="D174" s="2" t="str">
        <f t="shared" si="6"/>
        <v>1438_1305</v>
      </c>
      <c r="E174" s="20">
        <v>0.16225203832858301</v>
      </c>
      <c r="F174" s="2" t="str">
        <f t="shared" si="7"/>
        <v>1305_1438</v>
      </c>
      <c r="G174" s="23">
        <f t="shared" si="8"/>
        <v>0.83774796167141696</v>
      </c>
    </row>
    <row r="175" spans="2:7" x14ac:dyDescent="0.4">
      <c r="B175">
        <v>1438</v>
      </c>
      <c r="C175">
        <v>1436</v>
      </c>
      <c r="D175" s="2" t="str">
        <f t="shared" si="6"/>
        <v>1438_1436</v>
      </c>
      <c r="E175" s="20">
        <v>4.45461068442074E-2</v>
      </c>
      <c r="F175" s="2" t="str">
        <f t="shared" si="7"/>
        <v>1436_1438</v>
      </c>
      <c r="G175" s="23">
        <f t="shared" si="8"/>
        <v>0.95545389315579254</v>
      </c>
    </row>
    <row r="176" spans="2:7" x14ac:dyDescent="0.4">
      <c r="B176">
        <v>1438</v>
      </c>
      <c r="C176">
        <v>1166</v>
      </c>
      <c r="D176" s="2" t="str">
        <f t="shared" si="6"/>
        <v>1438_1166</v>
      </c>
      <c r="E176" s="20">
        <v>0.52326298602997101</v>
      </c>
      <c r="F176" s="2" t="str">
        <f t="shared" si="7"/>
        <v>1166_1438</v>
      </c>
      <c r="G176" s="23">
        <f t="shared" si="8"/>
        <v>0.47673701397002899</v>
      </c>
    </row>
    <row r="177" spans="2:7" x14ac:dyDescent="0.4">
      <c r="B177">
        <v>1438</v>
      </c>
      <c r="C177">
        <v>1233</v>
      </c>
      <c r="D177" s="2" t="str">
        <f t="shared" si="6"/>
        <v>1438_1233</v>
      </c>
      <c r="E177" s="20">
        <v>0.47594681903821301</v>
      </c>
      <c r="F177" s="2" t="str">
        <f t="shared" si="7"/>
        <v>1233_1438</v>
      </c>
      <c r="G177" s="23">
        <f t="shared" si="8"/>
        <v>0.52405318096178699</v>
      </c>
    </row>
    <row r="178" spans="2:7" x14ac:dyDescent="0.4">
      <c r="B178">
        <v>1438</v>
      </c>
      <c r="C178">
        <v>1329</v>
      </c>
      <c r="D178" s="2" t="str">
        <f t="shared" si="6"/>
        <v>1438_1329</v>
      </c>
      <c r="E178" s="20">
        <v>0.44617044476709999</v>
      </c>
      <c r="F178" s="2" t="str">
        <f t="shared" si="7"/>
        <v>1329_1438</v>
      </c>
      <c r="G178" s="23">
        <f t="shared" si="8"/>
        <v>0.55382955523290001</v>
      </c>
    </row>
    <row r="179" spans="2:7" x14ac:dyDescent="0.4">
      <c r="B179">
        <v>1438</v>
      </c>
      <c r="C179">
        <v>1240</v>
      </c>
      <c r="D179" s="2" t="str">
        <f t="shared" si="6"/>
        <v>1438_1240</v>
      </c>
      <c r="E179" s="20">
        <v>0.87071926491931795</v>
      </c>
      <c r="F179" s="2" t="str">
        <f t="shared" si="7"/>
        <v>1240_1438</v>
      </c>
      <c r="G179" s="23">
        <f t="shared" si="8"/>
        <v>0.12928073508068205</v>
      </c>
    </row>
    <row r="180" spans="2:7" x14ac:dyDescent="0.4">
      <c r="B180">
        <v>1438</v>
      </c>
      <c r="C180">
        <v>1411</v>
      </c>
      <c r="D180" s="2" t="str">
        <f t="shared" si="6"/>
        <v>1438_1411</v>
      </c>
      <c r="E180" s="20">
        <v>0.17132188757245301</v>
      </c>
      <c r="F180" s="2" t="str">
        <f t="shared" si="7"/>
        <v>1411_1438</v>
      </c>
      <c r="G180" s="23">
        <f t="shared" si="8"/>
        <v>0.82867811242754696</v>
      </c>
    </row>
    <row r="181" spans="2:7" x14ac:dyDescent="0.4">
      <c r="B181">
        <v>1438</v>
      </c>
      <c r="C181">
        <v>1371</v>
      </c>
      <c r="D181" s="2" t="str">
        <f t="shared" si="6"/>
        <v>1438_1371</v>
      </c>
      <c r="E181" s="20">
        <v>0.13953048668456899</v>
      </c>
      <c r="F181" s="2" t="str">
        <f t="shared" si="7"/>
        <v>1371_1438</v>
      </c>
      <c r="G181" s="23">
        <f t="shared" si="8"/>
        <v>0.86046951331543098</v>
      </c>
    </row>
    <row r="182" spans="2:7" x14ac:dyDescent="0.4">
      <c r="B182">
        <v>1438</v>
      </c>
      <c r="C182">
        <v>1278</v>
      </c>
      <c r="D182" s="2" t="str">
        <f t="shared" si="6"/>
        <v>1438_1278</v>
      </c>
      <c r="E182" s="20">
        <v>2.7680754293618898E-2</v>
      </c>
      <c r="F182" s="2" t="str">
        <f t="shared" si="7"/>
        <v>1278_1438</v>
      </c>
      <c r="G182" s="23">
        <f t="shared" si="8"/>
        <v>0.97231924570638106</v>
      </c>
    </row>
    <row r="183" spans="2:7" x14ac:dyDescent="0.4">
      <c r="B183">
        <v>1438</v>
      </c>
      <c r="C183">
        <v>1457</v>
      </c>
      <c r="D183" s="2" t="str">
        <f t="shared" si="6"/>
        <v>1438_1457</v>
      </c>
      <c r="E183" s="20">
        <v>0.428448973378386</v>
      </c>
      <c r="F183" s="2" t="str">
        <f t="shared" si="7"/>
        <v>1457_1438</v>
      </c>
      <c r="G183" s="23">
        <f t="shared" si="8"/>
        <v>0.57155102662161394</v>
      </c>
    </row>
    <row r="184" spans="2:7" x14ac:dyDescent="0.4">
      <c r="B184">
        <v>1438</v>
      </c>
      <c r="C184">
        <v>1243</v>
      </c>
      <c r="D184" s="2" t="str">
        <f t="shared" si="6"/>
        <v>1438_1243</v>
      </c>
      <c r="E184" s="20">
        <v>0.54063152612383802</v>
      </c>
      <c r="F184" s="2" t="str">
        <f t="shared" si="7"/>
        <v>1243_1438</v>
      </c>
      <c r="G184" s="23">
        <f t="shared" si="8"/>
        <v>0.45936847387616198</v>
      </c>
    </row>
    <row r="185" spans="2:7" x14ac:dyDescent="0.4">
      <c r="B185">
        <v>1438</v>
      </c>
      <c r="C185">
        <v>1245</v>
      </c>
      <c r="D185" s="2" t="str">
        <f t="shared" si="6"/>
        <v>1438_1245</v>
      </c>
      <c r="E185" s="20">
        <v>0.36229014637436702</v>
      </c>
      <c r="F185" s="2" t="str">
        <f t="shared" si="7"/>
        <v>1245_1438</v>
      </c>
      <c r="G185" s="23">
        <f t="shared" si="8"/>
        <v>0.63770985362563293</v>
      </c>
    </row>
    <row r="186" spans="2:7" x14ac:dyDescent="0.4">
      <c r="B186">
        <v>1438</v>
      </c>
      <c r="C186">
        <v>1173</v>
      </c>
      <c r="D186" s="2" t="str">
        <f t="shared" si="6"/>
        <v>1438_1173</v>
      </c>
      <c r="E186" s="20">
        <v>0.14728385826788501</v>
      </c>
      <c r="F186" s="2" t="str">
        <f t="shared" si="7"/>
        <v>1173_1438</v>
      </c>
      <c r="G186" s="23">
        <f t="shared" si="8"/>
        <v>0.85271614173211496</v>
      </c>
    </row>
    <row r="187" spans="2:7" x14ac:dyDescent="0.4">
      <c r="B187">
        <v>1438</v>
      </c>
      <c r="C187">
        <v>1297</v>
      </c>
      <c r="D187" s="2" t="str">
        <f t="shared" si="6"/>
        <v>1438_1297</v>
      </c>
      <c r="E187" s="20">
        <v>0.77437816580282604</v>
      </c>
      <c r="F187" s="2" t="str">
        <f t="shared" si="7"/>
        <v>1297_1438</v>
      </c>
      <c r="G187" s="23">
        <f t="shared" si="8"/>
        <v>0.22562183419717396</v>
      </c>
    </row>
    <row r="188" spans="2:7" x14ac:dyDescent="0.4">
      <c r="B188">
        <v>1196</v>
      </c>
      <c r="C188">
        <v>1425</v>
      </c>
      <c r="D188" s="2" t="str">
        <f t="shared" si="6"/>
        <v>1196_1425</v>
      </c>
      <c r="E188" s="20">
        <v>0.14954516799255901</v>
      </c>
      <c r="F188" s="2" t="str">
        <f t="shared" si="7"/>
        <v>1425_1196</v>
      </c>
      <c r="G188" s="23">
        <f t="shared" si="8"/>
        <v>0.85045483200744099</v>
      </c>
    </row>
    <row r="189" spans="2:7" x14ac:dyDescent="0.4">
      <c r="B189">
        <v>1196</v>
      </c>
      <c r="C189">
        <v>1124</v>
      </c>
      <c r="D189" s="2" t="str">
        <f t="shared" si="6"/>
        <v>1196_1124</v>
      </c>
      <c r="E189" s="20">
        <v>0.55097680507108004</v>
      </c>
      <c r="F189" s="2" t="str">
        <f t="shared" si="7"/>
        <v>1124_1196</v>
      </c>
      <c r="G189" s="23">
        <f t="shared" si="8"/>
        <v>0.44902319492891996</v>
      </c>
    </row>
    <row r="190" spans="2:7" x14ac:dyDescent="0.4">
      <c r="B190">
        <v>1196</v>
      </c>
      <c r="C190">
        <v>1376</v>
      </c>
      <c r="D190" s="2" t="str">
        <f t="shared" si="6"/>
        <v>1196_1376</v>
      </c>
      <c r="E190" s="20">
        <v>0.44041391834714999</v>
      </c>
      <c r="F190" s="2" t="str">
        <f t="shared" si="7"/>
        <v>1376_1196</v>
      </c>
      <c r="G190" s="23">
        <f t="shared" si="8"/>
        <v>0.55958608165284995</v>
      </c>
    </row>
    <row r="191" spans="2:7" x14ac:dyDescent="0.4">
      <c r="B191">
        <v>1196</v>
      </c>
      <c r="C191">
        <v>1181</v>
      </c>
      <c r="D191" s="2" t="str">
        <f t="shared" si="6"/>
        <v>1196_1181</v>
      </c>
      <c r="E191" s="20">
        <v>1.4693050393960501E-2</v>
      </c>
      <c r="F191" s="2" t="str">
        <f t="shared" si="7"/>
        <v>1181_1196</v>
      </c>
      <c r="G191" s="23">
        <f t="shared" si="8"/>
        <v>0.98530694960603948</v>
      </c>
    </row>
    <row r="192" spans="2:7" x14ac:dyDescent="0.4">
      <c r="B192">
        <v>1196</v>
      </c>
      <c r="C192">
        <v>1211</v>
      </c>
      <c r="D192" s="2" t="str">
        <f t="shared" si="6"/>
        <v>1196_1211</v>
      </c>
      <c r="E192" s="20">
        <v>1.2821641400478599E-3</v>
      </c>
      <c r="F192" s="2" t="str">
        <f t="shared" si="7"/>
        <v>1211_1196</v>
      </c>
      <c r="G192" s="23">
        <f t="shared" si="8"/>
        <v>0.99871783585995211</v>
      </c>
    </row>
    <row r="193" spans="2:7" x14ac:dyDescent="0.4">
      <c r="B193">
        <v>1196</v>
      </c>
      <c r="C193">
        <v>1321</v>
      </c>
      <c r="D193" s="2" t="str">
        <f t="shared" si="6"/>
        <v>1196_1321</v>
      </c>
      <c r="E193" s="20">
        <v>4.0696079983529303E-2</v>
      </c>
      <c r="F193" s="2" t="str">
        <f t="shared" si="7"/>
        <v>1321_1196</v>
      </c>
      <c r="G193" s="23">
        <f t="shared" si="8"/>
        <v>0.95930392001647069</v>
      </c>
    </row>
    <row r="194" spans="2:7" x14ac:dyDescent="0.4">
      <c r="B194">
        <v>1196</v>
      </c>
      <c r="C194">
        <v>1323</v>
      </c>
      <c r="D194" s="2" t="str">
        <f t="shared" si="6"/>
        <v>1196_1323</v>
      </c>
      <c r="E194" s="20">
        <v>2.3164607085752801E-2</v>
      </c>
      <c r="F194" s="2" t="str">
        <f t="shared" si="7"/>
        <v>1323_1196</v>
      </c>
      <c r="G194" s="23">
        <f t="shared" si="8"/>
        <v>0.97683539291424715</v>
      </c>
    </row>
    <row r="195" spans="2:7" x14ac:dyDescent="0.4">
      <c r="B195">
        <v>1196</v>
      </c>
      <c r="C195">
        <v>1452</v>
      </c>
      <c r="D195" s="2" t="str">
        <f t="shared" ref="D195:D258" si="9">B195&amp;"_"&amp;C195</f>
        <v>1196_1452</v>
      </c>
      <c r="E195" s="20">
        <v>0.23557867733098301</v>
      </c>
      <c r="F195" s="2" t="str">
        <f t="shared" ref="F195:F258" si="10">C195&amp;"_"&amp;B195</f>
        <v>1452_1196</v>
      </c>
      <c r="G195" s="23">
        <f t="shared" ref="G195:G258" si="11">1-E195</f>
        <v>0.76442132266901697</v>
      </c>
    </row>
    <row r="196" spans="2:7" x14ac:dyDescent="0.4">
      <c r="B196">
        <v>1196</v>
      </c>
      <c r="C196">
        <v>1462</v>
      </c>
      <c r="D196" s="2" t="str">
        <f t="shared" si="9"/>
        <v>1196_1462</v>
      </c>
      <c r="E196" s="20">
        <v>0.433009072764654</v>
      </c>
      <c r="F196" s="2" t="str">
        <f t="shared" si="10"/>
        <v>1462_1196</v>
      </c>
      <c r="G196" s="23">
        <f t="shared" si="11"/>
        <v>0.56699092723534594</v>
      </c>
    </row>
    <row r="197" spans="2:7" x14ac:dyDescent="0.4">
      <c r="B197">
        <v>1196</v>
      </c>
      <c r="C197">
        <v>1199</v>
      </c>
      <c r="D197" s="2" t="str">
        <f t="shared" si="9"/>
        <v>1196_1199</v>
      </c>
      <c r="E197" s="20">
        <v>3.5571770781694198E-2</v>
      </c>
      <c r="F197" s="2" t="str">
        <f t="shared" si="10"/>
        <v>1199_1196</v>
      </c>
      <c r="G197" s="23">
        <f t="shared" si="11"/>
        <v>0.96442822921830584</v>
      </c>
    </row>
    <row r="198" spans="2:7" x14ac:dyDescent="0.4">
      <c r="B198">
        <v>1196</v>
      </c>
      <c r="C198">
        <v>1388</v>
      </c>
      <c r="D198" s="2" t="str">
        <f t="shared" si="9"/>
        <v>1196_1388</v>
      </c>
      <c r="E198" s="20">
        <v>7.7149699313998399E-2</v>
      </c>
      <c r="F198" s="2" t="str">
        <f t="shared" si="10"/>
        <v>1388_1196</v>
      </c>
      <c r="G198" s="23">
        <f t="shared" si="11"/>
        <v>0.9228503006860016</v>
      </c>
    </row>
    <row r="199" spans="2:7" x14ac:dyDescent="0.4">
      <c r="B199">
        <v>1196</v>
      </c>
      <c r="C199">
        <v>1112</v>
      </c>
      <c r="D199" s="2" t="str">
        <f t="shared" si="9"/>
        <v>1196_1112</v>
      </c>
      <c r="E199" s="20">
        <v>3.4635372724778297E-2</v>
      </c>
      <c r="F199" s="2" t="str">
        <f t="shared" si="10"/>
        <v>1112_1196</v>
      </c>
      <c r="G199" s="23">
        <f t="shared" si="11"/>
        <v>0.96536462727522165</v>
      </c>
    </row>
    <row r="200" spans="2:7" x14ac:dyDescent="0.4">
      <c r="B200">
        <v>1196</v>
      </c>
      <c r="C200">
        <v>1242</v>
      </c>
      <c r="D200" s="2" t="str">
        <f t="shared" si="9"/>
        <v>1196_1242</v>
      </c>
      <c r="E200" s="20">
        <v>0.39263124055305998</v>
      </c>
      <c r="F200" s="2" t="str">
        <f t="shared" si="10"/>
        <v>1242_1196</v>
      </c>
      <c r="G200" s="23">
        <f t="shared" si="11"/>
        <v>0.60736875944694002</v>
      </c>
    </row>
    <row r="201" spans="2:7" x14ac:dyDescent="0.4">
      <c r="B201">
        <v>1196</v>
      </c>
      <c r="C201">
        <v>1277</v>
      </c>
      <c r="D201" s="2" t="str">
        <f t="shared" si="9"/>
        <v>1196_1277</v>
      </c>
      <c r="E201" s="20">
        <v>0.90398866865991001</v>
      </c>
      <c r="F201" s="2" t="str">
        <f t="shared" si="10"/>
        <v>1277_1196</v>
      </c>
      <c r="G201" s="23">
        <f t="shared" si="11"/>
        <v>9.6011331340089989E-2</v>
      </c>
    </row>
    <row r="202" spans="2:7" x14ac:dyDescent="0.4">
      <c r="B202">
        <v>1196</v>
      </c>
      <c r="C202">
        <v>1235</v>
      </c>
      <c r="D202" s="2" t="str">
        <f t="shared" si="9"/>
        <v>1196_1235</v>
      </c>
      <c r="E202" s="20">
        <v>3.80404802903875E-2</v>
      </c>
      <c r="F202" s="2" t="str">
        <f t="shared" si="10"/>
        <v>1235_1196</v>
      </c>
      <c r="G202" s="23">
        <f t="shared" si="11"/>
        <v>0.96195951970961247</v>
      </c>
    </row>
    <row r="203" spans="2:7" x14ac:dyDescent="0.4">
      <c r="B203">
        <v>1196</v>
      </c>
      <c r="C203">
        <v>1345</v>
      </c>
      <c r="D203" s="2" t="str">
        <f t="shared" si="9"/>
        <v>1196_1345</v>
      </c>
      <c r="E203" s="20">
        <v>0.82930175227370995</v>
      </c>
      <c r="F203" s="2" t="str">
        <f t="shared" si="10"/>
        <v>1345_1196</v>
      </c>
      <c r="G203" s="23">
        <f t="shared" si="11"/>
        <v>0.17069824772629005</v>
      </c>
    </row>
    <row r="204" spans="2:7" x14ac:dyDescent="0.4">
      <c r="B204">
        <v>1196</v>
      </c>
      <c r="C204">
        <v>1348</v>
      </c>
      <c r="D204" s="2" t="str">
        <f t="shared" si="9"/>
        <v>1196_1348</v>
      </c>
      <c r="E204" s="20">
        <v>2.2689262762312E-2</v>
      </c>
      <c r="F204" s="2" t="str">
        <f t="shared" si="10"/>
        <v>1348_1196</v>
      </c>
      <c r="G204" s="23">
        <f t="shared" si="11"/>
        <v>0.97731073723768802</v>
      </c>
    </row>
    <row r="205" spans="2:7" x14ac:dyDescent="0.4">
      <c r="B205">
        <v>1196</v>
      </c>
      <c r="C205">
        <v>1332</v>
      </c>
      <c r="D205" s="2" t="str">
        <f t="shared" si="9"/>
        <v>1196_1332</v>
      </c>
      <c r="E205" s="20">
        <v>0.169623337650743</v>
      </c>
      <c r="F205" s="2" t="str">
        <f t="shared" si="10"/>
        <v>1332_1196</v>
      </c>
      <c r="G205" s="23">
        <f t="shared" si="11"/>
        <v>0.830376662349257</v>
      </c>
    </row>
    <row r="206" spans="2:7" x14ac:dyDescent="0.4">
      <c r="B206">
        <v>1196</v>
      </c>
      <c r="C206">
        <v>1276</v>
      </c>
      <c r="D206" s="2" t="str">
        <f t="shared" si="9"/>
        <v>1196_1276</v>
      </c>
      <c r="E206" s="20">
        <v>3.3604151371003997E-2</v>
      </c>
      <c r="F206" s="2" t="str">
        <f t="shared" si="10"/>
        <v>1276_1196</v>
      </c>
      <c r="G206" s="23">
        <f t="shared" si="11"/>
        <v>0.96639584862899597</v>
      </c>
    </row>
    <row r="207" spans="2:7" x14ac:dyDescent="0.4">
      <c r="B207">
        <v>1196</v>
      </c>
      <c r="C207">
        <v>1257</v>
      </c>
      <c r="D207" s="2" t="str">
        <f t="shared" si="9"/>
        <v>1196_1257</v>
      </c>
      <c r="E207" s="20">
        <v>6.8438067000995998E-3</v>
      </c>
      <c r="F207" s="2" t="str">
        <f t="shared" si="10"/>
        <v>1257_1196</v>
      </c>
      <c r="G207" s="23">
        <f t="shared" si="11"/>
        <v>0.99315619329990035</v>
      </c>
    </row>
    <row r="208" spans="2:7" x14ac:dyDescent="0.4">
      <c r="B208">
        <v>1196</v>
      </c>
      <c r="C208">
        <v>1314</v>
      </c>
      <c r="D208" s="2" t="str">
        <f t="shared" si="9"/>
        <v>1196_1314</v>
      </c>
      <c r="E208" s="20">
        <v>0.12613519398289399</v>
      </c>
      <c r="F208" s="2" t="str">
        <f t="shared" si="10"/>
        <v>1314_1196</v>
      </c>
      <c r="G208" s="23">
        <f t="shared" si="11"/>
        <v>0.87386480601710603</v>
      </c>
    </row>
    <row r="209" spans="2:7" x14ac:dyDescent="0.4">
      <c r="B209">
        <v>1196</v>
      </c>
      <c r="C209">
        <v>1116</v>
      </c>
      <c r="D209" s="2" t="str">
        <f t="shared" si="9"/>
        <v>1196_1116</v>
      </c>
      <c r="E209" s="20">
        <v>3.9864096457327698E-2</v>
      </c>
      <c r="F209" s="2" t="str">
        <f t="shared" si="10"/>
        <v>1116_1196</v>
      </c>
      <c r="G209" s="23">
        <f t="shared" si="11"/>
        <v>0.96013590354267231</v>
      </c>
    </row>
    <row r="210" spans="2:7" x14ac:dyDescent="0.4">
      <c r="B210">
        <v>1196</v>
      </c>
      <c r="C210">
        <v>1292</v>
      </c>
      <c r="D210" s="2" t="str">
        <f t="shared" si="9"/>
        <v>1196_1292</v>
      </c>
      <c r="E210" s="20">
        <v>1.5502495121256701E-2</v>
      </c>
      <c r="F210" s="2" t="str">
        <f t="shared" si="10"/>
        <v>1292_1196</v>
      </c>
      <c r="G210" s="23">
        <f t="shared" si="11"/>
        <v>0.98449750487874332</v>
      </c>
    </row>
    <row r="211" spans="2:7" x14ac:dyDescent="0.4">
      <c r="B211">
        <v>1196</v>
      </c>
      <c r="C211">
        <v>1139</v>
      </c>
      <c r="D211" s="2" t="str">
        <f t="shared" si="9"/>
        <v>1196_1139</v>
      </c>
      <c r="E211" s="20">
        <v>1.28910968475649E-2</v>
      </c>
      <c r="F211" s="2" t="str">
        <f t="shared" si="10"/>
        <v>1139_1196</v>
      </c>
      <c r="G211" s="23">
        <f t="shared" si="11"/>
        <v>0.98710890315243505</v>
      </c>
    </row>
    <row r="212" spans="2:7" x14ac:dyDescent="0.4">
      <c r="B212">
        <v>1196</v>
      </c>
      <c r="C212">
        <v>1153</v>
      </c>
      <c r="D212" s="2" t="str">
        <f t="shared" si="9"/>
        <v>1196_1153</v>
      </c>
      <c r="E212" s="20">
        <v>2.00389968722995E-2</v>
      </c>
      <c r="F212" s="2" t="str">
        <f t="shared" si="10"/>
        <v>1153_1196</v>
      </c>
      <c r="G212" s="23">
        <f t="shared" si="11"/>
        <v>0.97996100312770051</v>
      </c>
    </row>
    <row r="213" spans="2:7" x14ac:dyDescent="0.4">
      <c r="B213">
        <v>1196</v>
      </c>
      <c r="C213">
        <v>1417</v>
      </c>
      <c r="D213" s="2" t="str">
        <f t="shared" si="9"/>
        <v>1196_1417</v>
      </c>
      <c r="E213" s="20">
        <v>0.34941961514828501</v>
      </c>
      <c r="F213" s="2" t="str">
        <f t="shared" si="10"/>
        <v>1417_1196</v>
      </c>
      <c r="G213" s="23">
        <f t="shared" si="11"/>
        <v>0.65058038485171499</v>
      </c>
    </row>
    <row r="214" spans="2:7" x14ac:dyDescent="0.4">
      <c r="B214">
        <v>1196</v>
      </c>
      <c r="C214">
        <v>1455</v>
      </c>
      <c r="D214" s="2" t="str">
        <f t="shared" si="9"/>
        <v>1196_1455</v>
      </c>
      <c r="E214" s="20">
        <v>1.64896709718277E-2</v>
      </c>
      <c r="F214" s="2" t="str">
        <f t="shared" si="10"/>
        <v>1455_1196</v>
      </c>
      <c r="G214" s="23">
        <f t="shared" si="11"/>
        <v>0.98351032902817226</v>
      </c>
    </row>
    <row r="215" spans="2:7" x14ac:dyDescent="0.4">
      <c r="B215">
        <v>1196</v>
      </c>
      <c r="C215">
        <v>1246</v>
      </c>
      <c r="D215" s="2" t="str">
        <f t="shared" si="9"/>
        <v>1196_1246</v>
      </c>
      <c r="E215" s="20">
        <v>4.5373482384383101E-2</v>
      </c>
      <c r="F215" s="2" t="str">
        <f t="shared" si="10"/>
        <v>1246_1196</v>
      </c>
      <c r="G215" s="23">
        <f t="shared" si="11"/>
        <v>0.9546265176156169</v>
      </c>
    </row>
    <row r="216" spans="2:7" x14ac:dyDescent="0.4">
      <c r="B216">
        <v>1196</v>
      </c>
      <c r="C216">
        <v>1291</v>
      </c>
      <c r="D216" s="2" t="str">
        <f t="shared" si="9"/>
        <v>1196_1291</v>
      </c>
      <c r="E216" s="20">
        <v>0.92697285597507295</v>
      </c>
      <c r="F216" s="2" t="str">
        <f t="shared" si="10"/>
        <v>1291_1196</v>
      </c>
      <c r="G216" s="23">
        <f t="shared" si="11"/>
        <v>7.3027144024927049E-2</v>
      </c>
    </row>
    <row r="217" spans="2:7" x14ac:dyDescent="0.4">
      <c r="B217">
        <v>1196</v>
      </c>
      <c r="C217">
        <v>1439</v>
      </c>
      <c r="D217" s="2" t="str">
        <f t="shared" si="9"/>
        <v>1196_1439</v>
      </c>
      <c r="E217" s="20">
        <v>0.78210137200353902</v>
      </c>
      <c r="F217" s="2" t="str">
        <f t="shared" si="10"/>
        <v>1439_1196</v>
      </c>
      <c r="G217" s="23">
        <f t="shared" si="11"/>
        <v>0.21789862799646098</v>
      </c>
    </row>
    <row r="218" spans="2:7" x14ac:dyDescent="0.4">
      <c r="B218">
        <v>1196</v>
      </c>
      <c r="C218">
        <v>1423</v>
      </c>
      <c r="D218" s="2" t="str">
        <f t="shared" si="9"/>
        <v>1196_1423</v>
      </c>
      <c r="E218" s="20">
        <v>0.13312143910643701</v>
      </c>
      <c r="F218" s="2" t="str">
        <f t="shared" si="10"/>
        <v>1423_1196</v>
      </c>
      <c r="G218" s="23">
        <f t="shared" si="11"/>
        <v>0.86687856089356297</v>
      </c>
    </row>
    <row r="219" spans="2:7" x14ac:dyDescent="0.4">
      <c r="B219">
        <v>1196</v>
      </c>
      <c r="C219">
        <v>1190</v>
      </c>
      <c r="D219" s="2" t="str">
        <f t="shared" si="9"/>
        <v>1196_1190</v>
      </c>
      <c r="E219" s="20">
        <v>0.82731988555913805</v>
      </c>
      <c r="F219" s="2" t="str">
        <f t="shared" si="10"/>
        <v>1190_1196</v>
      </c>
      <c r="G219" s="23">
        <f t="shared" si="11"/>
        <v>0.17268011444086195</v>
      </c>
    </row>
    <row r="220" spans="2:7" x14ac:dyDescent="0.4">
      <c r="B220">
        <v>1196</v>
      </c>
      <c r="C220">
        <v>1374</v>
      </c>
      <c r="D220" s="2" t="str">
        <f t="shared" si="9"/>
        <v>1196_1374</v>
      </c>
      <c r="E220" s="20">
        <v>0.118625375877516</v>
      </c>
      <c r="F220" s="2" t="str">
        <f t="shared" si="10"/>
        <v>1374_1196</v>
      </c>
      <c r="G220" s="23">
        <f t="shared" si="11"/>
        <v>0.88137462412248402</v>
      </c>
    </row>
    <row r="221" spans="2:7" x14ac:dyDescent="0.4">
      <c r="B221">
        <v>1196</v>
      </c>
      <c r="C221">
        <v>1307</v>
      </c>
      <c r="D221" s="2" t="str">
        <f t="shared" si="9"/>
        <v>1196_1307</v>
      </c>
      <c r="E221" s="20">
        <v>0.41637001943986202</v>
      </c>
      <c r="F221" s="2" t="str">
        <f t="shared" si="10"/>
        <v>1307_1196</v>
      </c>
      <c r="G221" s="23">
        <f t="shared" si="11"/>
        <v>0.58362998056013793</v>
      </c>
    </row>
    <row r="222" spans="2:7" x14ac:dyDescent="0.4">
      <c r="B222">
        <v>1196</v>
      </c>
      <c r="C222">
        <v>1266</v>
      </c>
      <c r="D222" s="2" t="str">
        <f t="shared" si="9"/>
        <v>1196_1266</v>
      </c>
      <c r="E222" s="20">
        <v>0.60536196936967201</v>
      </c>
      <c r="F222" s="2" t="str">
        <f t="shared" si="10"/>
        <v>1266_1196</v>
      </c>
      <c r="G222" s="23">
        <f t="shared" si="11"/>
        <v>0.39463803063032799</v>
      </c>
    </row>
    <row r="223" spans="2:7" x14ac:dyDescent="0.4">
      <c r="B223">
        <v>1196</v>
      </c>
      <c r="C223">
        <v>1407</v>
      </c>
      <c r="D223" s="2" t="str">
        <f t="shared" si="9"/>
        <v>1196_1407</v>
      </c>
      <c r="E223" s="20">
        <v>0.72245739998431302</v>
      </c>
      <c r="F223" s="2" t="str">
        <f t="shared" si="10"/>
        <v>1407_1196</v>
      </c>
      <c r="G223" s="23">
        <f t="shared" si="11"/>
        <v>0.27754260001568698</v>
      </c>
    </row>
    <row r="224" spans="2:7" x14ac:dyDescent="0.4">
      <c r="B224">
        <v>1196</v>
      </c>
      <c r="C224">
        <v>1377</v>
      </c>
      <c r="D224" s="2" t="str">
        <f t="shared" si="9"/>
        <v>1196_1377</v>
      </c>
      <c r="E224" s="20">
        <v>0.114384471246625</v>
      </c>
      <c r="F224" s="2" t="str">
        <f t="shared" si="10"/>
        <v>1377_1196</v>
      </c>
      <c r="G224" s="23">
        <f t="shared" si="11"/>
        <v>0.88561552875337501</v>
      </c>
    </row>
    <row r="225" spans="2:7" x14ac:dyDescent="0.4">
      <c r="B225">
        <v>1196</v>
      </c>
      <c r="C225">
        <v>1435</v>
      </c>
      <c r="D225" s="2" t="str">
        <f t="shared" si="9"/>
        <v>1196_1435</v>
      </c>
      <c r="E225" s="20">
        <v>0.44154693217576102</v>
      </c>
      <c r="F225" s="2" t="str">
        <f t="shared" si="10"/>
        <v>1435_1196</v>
      </c>
      <c r="G225" s="23">
        <f t="shared" si="11"/>
        <v>0.55845306782423898</v>
      </c>
    </row>
    <row r="226" spans="2:7" x14ac:dyDescent="0.4">
      <c r="B226">
        <v>1196</v>
      </c>
      <c r="C226">
        <v>1343</v>
      </c>
      <c r="D226" s="2" t="str">
        <f t="shared" si="9"/>
        <v>1196_1343</v>
      </c>
      <c r="E226" s="20">
        <v>6.4572030642187903E-2</v>
      </c>
      <c r="F226" s="2" t="str">
        <f t="shared" si="10"/>
        <v>1343_1196</v>
      </c>
      <c r="G226" s="23">
        <f t="shared" si="11"/>
        <v>0.93542796935781214</v>
      </c>
    </row>
    <row r="227" spans="2:7" x14ac:dyDescent="0.4">
      <c r="B227">
        <v>1196</v>
      </c>
      <c r="C227">
        <v>1137</v>
      </c>
      <c r="D227" s="2" t="str">
        <f t="shared" si="9"/>
        <v>1196_1137</v>
      </c>
      <c r="E227" s="20">
        <v>0.72080050803718698</v>
      </c>
      <c r="F227" s="2" t="str">
        <f t="shared" si="10"/>
        <v>1137_1196</v>
      </c>
      <c r="G227" s="23">
        <f t="shared" si="11"/>
        <v>0.27919949196281302</v>
      </c>
    </row>
    <row r="228" spans="2:7" x14ac:dyDescent="0.4">
      <c r="B228">
        <v>1196</v>
      </c>
      <c r="C228">
        <v>1268</v>
      </c>
      <c r="D228" s="2" t="str">
        <f t="shared" si="9"/>
        <v>1196_1268</v>
      </c>
      <c r="E228" s="20">
        <v>0.65951280667207601</v>
      </c>
      <c r="F228" s="2" t="str">
        <f t="shared" si="10"/>
        <v>1268_1196</v>
      </c>
      <c r="G228" s="23">
        <f t="shared" si="11"/>
        <v>0.34048719332792399</v>
      </c>
    </row>
    <row r="229" spans="2:7" x14ac:dyDescent="0.4">
      <c r="B229">
        <v>1196</v>
      </c>
      <c r="C229">
        <v>1195</v>
      </c>
      <c r="D229" s="2" t="str">
        <f t="shared" si="9"/>
        <v>1196_1195</v>
      </c>
      <c r="E229" s="20">
        <v>0.37486937467162701</v>
      </c>
      <c r="F229" s="2" t="str">
        <f t="shared" si="10"/>
        <v>1195_1196</v>
      </c>
      <c r="G229" s="23">
        <f t="shared" si="11"/>
        <v>0.62513062532837305</v>
      </c>
    </row>
    <row r="230" spans="2:7" x14ac:dyDescent="0.4">
      <c r="B230">
        <v>1196</v>
      </c>
      <c r="C230">
        <v>1433</v>
      </c>
      <c r="D230" s="2" t="str">
        <f t="shared" si="9"/>
        <v>1196_1433</v>
      </c>
      <c r="E230" s="20">
        <v>0.21255726051306301</v>
      </c>
      <c r="F230" s="2" t="str">
        <f t="shared" si="10"/>
        <v>1433_1196</v>
      </c>
      <c r="G230" s="23">
        <f t="shared" si="11"/>
        <v>0.78744273948693699</v>
      </c>
    </row>
    <row r="231" spans="2:7" x14ac:dyDescent="0.4">
      <c r="B231">
        <v>1196</v>
      </c>
      <c r="C231">
        <v>1315</v>
      </c>
      <c r="D231" s="2" t="str">
        <f t="shared" si="9"/>
        <v>1196_1315</v>
      </c>
      <c r="E231" s="20">
        <v>0.85952526340462698</v>
      </c>
      <c r="F231" s="2" t="str">
        <f t="shared" si="10"/>
        <v>1315_1196</v>
      </c>
      <c r="G231" s="23">
        <f t="shared" si="11"/>
        <v>0.14047473659537302</v>
      </c>
    </row>
    <row r="232" spans="2:7" x14ac:dyDescent="0.4">
      <c r="B232">
        <v>1196</v>
      </c>
      <c r="C232">
        <v>1413</v>
      </c>
      <c r="D232" s="2" t="str">
        <f t="shared" si="9"/>
        <v>1196_1413</v>
      </c>
      <c r="E232" s="20">
        <v>0.969673977817052</v>
      </c>
      <c r="F232" s="2" t="str">
        <f t="shared" si="10"/>
        <v>1413_1196</v>
      </c>
      <c r="G232" s="23">
        <f t="shared" si="11"/>
        <v>3.0326022182947998E-2</v>
      </c>
    </row>
    <row r="233" spans="2:7" x14ac:dyDescent="0.4">
      <c r="B233">
        <v>1196</v>
      </c>
      <c r="C233">
        <v>1274</v>
      </c>
      <c r="D233" s="2" t="str">
        <f t="shared" si="9"/>
        <v>1196_1274</v>
      </c>
      <c r="E233" s="20">
        <v>0.12547244536916999</v>
      </c>
      <c r="F233" s="2" t="str">
        <f t="shared" si="10"/>
        <v>1274_1196</v>
      </c>
      <c r="G233" s="23">
        <f t="shared" si="11"/>
        <v>0.87452755463082998</v>
      </c>
    </row>
    <row r="234" spans="2:7" x14ac:dyDescent="0.4">
      <c r="B234">
        <v>1196</v>
      </c>
      <c r="C234">
        <v>1305</v>
      </c>
      <c r="D234" s="2" t="str">
        <f t="shared" si="9"/>
        <v>1196_1305</v>
      </c>
      <c r="E234" s="20">
        <v>0.291773807964333</v>
      </c>
      <c r="F234" s="2" t="str">
        <f t="shared" si="10"/>
        <v>1305_1196</v>
      </c>
      <c r="G234" s="23">
        <f t="shared" si="11"/>
        <v>0.70822619203566695</v>
      </c>
    </row>
    <row r="235" spans="2:7" x14ac:dyDescent="0.4">
      <c r="B235">
        <v>1196</v>
      </c>
      <c r="C235">
        <v>1436</v>
      </c>
      <c r="D235" s="2" t="str">
        <f t="shared" si="9"/>
        <v>1196_1436</v>
      </c>
      <c r="E235" s="20">
        <v>9.0225881832566801E-2</v>
      </c>
      <c r="F235" s="2" t="str">
        <f t="shared" si="10"/>
        <v>1436_1196</v>
      </c>
      <c r="G235" s="23">
        <f t="shared" si="11"/>
        <v>0.90977411816743325</v>
      </c>
    </row>
    <row r="236" spans="2:7" x14ac:dyDescent="0.4">
      <c r="B236">
        <v>1196</v>
      </c>
      <c r="C236">
        <v>1166</v>
      </c>
      <c r="D236" s="2" t="str">
        <f t="shared" si="9"/>
        <v>1196_1166</v>
      </c>
      <c r="E236" s="20">
        <v>0.70012662253739699</v>
      </c>
      <c r="F236" s="2" t="str">
        <f t="shared" si="10"/>
        <v>1166_1196</v>
      </c>
      <c r="G236" s="23">
        <f t="shared" si="11"/>
        <v>0.29987337746260301</v>
      </c>
    </row>
    <row r="237" spans="2:7" x14ac:dyDescent="0.4">
      <c r="B237">
        <v>1196</v>
      </c>
      <c r="C237">
        <v>1233</v>
      </c>
      <c r="D237" s="2" t="str">
        <f t="shared" si="9"/>
        <v>1196_1233</v>
      </c>
      <c r="E237" s="20">
        <v>0.65892215766060702</v>
      </c>
      <c r="F237" s="2" t="str">
        <f t="shared" si="10"/>
        <v>1233_1196</v>
      </c>
      <c r="G237" s="23">
        <f t="shared" si="11"/>
        <v>0.34107784233939298</v>
      </c>
    </row>
    <row r="238" spans="2:7" x14ac:dyDescent="0.4">
      <c r="B238">
        <v>1196</v>
      </c>
      <c r="C238">
        <v>1329</v>
      </c>
      <c r="D238" s="2" t="str">
        <f t="shared" si="9"/>
        <v>1196_1329</v>
      </c>
      <c r="E238" s="20">
        <v>0.63149268332072395</v>
      </c>
      <c r="F238" s="2" t="str">
        <f t="shared" si="10"/>
        <v>1329_1196</v>
      </c>
      <c r="G238" s="23">
        <f t="shared" si="11"/>
        <v>0.36850731667927605</v>
      </c>
    </row>
    <row r="239" spans="2:7" x14ac:dyDescent="0.4">
      <c r="B239">
        <v>1196</v>
      </c>
      <c r="C239">
        <v>1240</v>
      </c>
      <c r="D239" s="2" t="str">
        <f t="shared" si="9"/>
        <v>1196_1240</v>
      </c>
      <c r="E239" s="20">
        <v>0.93475378063675396</v>
      </c>
      <c r="F239" s="2" t="str">
        <f t="shared" si="10"/>
        <v>1240_1196</v>
      </c>
      <c r="G239" s="23">
        <f t="shared" si="11"/>
        <v>6.5246219363246039E-2</v>
      </c>
    </row>
    <row r="240" spans="2:7" x14ac:dyDescent="0.4">
      <c r="B240">
        <v>1196</v>
      </c>
      <c r="C240">
        <v>1411</v>
      </c>
      <c r="D240" s="2" t="str">
        <f t="shared" si="9"/>
        <v>1196_1411</v>
      </c>
      <c r="E240" s="20">
        <v>0.30544409242814402</v>
      </c>
      <c r="F240" s="2" t="str">
        <f t="shared" si="10"/>
        <v>1411_1196</v>
      </c>
      <c r="G240" s="23">
        <f t="shared" si="11"/>
        <v>0.69455590757185592</v>
      </c>
    </row>
    <row r="241" spans="2:7" x14ac:dyDescent="0.4">
      <c r="B241">
        <v>1196</v>
      </c>
      <c r="C241">
        <v>1371</v>
      </c>
      <c r="D241" s="2" t="str">
        <f t="shared" si="9"/>
        <v>1196_1371</v>
      </c>
      <c r="E241" s="20">
        <v>0.25646696303622302</v>
      </c>
      <c r="F241" s="2" t="str">
        <f t="shared" si="10"/>
        <v>1371_1196</v>
      </c>
      <c r="G241" s="23">
        <f t="shared" si="11"/>
        <v>0.74353303696377693</v>
      </c>
    </row>
    <row r="242" spans="2:7" x14ac:dyDescent="0.4">
      <c r="B242">
        <v>1196</v>
      </c>
      <c r="C242">
        <v>1278</v>
      </c>
      <c r="D242" s="2" t="str">
        <f t="shared" si="9"/>
        <v>1196_1278</v>
      </c>
      <c r="E242" s="20">
        <v>5.7099516956520498E-2</v>
      </c>
      <c r="F242" s="2" t="str">
        <f t="shared" si="10"/>
        <v>1278_1196</v>
      </c>
      <c r="G242" s="23">
        <f t="shared" si="11"/>
        <v>0.94290048304347951</v>
      </c>
    </row>
    <row r="243" spans="2:7" x14ac:dyDescent="0.4">
      <c r="B243">
        <v>1196</v>
      </c>
      <c r="C243">
        <v>1457</v>
      </c>
      <c r="D243" s="2" t="str">
        <f t="shared" si="9"/>
        <v>1196_1457</v>
      </c>
      <c r="E243" s="20">
        <v>0.61457861415986104</v>
      </c>
      <c r="F243" s="2" t="str">
        <f t="shared" si="10"/>
        <v>1457_1196</v>
      </c>
      <c r="G243" s="23">
        <f t="shared" si="11"/>
        <v>0.38542138584013896</v>
      </c>
    </row>
    <row r="244" spans="2:7" x14ac:dyDescent="0.4">
      <c r="B244">
        <v>1196</v>
      </c>
      <c r="C244">
        <v>1243</v>
      </c>
      <c r="D244" s="2" t="str">
        <f t="shared" si="9"/>
        <v>1196_1243</v>
      </c>
      <c r="E244" s="20">
        <v>0.71456650446172698</v>
      </c>
      <c r="F244" s="2" t="str">
        <f t="shared" si="10"/>
        <v>1243_1196</v>
      </c>
      <c r="G244" s="23">
        <f t="shared" si="11"/>
        <v>0.28543349553827302</v>
      </c>
    </row>
    <row r="245" spans="2:7" x14ac:dyDescent="0.4">
      <c r="B245">
        <v>1196</v>
      </c>
      <c r="C245">
        <v>1245</v>
      </c>
      <c r="D245" s="2" t="str">
        <f t="shared" si="9"/>
        <v>1196_1245</v>
      </c>
      <c r="E245" s="20">
        <v>0.547195014738175</v>
      </c>
      <c r="F245" s="2" t="str">
        <f t="shared" si="10"/>
        <v>1245_1196</v>
      </c>
      <c r="G245" s="23">
        <f t="shared" si="11"/>
        <v>0.452804985261825</v>
      </c>
    </row>
    <row r="246" spans="2:7" x14ac:dyDescent="0.4">
      <c r="B246">
        <v>1196</v>
      </c>
      <c r="C246">
        <v>1173</v>
      </c>
      <c r="D246" s="2" t="str">
        <f t="shared" si="9"/>
        <v>1196_1173</v>
      </c>
      <c r="E246" s="20">
        <v>0.268689192296442</v>
      </c>
      <c r="F246" s="2" t="str">
        <f t="shared" si="10"/>
        <v>1173_1196</v>
      </c>
      <c r="G246" s="23">
        <f t="shared" si="11"/>
        <v>0.73131080770355794</v>
      </c>
    </row>
    <row r="247" spans="2:7" x14ac:dyDescent="0.4">
      <c r="B247">
        <v>1196</v>
      </c>
      <c r="C247">
        <v>1297</v>
      </c>
      <c r="D247" s="2" t="str">
        <f t="shared" si="9"/>
        <v>1196_1297</v>
      </c>
      <c r="E247" s="20">
        <v>0.87952945455840903</v>
      </c>
      <c r="F247" s="2" t="str">
        <f t="shared" si="10"/>
        <v>1297_1196</v>
      </c>
      <c r="G247" s="23">
        <f t="shared" si="11"/>
        <v>0.12047054544159097</v>
      </c>
    </row>
    <row r="248" spans="2:7" x14ac:dyDescent="0.4">
      <c r="B248">
        <v>1425</v>
      </c>
      <c r="C248">
        <v>1124</v>
      </c>
      <c r="D248" s="2" t="str">
        <f t="shared" si="9"/>
        <v>1425_1124</v>
      </c>
      <c r="E248" s="20">
        <v>0.157161572086116</v>
      </c>
      <c r="F248" s="2" t="str">
        <f t="shared" si="10"/>
        <v>1124_1425</v>
      </c>
      <c r="G248" s="23">
        <f t="shared" si="11"/>
        <v>0.84283842791388397</v>
      </c>
    </row>
    <row r="249" spans="2:7" x14ac:dyDescent="0.4">
      <c r="B249">
        <v>1425</v>
      </c>
      <c r="C249">
        <v>1376</v>
      </c>
      <c r="D249" s="2" t="str">
        <f t="shared" si="9"/>
        <v>1425_1376</v>
      </c>
      <c r="E249" s="20">
        <v>0.106823963918618</v>
      </c>
      <c r="F249" s="2" t="str">
        <f t="shared" si="10"/>
        <v>1376_1425</v>
      </c>
      <c r="G249" s="23">
        <f t="shared" si="11"/>
        <v>0.89317603608138196</v>
      </c>
    </row>
    <row r="250" spans="2:7" x14ac:dyDescent="0.4">
      <c r="B250">
        <v>1425</v>
      </c>
      <c r="C250">
        <v>1181</v>
      </c>
      <c r="D250" s="2" t="str">
        <f t="shared" si="9"/>
        <v>1425_1181</v>
      </c>
      <c r="E250" s="20">
        <v>2.26097041073125E-3</v>
      </c>
      <c r="F250" s="2" t="str">
        <f t="shared" si="10"/>
        <v>1181_1425</v>
      </c>
      <c r="G250" s="23">
        <f t="shared" si="11"/>
        <v>0.99773902958926874</v>
      </c>
    </row>
    <row r="251" spans="2:7" x14ac:dyDescent="0.4">
      <c r="B251">
        <v>1425</v>
      </c>
      <c r="C251">
        <v>1211</v>
      </c>
      <c r="D251" s="2" t="str">
        <f t="shared" si="9"/>
        <v>1425_1211</v>
      </c>
      <c r="E251" s="20">
        <v>1.9505343225595999E-4</v>
      </c>
      <c r="F251" s="2" t="str">
        <f t="shared" si="10"/>
        <v>1211_1425</v>
      </c>
      <c r="G251" s="23">
        <f t="shared" si="11"/>
        <v>0.99980494656774399</v>
      </c>
    </row>
    <row r="252" spans="2:7" x14ac:dyDescent="0.4">
      <c r="B252">
        <v>1425</v>
      </c>
      <c r="C252">
        <v>1321</v>
      </c>
      <c r="D252" s="2" t="str">
        <f t="shared" si="9"/>
        <v>1425_1321</v>
      </c>
      <c r="E252" s="20">
        <v>6.4053534201852199E-3</v>
      </c>
      <c r="F252" s="2" t="str">
        <f t="shared" si="10"/>
        <v>1321_1425</v>
      </c>
      <c r="G252" s="23">
        <f t="shared" si="11"/>
        <v>0.99359464657981478</v>
      </c>
    </row>
    <row r="253" spans="2:7" x14ac:dyDescent="0.4">
      <c r="B253">
        <v>1425</v>
      </c>
      <c r="C253">
        <v>1323</v>
      </c>
      <c r="D253" s="2" t="str">
        <f t="shared" si="9"/>
        <v>1425_1323</v>
      </c>
      <c r="E253" s="20">
        <v>3.5906975079933201E-3</v>
      </c>
      <c r="F253" s="2" t="str">
        <f t="shared" si="10"/>
        <v>1323_1425</v>
      </c>
      <c r="G253" s="23">
        <f t="shared" si="11"/>
        <v>0.99640930249200665</v>
      </c>
    </row>
    <row r="254" spans="2:7" x14ac:dyDescent="0.4">
      <c r="B254">
        <v>1425</v>
      </c>
      <c r="C254">
        <v>1452</v>
      </c>
      <c r="D254" s="2" t="str">
        <f t="shared" si="9"/>
        <v>1425_1452</v>
      </c>
      <c r="E254" s="20">
        <v>4.4736683222509399E-2</v>
      </c>
      <c r="F254" s="2" t="str">
        <f t="shared" si="10"/>
        <v>1452_1425</v>
      </c>
      <c r="G254" s="23">
        <f t="shared" si="11"/>
        <v>0.95526331677749066</v>
      </c>
    </row>
    <row r="255" spans="2:7" x14ac:dyDescent="0.4">
      <c r="B255">
        <v>1425</v>
      </c>
      <c r="C255">
        <v>1462</v>
      </c>
      <c r="D255" s="2" t="str">
        <f t="shared" si="9"/>
        <v>1425_1462</v>
      </c>
      <c r="E255" s="20">
        <v>0.103985636305055</v>
      </c>
      <c r="F255" s="2" t="str">
        <f t="shared" si="10"/>
        <v>1462_1425</v>
      </c>
      <c r="G255" s="23">
        <f t="shared" si="11"/>
        <v>0.89601436369494503</v>
      </c>
    </row>
    <row r="256" spans="2:7" x14ac:dyDescent="0.4">
      <c r="B256">
        <v>1425</v>
      </c>
      <c r="C256">
        <v>1199</v>
      </c>
      <c r="D256" s="2" t="str">
        <f t="shared" si="9"/>
        <v>1425_1199</v>
      </c>
      <c r="E256" s="20">
        <v>5.5737265317223096E-3</v>
      </c>
      <c r="F256" s="2" t="str">
        <f t="shared" si="10"/>
        <v>1199_1425</v>
      </c>
      <c r="G256" s="23">
        <f t="shared" si="11"/>
        <v>0.99442627346827772</v>
      </c>
    </row>
    <row r="257" spans="2:7" x14ac:dyDescent="0.4">
      <c r="B257">
        <v>1425</v>
      </c>
      <c r="C257">
        <v>1388</v>
      </c>
      <c r="D257" s="2" t="str">
        <f t="shared" si="9"/>
        <v>1425_1388</v>
      </c>
      <c r="E257" s="20">
        <v>1.25446326961764E-2</v>
      </c>
      <c r="F257" s="2" t="str">
        <f t="shared" si="10"/>
        <v>1388_1425</v>
      </c>
      <c r="G257" s="23">
        <f t="shared" si="11"/>
        <v>0.98745536730382355</v>
      </c>
    </row>
    <row r="258" spans="2:7" x14ac:dyDescent="0.4">
      <c r="B258">
        <v>1425</v>
      </c>
      <c r="C258">
        <v>1112</v>
      </c>
      <c r="D258" s="2" t="str">
        <f t="shared" si="9"/>
        <v>1425_1112</v>
      </c>
      <c r="E258" s="20">
        <v>5.4225626983244301E-3</v>
      </c>
      <c r="F258" s="2" t="str">
        <f t="shared" si="10"/>
        <v>1112_1425</v>
      </c>
      <c r="G258" s="23">
        <f t="shared" si="11"/>
        <v>0.99457743730167558</v>
      </c>
    </row>
    <row r="259" spans="2:7" x14ac:dyDescent="0.4">
      <c r="B259">
        <v>1425</v>
      </c>
      <c r="C259">
        <v>1242</v>
      </c>
      <c r="D259" s="2" t="str">
        <f t="shared" ref="D259:D322" si="12">B259&amp;"_"&amp;C259</f>
        <v>1425_1242</v>
      </c>
      <c r="E259" s="20">
        <v>8.9448753134872994E-2</v>
      </c>
      <c r="F259" s="2" t="str">
        <f t="shared" ref="F259:F322" si="13">C259&amp;"_"&amp;B259</f>
        <v>1242_1425</v>
      </c>
      <c r="G259" s="23">
        <f t="shared" ref="G259:G322" si="14">1-E259</f>
        <v>0.91055124686512701</v>
      </c>
    </row>
    <row r="260" spans="2:7" x14ac:dyDescent="0.4">
      <c r="B260">
        <v>1425</v>
      </c>
      <c r="C260">
        <v>1277</v>
      </c>
      <c r="D260" s="2" t="str">
        <f t="shared" si="12"/>
        <v>1425_1277</v>
      </c>
      <c r="E260" s="20">
        <v>0.58861227752495504</v>
      </c>
      <c r="F260" s="2" t="str">
        <f t="shared" si="13"/>
        <v>1277_1425</v>
      </c>
      <c r="G260" s="23">
        <f t="shared" si="14"/>
        <v>0.41138772247504496</v>
      </c>
    </row>
    <row r="261" spans="2:7" x14ac:dyDescent="0.4">
      <c r="B261">
        <v>1425</v>
      </c>
      <c r="C261">
        <v>1235</v>
      </c>
      <c r="D261" s="2" t="str">
        <f t="shared" si="12"/>
        <v>1425_1235</v>
      </c>
      <c r="E261" s="20">
        <v>5.9734423656474097E-3</v>
      </c>
      <c r="F261" s="2" t="str">
        <f t="shared" si="13"/>
        <v>1235_1425</v>
      </c>
      <c r="G261" s="23">
        <f t="shared" si="14"/>
        <v>0.99402655763435255</v>
      </c>
    </row>
    <row r="262" spans="2:7" x14ac:dyDescent="0.4">
      <c r="B262">
        <v>1425</v>
      </c>
      <c r="C262">
        <v>1345</v>
      </c>
      <c r="D262" s="2" t="str">
        <f t="shared" si="12"/>
        <v>1425_1345</v>
      </c>
      <c r="E262" s="20">
        <v>0.42471863784493602</v>
      </c>
      <c r="F262" s="2" t="str">
        <f t="shared" si="13"/>
        <v>1345_1425</v>
      </c>
      <c r="G262" s="23">
        <f t="shared" si="14"/>
        <v>0.57528136215506398</v>
      </c>
    </row>
    <row r="263" spans="2:7" x14ac:dyDescent="0.4">
      <c r="B263">
        <v>1425</v>
      </c>
      <c r="C263">
        <v>1348</v>
      </c>
      <c r="D263" s="2" t="str">
        <f t="shared" si="12"/>
        <v>1425_1348</v>
      </c>
      <c r="E263" s="20">
        <v>3.5155698170046702E-3</v>
      </c>
      <c r="F263" s="2" t="str">
        <f t="shared" si="13"/>
        <v>1348_1425</v>
      </c>
      <c r="G263" s="23">
        <f t="shared" si="14"/>
        <v>0.99648443018299537</v>
      </c>
    </row>
    <row r="264" spans="2:7" x14ac:dyDescent="0.4">
      <c r="B264">
        <v>1425</v>
      </c>
      <c r="C264">
        <v>1332</v>
      </c>
      <c r="D264" s="2" t="str">
        <f t="shared" si="12"/>
        <v>1425_1332</v>
      </c>
      <c r="E264" s="20">
        <v>3.01072896105146E-2</v>
      </c>
      <c r="F264" s="2" t="str">
        <f t="shared" si="13"/>
        <v>1332_1425</v>
      </c>
      <c r="G264" s="23">
        <f t="shared" si="14"/>
        <v>0.96989271038948544</v>
      </c>
    </row>
    <row r="265" spans="2:7" x14ac:dyDescent="0.4">
      <c r="B265">
        <v>1425</v>
      </c>
      <c r="C265">
        <v>1276</v>
      </c>
      <c r="D265" s="2" t="str">
        <f t="shared" si="12"/>
        <v>1425_1276</v>
      </c>
      <c r="E265" s="20">
        <v>5.2563773537182903E-3</v>
      </c>
      <c r="F265" s="2" t="str">
        <f t="shared" si="13"/>
        <v>1276_1425</v>
      </c>
      <c r="G265" s="23">
        <f t="shared" si="14"/>
        <v>0.99474362264628169</v>
      </c>
    </row>
    <row r="266" spans="2:7" x14ac:dyDescent="0.4">
      <c r="B266">
        <v>1425</v>
      </c>
      <c r="C266">
        <v>1257</v>
      </c>
      <c r="D266" s="2" t="str">
        <f t="shared" si="12"/>
        <v>1425_1257</v>
      </c>
      <c r="E266" s="20">
        <v>1.04607574419352E-3</v>
      </c>
      <c r="F266" s="2" t="str">
        <f t="shared" si="13"/>
        <v>1257_1425</v>
      </c>
      <c r="G266" s="23">
        <f t="shared" si="14"/>
        <v>0.99895392425580642</v>
      </c>
    </row>
    <row r="267" spans="2:7" x14ac:dyDescent="0.4">
      <c r="B267">
        <v>1425</v>
      </c>
      <c r="C267">
        <v>1314</v>
      </c>
      <c r="D267" s="2" t="str">
        <f t="shared" si="12"/>
        <v>1425_1314</v>
      </c>
      <c r="E267" s="20">
        <v>2.1463790786957301E-2</v>
      </c>
      <c r="F267" s="2" t="str">
        <f t="shared" si="13"/>
        <v>1314_1425</v>
      </c>
      <c r="G267" s="23">
        <f t="shared" si="14"/>
        <v>0.97853620921304274</v>
      </c>
    </row>
    <row r="268" spans="2:7" x14ac:dyDescent="0.4">
      <c r="B268">
        <v>1425</v>
      </c>
      <c r="C268">
        <v>1116</v>
      </c>
      <c r="D268" s="2" t="str">
        <f t="shared" si="12"/>
        <v>1425_1116</v>
      </c>
      <c r="E268" s="20">
        <v>6.2698216798517297E-3</v>
      </c>
      <c r="F268" s="2" t="str">
        <f t="shared" si="13"/>
        <v>1116_1425</v>
      </c>
      <c r="G268" s="23">
        <f t="shared" si="14"/>
        <v>0.99373017832014832</v>
      </c>
    </row>
    <row r="269" spans="2:7" x14ac:dyDescent="0.4">
      <c r="B269">
        <v>1425</v>
      </c>
      <c r="C269">
        <v>1292</v>
      </c>
      <c r="D269" s="2" t="str">
        <f t="shared" si="12"/>
        <v>1425_1292</v>
      </c>
      <c r="E269" s="20">
        <v>2.3871873102286399E-3</v>
      </c>
      <c r="F269" s="2" t="str">
        <f t="shared" si="13"/>
        <v>1292_1425</v>
      </c>
      <c r="G269" s="23">
        <f t="shared" si="14"/>
        <v>0.99761281268977131</v>
      </c>
    </row>
    <row r="270" spans="2:7" x14ac:dyDescent="0.4">
      <c r="B270">
        <v>1425</v>
      </c>
      <c r="C270">
        <v>1139</v>
      </c>
      <c r="D270" s="2" t="str">
        <f t="shared" si="12"/>
        <v>1425_1139</v>
      </c>
      <c r="E270" s="20">
        <v>1.9806205097967198E-3</v>
      </c>
      <c r="F270" s="2" t="str">
        <f t="shared" si="13"/>
        <v>1139_1425</v>
      </c>
      <c r="G270" s="23">
        <f t="shared" si="14"/>
        <v>0.99801937949020325</v>
      </c>
    </row>
    <row r="271" spans="2:7" x14ac:dyDescent="0.4">
      <c r="B271">
        <v>1425</v>
      </c>
      <c r="C271">
        <v>1153</v>
      </c>
      <c r="D271" s="2" t="str">
        <f t="shared" si="12"/>
        <v>1425_1153</v>
      </c>
      <c r="E271" s="20">
        <v>3.09782743534504E-3</v>
      </c>
      <c r="F271" s="2" t="str">
        <f t="shared" si="13"/>
        <v>1153_1425</v>
      </c>
      <c r="G271" s="23">
        <f t="shared" si="14"/>
        <v>0.99690217256465496</v>
      </c>
    </row>
    <row r="272" spans="2:7" x14ac:dyDescent="0.4">
      <c r="B272">
        <v>1425</v>
      </c>
      <c r="C272">
        <v>1417</v>
      </c>
      <c r="D272" s="2" t="str">
        <f t="shared" si="12"/>
        <v>1425_1417</v>
      </c>
      <c r="E272" s="20">
        <v>7.5458829893934196E-2</v>
      </c>
      <c r="F272" s="2" t="str">
        <f t="shared" si="13"/>
        <v>1417_1425</v>
      </c>
      <c r="G272" s="23">
        <f t="shared" si="14"/>
        <v>0.92454117010606585</v>
      </c>
    </row>
    <row r="273" spans="2:7" x14ac:dyDescent="0.4">
      <c r="B273">
        <v>1425</v>
      </c>
      <c r="C273">
        <v>1455</v>
      </c>
      <c r="D273" s="2" t="str">
        <f t="shared" si="12"/>
        <v>1425_1455</v>
      </c>
      <c r="E273" s="20">
        <v>2.5413557188632401E-3</v>
      </c>
      <c r="F273" s="2" t="str">
        <f t="shared" si="13"/>
        <v>1455_1425</v>
      </c>
      <c r="G273" s="23">
        <f t="shared" si="14"/>
        <v>0.99745864428113673</v>
      </c>
    </row>
    <row r="274" spans="2:7" x14ac:dyDescent="0.4">
      <c r="B274">
        <v>1425</v>
      </c>
      <c r="C274">
        <v>1246</v>
      </c>
      <c r="D274" s="2" t="str">
        <f t="shared" si="12"/>
        <v>1425_1246</v>
      </c>
      <c r="E274" s="20">
        <v>7.1710138580410501E-3</v>
      </c>
      <c r="F274" s="2" t="str">
        <f t="shared" si="13"/>
        <v>1246_1425</v>
      </c>
      <c r="G274" s="23">
        <f t="shared" si="14"/>
        <v>0.99282898614195891</v>
      </c>
    </row>
    <row r="275" spans="2:7" x14ac:dyDescent="0.4">
      <c r="B275">
        <v>1425</v>
      </c>
      <c r="C275">
        <v>1291</v>
      </c>
      <c r="D275" s="2" t="str">
        <f t="shared" si="12"/>
        <v>1425_1291</v>
      </c>
      <c r="E275" s="20">
        <v>0.65858031908313697</v>
      </c>
      <c r="F275" s="2" t="str">
        <f t="shared" si="13"/>
        <v>1291_1425</v>
      </c>
      <c r="G275" s="23">
        <f t="shared" si="14"/>
        <v>0.34141968091686303</v>
      </c>
    </row>
    <row r="276" spans="2:7" x14ac:dyDescent="0.4">
      <c r="B276">
        <v>1425</v>
      </c>
      <c r="C276">
        <v>1439</v>
      </c>
      <c r="D276" s="2" t="str">
        <f t="shared" si="12"/>
        <v>1425_1439</v>
      </c>
      <c r="E276" s="20">
        <v>0.35293459398749999</v>
      </c>
      <c r="F276" s="2" t="str">
        <f t="shared" si="13"/>
        <v>1439_1425</v>
      </c>
      <c r="G276" s="23">
        <f t="shared" si="14"/>
        <v>0.64706540601250007</v>
      </c>
    </row>
    <row r="277" spans="2:7" x14ac:dyDescent="0.4">
      <c r="B277">
        <v>1425</v>
      </c>
      <c r="C277">
        <v>1423</v>
      </c>
      <c r="D277" s="2" t="str">
        <f t="shared" si="12"/>
        <v>1425_1423</v>
      </c>
      <c r="E277" s="20">
        <v>2.2803891483694501E-2</v>
      </c>
      <c r="F277" s="2" t="str">
        <f t="shared" si="13"/>
        <v>1423_1425</v>
      </c>
      <c r="G277" s="23">
        <f t="shared" si="14"/>
        <v>0.97719610851630545</v>
      </c>
    </row>
    <row r="278" spans="2:7" x14ac:dyDescent="0.4">
      <c r="B278">
        <v>1425</v>
      </c>
      <c r="C278">
        <v>1190</v>
      </c>
      <c r="D278" s="2" t="str">
        <f t="shared" si="12"/>
        <v>1425_1190</v>
      </c>
      <c r="E278" s="20">
        <v>0.42131720876769502</v>
      </c>
      <c r="F278" s="2" t="str">
        <f t="shared" si="13"/>
        <v>1190_1425</v>
      </c>
      <c r="G278" s="23">
        <f t="shared" si="14"/>
        <v>0.57868279123230493</v>
      </c>
    </row>
    <row r="279" spans="2:7" x14ac:dyDescent="0.4">
      <c r="B279">
        <v>1425</v>
      </c>
      <c r="C279">
        <v>1374</v>
      </c>
      <c r="D279" s="2" t="str">
        <f t="shared" si="12"/>
        <v>1425_1374</v>
      </c>
      <c r="E279" s="20">
        <v>2.0042947874255802E-2</v>
      </c>
      <c r="F279" s="2" t="str">
        <f t="shared" si="13"/>
        <v>1374_1425</v>
      </c>
      <c r="G279" s="23">
        <f t="shared" si="14"/>
        <v>0.97995705212574424</v>
      </c>
    </row>
    <row r="280" spans="2:7" x14ac:dyDescent="0.4">
      <c r="B280">
        <v>1425</v>
      </c>
      <c r="C280">
        <v>1307</v>
      </c>
      <c r="D280" s="2" t="str">
        <f t="shared" si="12"/>
        <v>1425_1307</v>
      </c>
      <c r="E280" s="20">
        <v>9.7808801824806099E-2</v>
      </c>
      <c r="F280" s="2" t="str">
        <f t="shared" si="13"/>
        <v>1307_1425</v>
      </c>
      <c r="G280" s="23">
        <f t="shared" si="14"/>
        <v>0.90219119817519389</v>
      </c>
    </row>
    <row r="281" spans="2:7" x14ac:dyDescent="0.4">
      <c r="B281">
        <v>1425</v>
      </c>
      <c r="C281">
        <v>1266</v>
      </c>
      <c r="D281" s="2" t="str">
        <f t="shared" si="12"/>
        <v>1425_1266</v>
      </c>
      <c r="E281" s="20">
        <v>0.18903979484498801</v>
      </c>
      <c r="F281" s="2" t="str">
        <f t="shared" si="13"/>
        <v>1266_1425</v>
      </c>
      <c r="G281" s="23">
        <f t="shared" si="14"/>
        <v>0.81096020515501199</v>
      </c>
    </row>
    <row r="282" spans="2:7" x14ac:dyDescent="0.4">
      <c r="B282">
        <v>1425</v>
      </c>
      <c r="C282">
        <v>1407</v>
      </c>
      <c r="D282" s="2" t="str">
        <f t="shared" si="12"/>
        <v>1425_1407</v>
      </c>
      <c r="E282" s="20">
        <v>0.28344538213034598</v>
      </c>
      <c r="F282" s="2" t="str">
        <f t="shared" si="13"/>
        <v>1407_1425</v>
      </c>
      <c r="G282" s="23">
        <f t="shared" si="14"/>
        <v>0.71655461786965402</v>
      </c>
    </row>
    <row r="283" spans="2:7" x14ac:dyDescent="0.4">
      <c r="B283">
        <v>1425</v>
      </c>
      <c r="C283">
        <v>1377</v>
      </c>
      <c r="D283" s="2" t="str">
        <f t="shared" si="12"/>
        <v>1425_1377</v>
      </c>
      <c r="E283" s="20">
        <v>1.9249431583606601E-2</v>
      </c>
      <c r="F283" s="2" t="str">
        <f t="shared" si="13"/>
        <v>1377_1425</v>
      </c>
      <c r="G283" s="23">
        <f t="shared" si="14"/>
        <v>0.98075056841639341</v>
      </c>
    </row>
    <row r="284" spans="2:7" x14ac:dyDescent="0.4">
      <c r="B284">
        <v>1425</v>
      </c>
      <c r="C284">
        <v>1435</v>
      </c>
      <c r="D284" s="2" t="str">
        <f t="shared" si="12"/>
        <v>1425_1435</v>
      </c>
      <c r="E284" s="20">
        <v>0.107263282508168</v>
      </c>
      <c r="F284" s="2" t="str">
        <f t="shared" si="13"/>
        <v>1435_1425</v>
      </c>
      <c r="G284" s="23">
        <f t="shared" si="14"/>
        <v>0.89273671749183203</v>
      </c>
    </row>
    <row r="285" spans="2:7" x14ac:dyDescent="0.4">
      <c r="B285">
        <v>1425</v>
      </c>
      <c r="C285">
        <v>1343</v>
      </c>
      <c r="D285" s="2" t="str">
        <f t="shared" si="12"/>
        <v>1425_1343</v>
      </c>
      <c r="E285" s="20">
        <v>1.0381009985483299E-2</v>
      </c>
      <c r="F285" s="2" t="str">
        <f t="shared" si="13"/>
        <v>1343_1425</v>
      </c>
      <c r="G285" s="23">
        <f t="shared" si="14"/>
        <v>0.9896189900145167</v>
      </c>
    </row>
    <row r="286" spans="2:7" x14ac:dyDescent="0.4">
      <c r="B286">
        <v>1425</v>
      </c>
      <c r="C286">
        <v>1137</v>
      </c>
      <c r="D286" s="2" t="str">
        <f t="shared" si="12"/>
        <v>1425_1137</v>
      </c>
      <c r="E286" s="20">
        <v>0.28177314313611801</v>
      </c>
      <c r="F286" s="2" t="str">
        <f t="shared" si="13"/>
        <v>1137_1425</v>
      </c>
      <c r="G286" s="23">
        <f t="shared" si="14"/>
        <v>0.71822685686388199</v>
      </c>
    </row>
    <row r="287" spans="2:7" x14ac:dyDescent="0.4">
      <c r="B287">
        <v>1425</v>
      </c>
      <c r="C287">
        <v>1268</v>
      </c>
      <c r="D287" s="2" t="str">
        <f t="shared" si="12"/>
        <v>1425_1268</v>
      </c>
      <c r="E287" s="20">
        <v>0.22740978616760199</v>
      </c>
      <c r="F287" s="2" t="str">
        <f t="shared" si="13"/>
        <v>1268_1425</v>
      </c>
      <c r="G287" s="23">
        <f t="shared" si="14"/>
        <v>0.77259021383239801</v>
      </c>
    </row>
    <row r="288" spans="2:7" x14ac:dyDescent="0.4">
      <c r="B288">
        <v>1425</v>
      </c>
      <c r="C288">
        <v>1195</v>
      </c>
      <c r="D288" s="2" t="str">
        <f t="shared" si="12"/>
        <v>1425_1195</v>
      </c>
      <c r="E288" s="20">
        <v>8.3516331912720496E-2</v>
      </c>
      <c r="F288" s="2" t="str">
        <f t="shared" si="13"/>
        <v>1195_1425</v>
      </c>
      <c r="G288" s="23">
        <f t="shared" si="14"/>
        <v>0.91648366808727955</v>
      </c>
    </row>
    <row r="289" spans="2:7" x14ac:dyDescent="0.4">
      <c r="B289">
        <v>1425</v>
      </c>
      <c r="C289">
        <v>1433</v>
      </c>
      <c r="D289" s="2" t="str">
        <f t="shared" si="12"/>
        <v>1425_1433</v>
      </c>
      <c r="E289" s="20">
        <v>3.9403557246804402E-2</v>
      </c>
      <c r="F289" s="2" t="str">
        <f t="shared" si="13"/>
        <v>1433_1425</v>
      </c>
      <c r="G289" s="23">
        <f t="shared" si="14"/>
        <v>0.96059644275319556</v>
      </c>
    </row>
    <row r="290" spans="2:7" x14ac:dyDescent="0.4">
      <c r="B290">
        <v>1425</v>
      </c>
      <c r="C290">
        <v>1315</v>
      </c>
      <c r="D290" s="2" t="str">
        <f t="shared" si="12"/>
        <v>1425_1315</v>
      </c>
      <c r="E290" s="20">
        <v>0.48181640030578299</v>
      </c>
      <c r="F290" s="2" t="str">
        <f t="shared" si="13"/>
        <v>1315_1425</v>
      </c>
      <c r="G290" s="23">
        <f t="shared" si="14"/>
        <v>0.51818359969421701</v>
      </c>
    </row>
    <row r="291" spans="2:7" x14ac:dyDescent="0.4">
      <c r="B291">
        <v>1425</v>
      </c>
      <c r="C291">
        <v>1413</v>
      </c>
      <c r="D291" s="2" t="str">
        <f t="shared" si="12"/>
        <v>1425_1413</v>
      </c>
      <c r="E291" s="20">
        <v>0.82932269970928996</v>
      </c>
      <c r="F291" s="2" t="str">
        <f t="shared" si="13"/>
        <v>1413_1425</v>
      </c>
      <c r="G291" s="23">
        <f t="shared" si="14"/>
        <v>0.17067730029071004</v>
      </c>
    </row>
    <row r="292" spans="2:7" x14ac:dyDescent="0.4">
      <c r="B292">
        <v>1425</v>
      </c>
      <c r="C292">
        <v>1274</v>
      </c>
      <c r="D292" s="2" t="str">
        <f t="shared" si="12"/>
        <v>1425_1274</v>
      </c>
      <c r="E292" s="20">
        <v>2.1337585256387199E-2</v>
      </c>
      <c r="F292" s="2" t="str">
        <f t="shared" si="13"/>
        <v>1274_1425</v>
      </c>
      <c r="G292" s="23">
        <f t="shared" si="14"/>
        <v>0.97866241474361282</v>
      </c>
    </row>
    <row r="293" spans="2:7" x14ac:dyDescent="0.4">
      <c r="B293">
        <v>1425</v>
      </c>
      <c r="C293">
        <v>1305</v>
      </c>
      <c r="D293" s="2" t="str">
        <f t="shared" si="12"/>
        <v>1425_1305</v>
      </c>
      <c r="E293" s="20">
        <v>5.8916887412458097E-2</v>
      </c>
      <c r="F293" s="2" t="str">
        <f t="shared" si="13"/>
        <v>1305_1425</v>
      </c>
      <c r="G293" s="23">
        <f t="shared" si="14"/>
        <v>0.94108311258754185</v>
      </c>
    </row>
    <row r="294" spans="2:7" x14ac:dyDescent="0.4">
      <c r="B294">
        <v>1425</v>
      </c>
      <c r="C294">
        <v>1436</v>
      </c>
      <c r="D294" s="2" t="str">
        <f t="shared" si="12"/>
        <v>1425_1436</v>
      </c>
      <c r="E294" s="20">
        <v>1.4847000969732699E-2</v>
      </c>
      <c r="F294" s="2" t="str">
        <f t="shared" si="13"/>
        <v>1436_1425</v>
      </c>
      <c r="G294" s="23">
        <f t="shared" si="14"/>
        <v>0.98515299903026732</v>
      </c>
    </row>
    <row r="295" spans="2:7" x14ac:dyDescent="0.4">
      <c r="B295">
        <v>1425</v>
      </c>
      <c r="C295">
        <v>1166</v>
      </c>
      <c r="D295" s="2" t="str">
        <f t="shared" si="12"/>
        <v>1425_1166</v>
      </c>
      <c r="E295" s="20">
        <v>0.26188036371581702</v>
      </c>
      <c r="F295" s="2" t="str">
        <f t="shared" si="13"/>
        <v>1166_1425</v>
      </c>
      <c r="G295" s="23">
        <f t="shared" si="14"/>
        <v>0.73811963628418298</v>
      </c>
    </row>
    <row r="296" spans="2:7" x14ac:dyDescent="0.4">
      <c r="B296">
        <v>1425</v>
      </c>
      <c r="C296">
        <v>1233</v>
      </c>
      <c r="D296" s="2" t="str">
        <f t="shared" si="12"/>
        <v>1425_1233</v>
      </c>
      <c r="E296" s="20">
        <v>0.22694818117504001</v>
      </c>
      <c r="F296" s="2" t="str">
        <f t="shared" si="13"/>
        <v>1233_1425</v>
      </c>
      <c r="G296" s="23">
        <f t="shared" si="14"/>
        <v>0.77305181882495999</v>
      </c>
    </row>
    <row r="297" spans="2:7" x14ac:dyDescent="0.4">
      <c r="B297">
        <v>1425</v>
      </c>
      <c r="C297">
        <v>1329</v>
      </c>
      <c r="D297" s="2" t="str">
        <f t="shared" si="12"/>
        <v>1425_1329</v>
      </c>
      <c r="E297" s="20">
        <v>0.20660814591162199</v>
      </c>
      <c r="F297" s="2" t="str">
        <f t="shared" si="13"/>
        <v>1329_1425</v>
      </c>
      <c r="G297" s="23">
        <f t="shared" si="14"/>
        <v>0.79339185408837798</v>
      </c>
    </row>
    <row r="298" spans="2:7" x14ac:dyDescent="0.4">
      <c r="B298">
        <v>1425</v>
      </c>
      <c r="C298">
        <v>1240</v>
      </c>
      <c r="D298" s="2" t="str">
        <f t="shared" si="12"/>
        <v>1425_1240</v>
      </c>
      <c r="E298" s="20">
        <v>0.68524804742350198</v>
      </c>
      <c r="F298" s="2" t="str">
        <f t="shared" si="13"/>
        <v>1240_1425</v>
      </c>
      <c r="G298" s="23">
        <f t="shared" si="14"/>
        <v>0.31475195257649802</v>
      </c>
    </row>
    <row r="299" spans="2:7" x14ac:dyDescent="0.4">
      <c r="B299">
        <v>1425</v>
      </c>
      <c r="C299">
        <v>1411</v>
      </c>
      <c r="D299" s="2" t="str">
        <f t="shared" si="12"/>
        <v>1425_1411</v>
      </c>
      <c r="E299" s="20">
        <v>6.2642255634342003E-2</v>
      </c>
      <c r="F299" s="2" t="str">
        <f t="shared" si="13"/>
        <v>1411_1425</v>
      </c>
      <c r="G299" s="23">
        <f t="shared" si="14"/>
        <v>0.937357744365658</v>
      </c>
    </row>
    <row r="300" spans="2:7" x14ac:dyDescent="0.4">
      <c r="B300">
        <v>1425</v>
      </c>
      <c r="C300">
        <v>1371</v>
      </c>
      <c r="D300" s="2" t="str">
        <f t="shared" si="12"/>
        <v>1425_1371</v>
      </c>
      <c r="E300" s="20">
        <v>4.9805920877205298E-2</v>
      </c>
      <c r="F300" s="2" t="str">
        <f t="shared" si="13"/>
        <v>1371_1425</v>
      </c>
      <c r="G300" s="23">
        <f t="shared" si="14"/>
        <v>0.95019407912279474</v>
      </c>
    </row>
    <row r="301" spans="2:7" x14ac:dyDescent="0.4">
      <c r="B301">
        <v>1425</v>
      </c>
      <c r="C301">
        <v>1278</v>
      </c>
      <c r="D301" s="2" t="str">
        <f t="shared" si="12"/>
        <v>1425_1278</v>
      </c>
      <c r="E301" s="20">
        <v>9.1185497033394007E-3</v>
      </c>
      <c r="F301" s="2" t="str">
        <f t="shared" si="13"/>
        <v>1278_1425</v>
      </c>
      <c r="G301" s="23">
        <f t="shared" si="14"/>
        <v>0.99088145029666064</v>
      </c>
    </row>
    <row r="302" spans="2:7" x14ac:dyDescent="0.4">
      <c r="B302">
        <v>1425</v>
      </c>
      <c r="C302">
        <v>1457</v>
      </c>
      <c r="D302" s="2" t="str">
        <f t="shared" si="12"/>
        <v>1425_1457</v>
      </c>
      <c r="E302" s="20">
        <v>0.19505075215825299</v>
      </c>
      <c r="F302" s="2" t="str">
        <f t="shared" si="13"/>
        <v>1457_1425</v>
      </c>
      <c r="G302" s="23">
        <f t="shared" si="14"/>
        <v>0.80494924784174704</v>
      </c>
    </row>
    <row r="303" spans="2:7" x14ac:dyDescent="0.4">
      <c r="B303">
        <v>1425</v>
      </c>
      <c r="C303">
        <v>1243</v>
      </c>
      <c r="D303" s="2" t="str">
        <f t="shared" si="12"/>
        <v>1425_1243</v>
      </c>
      <c r="E303" s="20">
        <v>0.27558825130522102</v>
      </c>
      <c r="F303" s="2" t="str">
        <f t="shared" si="13"/>
        <v>1243_1425</v>
      </c>
      <c r="G303" s="23">
        <f t="shared" si="14"/>
        <v>0.72441174869477898</v>
      </c>
    </row>
    <row r="304" spans="2:7" x14ac:dyDescent="0.4">
      <c r="B304">
        <v>1425</v>
      </c>
      <c r="C304">
        <v>1245</v>
      </c>
      <c r="D304" s="2" t="str">
        <f t="shared" si="12"/>
        <v>1425_1245</v>
      </c>
      <c r="E304" s="20">
        <v>0.155148870054511</v>
      </c>
      <c r="F304" s="2" t="str">
        <f t="shared" si="13"/>
        <v>1245_1425</v>
      </c>
      <c r="G304" s="23">
        <f t="shared" si="14"/>
        <v>0.84485112994548905</v>
      </c>
    </row>
    <row r="305" spans="2:7" x14ac:dyDescent="0.4">
      <c r="B305">
        <v>1425</v>
      </c>
      <c r="C305">
        <v>1173</v>
      </c>
      <c r="D305" s="2" t="str">
        <f t="shared" si="12"/>
        <v>1425_1173</v>
      </c>
      <c r="E305" s="20">
        <v>5.2879914950535102E-2</v>
      </c>
      <c r="F305" s="2" t="str">
        <f t="shared" si="13"/>
        <v>1173_1425</v>
      </c>
      <c r="G305" s="23">
        <f t="shared" si="14"/>
        <v>0.94712008504946488</v>
      </c>
    </row>
    <row r="306" spans="2:7" x14ac:dyDescent="0.4">
      <c r="B306">
        <v>1425</v>
      </c>
      <c r="C306">
        <v>1297</v>
      </c>
      <c r="D306" s="2" t="str">
        <f t="shared" si="12"/>
        <v>1425_1297</v>
      </c>
      <c r="E306" s="20">
        <v>0.52594236352610402</v>
      </c>
      <c r="F306" s="2" t="str">
        <f t="shared" si="13"/>
        <v>1297_1425</v>
      </c>
      <c r="G306" s="23">
        <f t="shared" si="14"/>
        <v>0.47405763647389598</v>
      </c>
    </row>
    <row r="307" spans="2:7" x14ac:dyDescent="0.4">
      <c r="B307">
        <v>1124</v>
      </c>
      <c r="C307">
        <v>1376</v>
      </c>
      <c r="D307" s="2" t="str">
        <f t="shared" si="12"/>
        <v>1124_1376</v>
      </c>
      <c r="E307" s="20">
        <v>0.95717202153407499</v>
      </c>
      <c r="F307" s="2" t="str">
        <f t="shared" si="13"/>
        <v>1376_1124</v>
      </c>
      <c r="G307" s="23">
        <f t="shared" si="14"/>
        <v>4.282797846592501E-2</v>
      </c>
    </row>
    <row r="308" spans="2:7" x14ac:dyDescent="0.4">
      <c r="B308">
        <v>1124</v>
      </c>
      <c r="C308">
        <v>1181</v>
      </c>
      <c r="D308" s="2" t="str">
        <f t="shared" si="12"/>
        <v>1124_1181</v>
      </c>
      <c r="E308" s="20">
        <v>0.29748463422189703</v>
      </c>
      <c r="F308" s="2" t="str">
        <f t="shared" si="13"/>
        <v>1181_1124</v>
      </c>
      <c r="G308" s="23">
        <f t="shared" si="14"/>
        <v>0.70251536577810292</v>
      </c>
    </row>
    <row r="309" spans="2:7" x14ac:dyDescent="0.4">
      <c r="B309">
        <v>1124</v>
      </c>
      <c r="C309">
        <v>1211</v>
      </c>
      <c r="D309" s="2" t="str">
        <f t="shared" si="12"/>
        <v>1124_1211</v>
      </c>
      <c r="E309" s="20">
        <v>3.5173714603146798E-2</v>
      </c>
      <c r="F309" s="2" t="str">
        <f t="shared" si="13"/>
        <v>1211_1124</v>
      </c>
      <c r="G309" s="23">
        <f t="shared" si="14"/>
        <v>0.96482628539685322</v>
      </c>
    </row>
    <row r="310" spans="2:7" x14ac:dyDescent="0.4">
      <c r="B310">
        <v>1124</v>
      </c>
      <c r="C310">
        <v>1321</v>
      </c>
      <c r="D310" s="2" t="str">
        <f t="shared" si="12"/>
        <v>1124_1321</v>
      </c>
      <c r="E310" s="20">
        <v>0.546415410055065</v>
      </c>
      <c r="F310" s="2" t="str">
        <f t="shared" si="13"/>
        <v>1321_1124</v>
      </c>
      <c r="G310" s="23">
        <f t="shared" si="14"/>
        <v>0.453584589944935</v>
      </c>
    </row>
    <row r="311" spans="2:7" x14ac:dyDescent="0.4">
      <c r="B311">
        <v>1124</v>
      </c>
      <c r="C311">
        <v>1323</v>
      </c>
      <c r="D311" s="2" t="str">
        <f t="shared" si="12"/>
        <v>1124_1323</v>
      </c>
      <c r="E311" s="20">
        <v>0.40241354201197399</v>
      </c>
      <c r="F311" s="2" t="str">
        <f t="shared" si="13"/>
        <v>1323_1124</v>
      </c>
      <c r="G311" s="23">
        <f t="shared" si="14"/>
        <v>0.59758645798802601</v>
      </c>
    </row>
    <row r="312" spans="2:7" x14ac:dyDescent="0.4">
      <c r="B312">
        <v>1124</v>
      </c>
      <c r="C312">
        <v>1452</v>
      </c>
      <c r="D312" s="2" t="str">
        <f t="shared" si="12"/>
        <v>1124_1452</v>
      </c>
      <c r="E312" s="20">
        <v>0.89744933830565798</v>
      </c>
      <c r="F312" s="2" t="str">
        <f t="shared" si="13"/>
        <v>1452_1124</v>
      </c>
      <c r="G312" s="23">
        <f t="shared" si="14"/>
        <v>0.10255066169434202</v>
      </c>
    </row>
    <row r="313" spans="2:7" x14ac:dyDescent="0.4">
      <c r="B313">
        <v>1124</v>
      </c>
      <c r="C313">
        <v>1462</v>
      </c>
      <c r="D313" s="2" t="str">
        <f t="shared" si="12"/>
        <v>1124_1462</v>
      </c>
      <c r="E313" s="20">
        <v>0.95592089384374801</v>
      </c>
      <c r="F313" s="2" t="str">
        <f t="shared" si="13"/>
        <v>1462_1124</v>
      </c>
      <c r="G313" s="23">
        <f t="shared" si="14"/>
        <v>4.407910615625199E-2</v>
      </c>
    </row>
    <row r="314" spans="2:7" x14ac:dyDescent="0.4">
      <c r="B314">
        <v>1124</v>
      </c>
      <c r="C314">
        <v>1199</v>
      </c>
      <c r="D314" s="2" t="str">
        <f t="shared" si="12"/>
        <v>1124_1199</v>
      </c>
      <c r="E314" s="20">
        <v>0.51157064577709199</v>
      </c>
      <c r="F314" s="2" t="str">
        <f t="shared" si="13"/>
        <v>1199_1124</v>
      </c>
      <c r="G314" s="23">
        <f t="shared" si="14"/>
        <v>0.48842935422290801</v>
      </c>
    </row>
    <row r="315" spans="2:7" x14ac:dyDescent="0.4">
      <c r="B315">
        <v>1124</v>
      </c>
      <c r="C315">
        <v>1388</v>
      </c>
      <c r="D315" s="2" t="str">
        <f t="shared" si="12"/>
        <v>1124_1388</v>
      </c>
      <c r="E315" s="20">
        <v>0.703611350107198</v>
      </c>
      <c r="F315" s="2" t="str">
        <f t="shared" si="13"/>
        <v>1388_1124</v>
      </c>
      <c r="G315" s="23">
        <f t="shared" si="14"/>
        <v>0.296388649892802</v>
      </c>
    </row>
    <row r="316" spans="2:7" x14ac:dyDescent="0.4">
      <c r="B316">
        <v>1124</v>
      </c>
      <c r="C316">
        <v>1112</v>
      </c>
      <c r="D316" s="2" t="str">
        <f t="shared" si="12"/>
        <v>1124_1112</v>
      </c>
      <c r="E316" s="20">
        <v>0.50466074194723198</v>
      </c>
      <c r="F316" s="2" t="str">
        <f t="shared" si="13"/>
        <v>1112_1124</v>
      </c>
      <c r="G316" s="23">
        <f t="shared" si="14"/>
        <v>0.49533925805276802</v>
      </c>
    </row>
    <row r="317" spans="2:7" x14ac:dyDescent="0.4">
      <c r="B317">
        <v>1124</v>
      </c>
      <c r="C317">
        <v>1242</v>
      </c>
      <c r="D317" s="2" t="str">
        <f t="shared" si="12"/>
        <v>1124_1242</v>
      </c>
      <c r="E317" s="20">
        <v>0.94833898738932998</v>
      </c>
      <c r="F317" s="2" t="str">
        <f t="shared" si="13"/>
        <v>1242_1124</v>
      </c>
      <c r="G317" s="23">
        <f t="shared" si="14"/>
        <v>5.1661012610670021E-2</v>
      </c>
    </row>
    <row r="318" spans="2:7" x14ac:dyDescent="0.4">
      <c r="B318">
        <v>1124</v>
      </c>
      <c r="C318">
        <v>1277</v>
      </c>
      <c r="D318" s="2" t="str">
        <f t="shared" si="12"/>
        <v>1124_1277</v>
      </c>
      <c r="E318" s="20">
        <v>0.996273767819566</v>
      </c>
      <c r="F318" s="2" t="str">
        <f t="shared" si="13"/>
        <v>1277_1124</v>
      </c>
      <c r="G318" s="23">
        <f t="shared" si="14"/>
        <v>3.7262321804339971E-3</v>
      </c>
    </row>
    <row r="319" spans="2:7" x14ac:dyDescent="0.4">
      <c r="B319">
        <v>1124</v>
      </c>
      <c r="C319">
        <v>1235</v>
      </c>
      <c r="D319" s="2" t="str">
        <f t="shared" si="12"/>
        <v>1124_1235</v>
      </c>
      <c r="E319" s="20">
        <v>0.52895566245940295</v>
      </c>
      <c r="F319" s="2" t="str">
        <f t="shared" si="13"/>
        <v>1235_1124</v>
      </c>
      <c r="G319" s="23">
        <f t="shared" si="14"/>
        <v>0.47104433754059705</v>
      </c>
    </row>
    <row r="320" spans="2:7" x14ac:dyDescent="0.4">
      <c r="B320">
        <v>1124</v>
      </c>
      <c r="C320">
        <v>1345</v>
      </c>
      <c r="D320" s="2" t="str">
        <f t="shared" si="12"/>
        <v>1124_1345</v>
      </c>
      <c r="E320" s="20">
        <v>0.99280366185636404</v>
      </c>
      <c r="F320" s="2" t="str">
        <f t="shared" si="13"/>
        <v>1345_1124</v>
      </c>
      <c r="G320" s="23">
        <f t="shared" si="14"/>
        <v>7.1963381436359608E-3</v>
      </c>
    </row>
    <row r="321" spans="2:7" x14ac:dyDescent="0.4">
      <c r="B321">
        <v>1124</v>
      </c>
      <c r="C321">
        <v>1348</v>
      </c>
      <c r="D321" s="2" t="str">
        <f t="shared" si="12"/>
        <v>1124_1348</v>
      </c>
      <c r="E321" s="20">
        <v>0.39732129884147299</v>
      </c>
      <c r="F321" s="2" t="str">
        <f t="shared" si="13"/>
        <v>1348_1124</v>
      </c>
      <c r="G321" s="23">
        <f t="shared" si="14"/>
        <v>0.60267870115852706</v>
      </c>
    </row>
    <row r="322" spans="2:7" x14ac:dyDescent="0.4">
      <c r="B322">
        <v>1124</v>
      </c>
      <c r="C322">
        <v>1332</v>
      </c>
      <c r="D322" s="2" t="str">
        <f t="shared" si="12"/>
        <v>1124_1332</v>
      </c>
      <c r="E322" s="20">
        <v>0.85295583760200699</v>
      </c>
      <c r="F322" s="2" t="str">
        <f t="shared" si="13"/>
        <v>1332_1124</v>
      </c>
      <c r="G322" s="23">
        <f t="shared" si="14"/>
        <v>0.14704416239799301</v>
      </c>
    </row>
    <row r="323" spans="2:7" x14ac:dyDescent="0.4">
      <c r="B323">
        <v>1124</v>
      </c>
      <c r="C323">
        <v>1276</v>
      </c>
      <c r="D323" s="2" t="str">
        <f t="shared" ref="D323:D386" si="15">B323&amp;"_"&amp;C323</f>
        <v>1124_1276</v>
      </c>
      <c r="E323" s="20">
        <v>0.496837536548973</v>
      </c>
      <c r="F323" s="2" t="str">
        <f t="shared" ref="F323:F386" si="16">C323&amp;"_"&amp;B323</f>
        <v>1276_1124</v>
      </c>
      <c r="G323" s="23">
        <f t="shared" ref="G323:G386" si="17">1-E323</f>
        <v>0.503162463451027</v>
      </c>
    </row>
    <row r="324" spans="2:7" x14ac:dyDescent="0.4">
      <c r="B324">
        <v>1124</v>
      </c>
      <c r="C324">
        <v>1257</v>
      </c>
      <c r="D324" s="2" t="str">
        <f t="shared" si="15"/>
        <v>1124_1257</v>
      </c>
      <c r="E324" s="20">
        <v>0.16365646682332999</v>
      </c>
      <c r="F324" s="2" t="str">
        <f t="shared" si="16"/>
        <v>1257_1124</v>
      </c>
      <c r="G324" s="23">
        <f t="shared" si="17"/>
        <v>0.83634353317666998</v>
      </c>
    </row>
    <row r="325" spans="2:7" x14ac:dyDescent="0.4">
      <c r="B325">
        <v>1124</v>
      </c>
      <c r="C325">
        <v>1314</v>
      </c>
      <c r="D325" s="2" t="str">
        <f t="shared" si="15"/>
        <v>1124_1314</v>
      </c>
      <c r="E325" s="20">
        <v>0.80387672540550403</v>
      </c>
      <c r="F325" s="2" t="str">
        <f t="shared" si="16"/>
        <v>1314_1124</v>
      </c>
      <c r="G325" s="23">
        <f t="shared" si="17"/>
        <v>0.19612327459449597</v>
      </c>
    </row>
    <row r="326" spans="2:7" x14ac:dyDescent="0.4">
      <c r="B326">
        <v>1124</v>
      </c>
      <c r="C326">
        <v>1116</v>
      </c>
      <c r="D326" s="2" t="str">
        <f t="shared" si="15"/>
        <v>1124_1116</v>
      </c>
      <c r="E326" s="20">
        <v>0.54107600158111302</v>
      </c>
      <c r="F326" s="2" t="str">
        <f t="shared" si="16"/>
        <v>1116_1124</v>
      </c>
      <c r="G326" s="23">
        <f t="shared" si="17"/>
        <v>0.45892399841888698</v>
      </c>
    </row>
    <row r="327" spans="2:7" x14ac:dyDescent="0.4">
      <c r="B327">
        <v>1124</v>
      </c>
      <c r="C327">
        <v>1292</v>
      </c>
      <c r="D327" s="2" t="str">
        <f t="shared" si="15"/>
        <v>1124_1292</v>
      </c>
      <c r="E327" s="20">
        <v>0.30898763026799803</v>
      </c>
      <c r="F327" s="2" t="str">
        <f t="shared" si="16"/>
        <v>1292_1124</v>
      </c>
      <c r="G327" s="23">
        <f t="shared" si="17"/>
        <v>0.69101236973200197</v>
      </c>
    </row>
    <row r="328" spans="2:7" x14ac:dyDescent="0.4">
      <c r="B328">
        <v>1124</v>
      </c>
      <c r="C328">
        <v>1139</v>
      </c>
      <c r="D328" s="2" t="str">
        <f t="shared" si="15"/>
        <v>1124_1139</v>
      </c>
      <c r="E328" s="20">
        <v>0.27052322672430601</v>
      </c>
      <c r="F328" s="2" t="str">
        <f t="shared" si="16"/>
        <v>1139_1124</v>
      </c>
      <c r="G328" s="23">
        <f t="shared" si="17"/>
        <v>0.72947677327569393</v>
      </c>
    </row>
    <row r="329" spans="2:7" x14ac:dyDescent="0.4">
      <c r="B329">
        <v>1124</v>
      </c>
      <c r="C329">
        <v>1153</v>
      </c>
      <c r="D329" s="2" t="str">
        <f t="shared" si="15"/>
        <v>1124_1153</v>
      </c>
      <c r="E329" s="20">
        <v>0.36736013567032799</v>
      </c>
      <c r="F329" s="2" t="str">
        <f t="shared" si="16"/>
        <v>1153_1124</v>
      </c>
      <c r="G329" s="23">
        <f t="shared" si="17"/>
        <v>0.63263986432967201</v>
      </c>
    </row>
    <row r="330" spans="2:7" x14ac:dyDescent="0.4">
      <c r="B330">
        <v>1124</v>
      </c>
      <c r="C330">
        <v>1417</v>
      </c>
      <c r="D330" s="2" t="str">
        <f t="shared" si="15"/>
        <v>1124_1417</v>
      </c>
      <c r="E330" s="20">
        <v>0.93846749036341004</v>
      </c>
      <c r="F330" s="2" t="str">
        <f t="shared" si="16"/>
        <v>1417_1124</v>
      </c>
      <c r="G330" s="23">
        <f t="shared" si="17"/>
        <v>6.153250963658996E-2</v>
      </c>
    </row>
    <row r="331" spans="2:7" x14ac:dyDescent="0.4">
      <c r="B331">
        <v>1124</v>
      </c>
      <c r="C331">
        <v>1455</v>
      </c>
      <c r="D331" s="2" t="str">
        <f t="shared" si="15"/>
        <v>1124_1455</v>
      </c>
      <c r="E331" s="20">
        <v>0.322540719084355</v>
      </c>
      <c r="F331" s="2" t="str">
        <f t="shared" si="16"/>
        <v>1455_1124</v>
      </c>
      <c r="G331" s="23">
        <f t="shared" si="17"/>
        <v>0.677459280915645</v>
      </c>
    </row>
    <row r="332" spans="2:7" x14ac:dyDescent="0.4">
      <c r="B332">
        <v>1124</v>
      </c>
      <c r="C332">
        <v>1246</v>
      </c>
      <c r="D332" s="2" t="str">
        <f t="shared" si="15"/>
        <v>1124_1246</v>
      </c>
      <c r="E332" s="20">
        <v>0.57441356289439505</v>
      </c>
      <c r="F332" s="2" t="str">
        <f t="shared" si="16"/>
        <v>1246_1124</v>
      </c>
      <c r="G332" s="23">
        <f t="shared" si="17"/>
        <v>0.42558643710560495</v>
      </c>
    </row>
    <row r="333" spans="2:7" x14ac:dyDescent="0.4">
      <c r="B333">
        <v>1124</v>
      </c>
      <c r="C333">
        <v>1291</v>
      </c>
      <c r="D333" s="2" t="str">
        <f t="shared" si="15"/>
        <v>1124_1291</v>
      </c>
      <c r="E333" s="20">
        <v>0.99723340346820899</v>
      </c>
      <c r="F333" s="2" t="str">
        <f t="shared" si="16"/>
        <v>1291_1124</v>
      </c>
      <c r="G333" s="23">
        <f t="shared" si="17"/>
        <v>2.7665965317910102E-3</v>
      </c>
    </row>
    <row r="334" spans="2:7" x14ac:dyDescent="0.4">
      <c r="B334">
        <v>1124</v>
      </c>
      <c r="C334">
        <v>1439</v>
      </c>
      <c r="D334" s="2" t="str">
        <f t="shared" si="15"/>
        <v>1124_1439</v>
      </c>
      <c r="E334" s="20">
        <v>0.99028410156318503</v>
      </c>
      <c r="F334" s="2" t="str">
        <f t="shared" si="16"/>
        <v>1439_1124</v>
      </c>
      <c r="G334" s="23">
        <f t="shared" si="17"/>
        <v>9.7158984368149737E-3</v>
      </c>
    </row>
    <row r="335" spans="2:7" x14ac:dyDescent="0.4">
      <c r="B335">
        <v>1124</v>
      </c>
      <c r="C335">
        <v>1423</v>
      </c>
      <c r="D335" s="2" t="str">
        <f t="shared" si="15"/>
        <v>1124_1423</v>
      </c>
      <c r="E335" s="20">
        <v>0.81345783368539804</v>
      </c>
      <c r="F335" s="2" t="str">
        <f t="shared" si="16"/>
        <v>1423_1124</v>
      </c>
      <c r="G335" s="23">
        <f t="shared" si="17"/>
        <v>0.18654216631460196</v>
      </c>
    </row>
    <row r="336" spans="2:7" x14ac:dyDescent="0.4">
      <c r="B336">
        <v>1124</v>
      </c>
      <c r="C336">
        <v>1190</v>
      </c>
      <c r="D336" s="2" t="str">
        <f t="shared" si="15"/>
        <v>1124_1190</v>
      </c>
      <c r="E336" s="20">
        <v>0.99270340756025199</v>
      </c>
      <c r="F336" s="2" t="str">
        <f t="shared" si="16"/>
        <v>1190_1124</v>
      </c>
      <c r="G336" s="23">
        <f t="shared" si="17"/>
        <v>7.2965924397480064E-3</v>
      </c>
    </row>
    <row r="337" spans="2:7" x14ac:dyDescent="0.4">
      <c r="B337">
        <v>1124</v>
      </c>
      <c r="C337">
        <v>1374</v>
      </c>
      <c r="D337" s="2" t="str">
        <f t="shared" si="15"/>
        <v>1124_1374</v>
      </c>
      <c r="E337" s="20">
        <v>0.79261515195506205</v>
      </c>
      <c r="F337" s="2" t="str">
        <f t="shared" si="16"/>
        <v>1374_1124</v>
      </c>
      <c r="G337" s="23">
        <f t="shared" si="17"/>
        <v>0.20738484804493795</v>
      </c>
    </row>
    <row r="338" spans="2:7" x14ac:dyDescent="0.4">
      <c r="B338">
        <v>1124</v>
      </c>
      <c r="C338">
        <v>1307</v>
      </c>
      <c r="D338" s="2" t="str">
        <f t="shared" si="15"/>
        <v>1124_1307</v>
      </c>
      <c r="E338" s="20">
        <v>0.95296028770463703</v>
      </c>
      <c r="F338" s="2" t="str">
        <f t="shared" si="16"/>
        <v>1307_1124</v>
      </c>
      <c r="G338" s="23">
        <f t="shared" si="17"/>
        <v>4.7039712295362968E-2</v>
      </c>
    </row>
    <row r="339" spans="2:7" x14ac:dyDescent="0.4">
      <c r="B339">
        <v>1124</v>
      </c>
      <c r="C339">
        <v>1266</v>
      </c>
      <c r="D339" s="2" t="str">
        <f t="shared" si="15"/>
        <v>1124_1266</v>
      </c>
      <c r="E339" s="20">
        <v>0.97755817734929895</v>
      </c>
      <c r="F339" s="2" t="str">
        <f t="shared" si="16"/>
        <v>1266_1124</v>
      </c>
      <c r="G339" s="23">
        <f t="shared" si="17"/>
        <v>2.2441822650701049E-2</v>
      </c>
    </row>
    <row r="340" spans="2:7" x14ac:dyDescent="0.4">
      <c r="B340">
        <v>1124</v>
      </c>
      <c r="C340">
        <v>1407</v>
      </c>
      <c r="D340" s="2" t="str">
        <f t="shared" si="15"/>
        <v>1124_1407</v>
      </c>
      <c r="E340" s="20">
        <v>0.98665209331392301</v>
      </c>
      <c r="F340" s="2" t="str">
        <f t="shared" si="16"/>
        <v>1407_1124</v>
      </c>
      <c r="G340" s="23">
        <f t="shared" si="17"/>
        <v>1.3347906686076993E-2</v>
      </c>
    </row>
    <row r="341" spans="2:7" x14ac:dyDescent="0.4">
      <c r="B341">
        <v>1124</v>
      </c>
      <c r="C341">
        <v>1377</v>
      </c>
      <c r="D341" s="2" t="str">
        <f t="shared" si="15"/>
        <v>1124_1377</v>
      </c>
      <c r="E341" s="20">
        <v>0.78576030124517904</v>
      </c>
      <c r="F341" s="2" t="str">
        <f t="shared" si="16"/>
        <v>1377_1124</v>
      </c>
      <c r="G341" s="23">
        <f t="shared" si="17"/>
        <v>0.21423969875482096</v>
      </c>
    </row>
    <row r="342" spans="2:7" x14ac:dyDescent="0.4">
      <c r="B342">
        <v>1124</v>
      </c>
      <c r="C342">
        <v>1435</v>
      </c>
      <c r="D342" s="2" t="str">
        <f t="shared" si="15"/>
        <v>1124_1435</v>
      </c>
      <c r="E342" s="20">
        <v>0.95736003731613495</v>
      </c>
      <c r="F342" s="2" t="str">
        <f t="shared" si="16"/>
        <v>1435_1124</v>
      </c>
      <c r="G342" s="23">
        <f t="shared" si="17"/>
        <v>4.2639962683865051E-2</v>
      </c>
    </row>
    <row r="343" spans="2:7" x14ac:dyDescent="0.4">
      <c r="B343">
        <v>1124</v>
      </c>
      <c r="C343">
        <v>1343</v>
      </c>
      <c r="D343" s="2" t="str">
        <f t="shared" si="15"/>
        <v>1124_1343</v>
      </c>
      <c r="E343" s="20">
        <v>0.66218601585463699</v>
      </c>
      <c r="F343" s="2" t="str">
        <f t="shared" si="16"/>
        <v>1343_1124</v>
      </c>
      <c r="G343" s="23">
        <f t="shared" si="17"/>
        <v>0.33781398414536301</v>
      </c>
    </row>
    <row r="344" spans="2:7" x14ac:dyDescent="0.4">
      <c r="B344">
        <v>1124</v>
      </c>
      <c r="C344">
        <v>1137</v>
      </c>
      <c r="D344" s="2" t="str">
        <f t="shared" si="15"/>
        <v>1124_1137</v>
      </c>
      <c r="E344" s="20">
        <v>0.98654303001119203</v>
      </c>
      <c r="F344" s="2" t="str">
        <f t="shared" si="16"/>
        <v>1137_1124</v>
      </c>
      <c r="G344" s="23">
        <f t="shared" si="17"/>
        <v>1.3456969988807965E-2</v>
      </c>
    </row>
    <row r="345" spans="2:7" x14ac:dyDescent="0.4">
      <c r="B345">
        <v>1124</v>
      </c>
      <c r="C345">
        <v>1268</v>
      </c>
      <c r="D345" s="2" t="str">
        <f t="shared" si="15"/>
        <v>1124_1268</v>
      </c>
      <c r="E345" s="20">
        <v>0.98214398988505502</v>
      </c>
      <c r="F345" s="2" t="str">
        <f t="shared" si="16"/>
        <v>1268_1124</v>
      </c>
      <c r="G345" s="23">
        <f t="shared" si="17"/>
        <v>1.7856010114944976E-2</v>
      </c>
    </row>
    <row r="346" spans="2:7" x14ac:dyDescent="0.4">
      <c r="B346">
        <v>1124</v>
      </c>
      <c r="C346">
        <v>1195</v>
      </c>
      <c r="D346" s="2" t="str">
        <f t="shared" si="15"/>
        <v>1124_1195</v>
      </c>
      <c r="E346" s="20">
        <v>0.944532398735483</v>
      </c>
      <c r="F346" s="2" t="str">
        <f t="shared" si="16"/>
        <v>1195_1124</v>
      </c>
      <c r="G346" s="23">
        <f t="shared" si="17"/>
        <v>5.5467601264516997E-2</v>
      </c>
    </row>
    <row r="347" spans="2:7" x14ac:dyDescent="0.4">
      <c r="B347">
        <v>1124</v>
      </c>
      <c r="C347">
        <v>1433</v>
      </c>
      <c r="D347" s="2" t="str">
        <f t="shared" si="15"/>
        <v>1124_1433</v>
      </c>
      <c r="E347" s="20">
        <v>0.88459626806194203</v>
      </c>
      <c r="F347" s="2" t="str">
        <f t="shared" si="16"/>
        <v>1433_1124</v>
      </c>
      <c r="G347" s="23">
        <f t="shared" si="17"/>
        <v>0.11540373193805797</v>
      </c>
    </row>
    <row r="348" spans="2:7" x14ac:dyDescent="0.4">
      <c r="B348">
        <v>1124</v>
      </c>
      <c r="C348">
        <v>1315</v>
      </c>
      <c r="D348" s="2" t="str">
        <f t="shared" si="15"/>
        <v>1124_1315</v>
      </c>
      <c r="E348" s="20">
        <v>0.99427759036770902</v>
      </c>
      <c r="F348" s="2" t="str">
        <f t="shared" si="16"/>
        <v>1315_1124</v>
      </c>
      <c r="G348" s="23">
        <f t="shared" si="17"/>
        <v>5.7224096322909812E-3</v>
      </c>
    </row>
    <row r="349" spans="2:7" x14ac:dyDescent="0.4">
      <c r="B349">
        <v>1124</v>
      </c>
      <c r="C349">
        <v>1413</v>
      </c>
      <c r="D349" s="2" t="str">
        <f t="shared" si="15"/>
        <v>1124_1413</v>
      </c>
      <c r="E349" s="20">
        <v>0.99889987159999005</v>
      </c>
      <c r="F349" s="2" t="str">
        <f t="shared" si="16"/>
        <v>1413_1124</v>
      </c>
      <c r="G349" s="23">
        <f t="shared" si="17"/>
        <v>1.1001284000099476E-3</v>
      </c>
    </row>
    <row r="350" spans="2:7" x14ac:dyDescent="0.4">
      <c r="B350">
        <v>1124</v>
      </c>
      <c r="C350">
        <v>1274</v>
      </c>
      <c r="D350" s="2" t="str">
        <f t="shared" si="15"/>
        <v>1124_1274</v>
      </c>
      <c r="E350" s="20">
        <v>0.80292489346226903</v>
      </c>
      <c r="F350" s="2" t="str">
        <f t="shared" si="16"/>
        <v>1274_1124</v>
      </c>
      <c r="G350" s="23">
        <f t="shared" si="17"/>
        <v>0.19707510653773097</v>
      </c>
    </row>
    <row r="351" spans="2:7" x14ac:dyDescent="0.4">
      <c r="B351">
        <v>1124</v>
      </c>
      <c r="C351">
        <v>1305</v>
      </c>
      <c r="D351" s="2" t="str">
        <f t="shared" si="15"/>
        <v>1124_1305</v>
      </c>
      <c r="E351" s="20">
        <v>0.92125261750852705</v>
      </c>
      <c r="F351" s="2" t="str">
        <f t="shared" si="16"/>
        <v>1305_1124</v>
      </c>
      <c r="G351" s="23">
        <f t="shared" si="17"/>
        <v>7.874738249147295E-2</v>
      </c>
    </row>
    <row r="352" spans="2:7" x14ac:dyDescent="0.4">
      <c r="B352">
        <v>1124</v>
      </c>
      <c r="C352">
        <v>1436</v>
      </c>
      <c r="D352" s="2" t="str">
        <f t="shared" si="15"/>
        <v>1124_1436</v>
      </c>
      <c r="E352" s="20">
        <v>0.73796027371881501</v>
      </c>
      <c r="F352" s="2" t="str">
        <f t="shared" si="16"/>
        <v>1436_1124</v>
      </c>
      <c r="G352" s="23">
        <f t="shared" si="17"/>
        <v>0.26203972628118499</v>
      </c>
    </row>
    <row r="353" spans="2:7" x14ac:dyDescent="0.4">
      <c r="B353">
        <v>1124</v>
      </c>
      <c r="C353">
        <v>1166</v>
      </c>
      <c r="D353" s="2" t="str">
        <f t="shared" si="15"/>
        <v>1124_1166</v>
      </c>
      <c r="E353" s="20">
        <v>0.98514093791419</v>
      </c>
      <c r="F353" s="2" t="str">
        <f t="shared" si="16"/>
        <v>1166_1124</v>
      </c>
      <c r="G353" s="23">
        <f t="shared" si="17"/>
        <v>1.4859062085810004E-2</v>
      </c>
    </row>
    <row r="354" spans="2:7" x14ac:dyDescent="0.4">
      <c r="B354">
        <v>1124</v>
      </c>
      <c r="C354">
        <v>1233</v>
      </c>
      <c r="D354" s="2" t="str">
        <f t="shared" si="15"/>
        <v>1124_1233</v>
      </c>
      <c r="E354" s="20">
        <v>0.98209782266126899</v>
      </c>
      <c r="F354" s="2" t="str">
        <f t="shared" si="16"/>
        <v>1233_1124</v>
      </c>
      <c r="G354" s="23">
        <f t="shared" si="17"/>
        <v>1.7902177338731007E-2</v>
      </c>
    </row>
    <row r="355" spans="2:7" x14ac:dyDescent="0.4">
      <c r="B355">
        <v>1124</v>
      </c>
      <c r="C355">
        <v>1329</v>
      </c>
      <c r="D355" s="2" t="str">
        <f t="shared" si="15"/>
        <v>1124_1329</v>
      </c>
      <c r="E355" s="20">
        <v>0.97986390444540605</v>
      </c>
      <c r="F355" s="2" t="str">
        <f t="shared" si="16"/>
        <v>1329_1124</v>
      </c>
      <c r="G355" s="23">
        <f t="shared" si="17"/>
        <v>2.0136095554593947E-2</v>
      </c>
    </row>
    <row r="356" spans="2:7" x14ac:dyDescent="0.4">
      <c r="B356">
        <v>1124</v>
      </c>
      <c r="C356">
        <v>1240</v>
      </c>
      <c r="D356" s="2" t="str">
        <f t="shared" si="15"/>
        <v>1124_1240</v>
      </c>
      <c r="E356" s="20">
        <v>0.99754798214851603</v>
      </c>
      <c r="F356" s="2" t="str">
        <f t="shared" si="16"/>
        <v>1240_1124</v>
      </c>
      <c r="G356" s="23">
        <f t="shared" si="17"/>
        <v>2.4520178514839674E-3</v>
      </c>
    </row>
    <row r="357" spans="2:7" x14ac:dyDescent="0.4">
      <c r="B357">
        <v>1124</v>
      </c>
      <c r="C357">
        <v>1411</v>
      </c>
      <c r="D357" s="2" t="str">
        <f t="shared" si="15"/>
        <v>1124_1411</v>
      </c>
      <c r="E357" s="20">
        <v>0.92586001086456504</v>
      </c>
      <c r="F357" s="2" t="str">
        <f t="shared" si="16"/>
        <v>1411_1124</v>
      </c>
      <c r="G357" s="23">
        <f t="shared" si="17"/>
        <v>7.4139989135434958E-2</v>
      </c>
    </row>
    <row r="358" spans="2:7" x14ac:dyDescent="0.4">
      <c r="B358">
        <v>1124</v>
      </c>
      <c r="C358">
        <v>1371</v>
      </c>
      <c r="D358" s="2" t="str">
        <f t="shared" si="15"/>
        <v>1124_1371</v>
      </c>
      <c r="E358" s="20">
        <v>0.90736355427585502</v>
      </c>
      <c r="F358" s="2" t="str">
        <f t="shared" si="16"/>
        <v>1371_1124</v>
      </c>
      <c r="G358" s="23">
        <f t="shared" si="17"/>
        <v>9.2636445724144978E-2</v>
      </c>
    </row>
    <row r="359" spans="2:7" x14ac:dyDescent="0.4">
      <c r="B359">
        <v>1124</v>
      </c>
      <c r="C359">
        <v>1278</v>
      </c>
      <c r="D359" s="2" t="str">
        <f t="shared" si="15"/>
        <v>1124_1278</v>
      </c>
      <c r="E359" s="20">
        <v>0.632302843993376</v>
      </c>
      <c r="F359" s="2" t="str">
        <f t="shared" si="16"/>
        <v>1278_1124</v>
      </c>
      <c r="G359" s="23">
        <f t="shared" si="17"/>
        <v>0.367697156006624</v>
      </c>
    </row>
    <row r="360" spans="2:7" x14ac:dyDescent="0.4">
      <c r="B360">
        <v>1124</v>
      </c>
      <c r="C360">
        <v>1457</v>
      </c>
      <c r="D360" s="2" t="str">
        <f t="shared" si="15"/>
        <v>1124_1457</v>
      </c>
      <c r="E360" s="20">
        <v>0.97839256475601499</v>
      </c>
      <c r="F360" s="2" t="str">
        <f t="shared" si="16"/>
        <v>1457_1124</v>
      </c>
      <c r="G360" s="23">
        <f t="shared" si="17"/>
        <v>2.1607435243985007E-2</v>
      </c>
    </row>
    <row r="361" spans="2:7" x14ac:dyDescent="0.4">
      <c r="B361">
        <v>1124</v>
      </c>
      <c r="C361">
        <v>1243</v>
      </c>
      <c r="D361" s="2" t="str">
        <f t="shared" si="15"/>
        <v>1124_1243</v>
      </c>
      <c r="E361" s="20">
        <v>0.98612837157407096</v>
      </c>
      <c r="F361" s="2" t="str">
        <f t="shared" si="16"/>
        <v>1243_1124</v>
      </c>
      <c r="G361" s="23">
        <f t="shared" si="17"/>
        <v>1.3871628425929039E-2</v>
      </c>
    </row>
    <row r="362" spans="2:7" x14ac:dyDescent="0.4">
      <c r="B362">
        <v>1124</v>
      </c>
      <c r="C362">
        <v>1245</v>
      </c>
      <c r="D362" s="2" t="str">
        <f t="shared" si="15"/>
        <v>1124_1245</v>
      </c>
      <c r="E362" s="20">
        <v>0.97168438473428398</v>
      </c>
      <c r="F362" s="2" t="str">
        <f t="shared" si="16"/>
        <v>1245_1124</v>
      </c>
      <c r="G362" s="23">
        <f t="shared" si="17"/>
        <v>2.8315615265716021E-2</v>
      </c>
    </row>
    <row r="363" spans="2:7" x14ac:dyDescent="0.4">
      <c r="B363">
        <v>1124</v>
      </c>
      <c r="C363">
        <v>1173</v>
      </c>
      <c r="D363" s="2" t="str">
        <f t="shared" si="15"/>
        <v>1124_1173</v>
      </c>
      <c r="E363" s="20">
        <v>0.91253523234710099</v>
      </c>
      <c r="F363" s="2" t="str">
        <f t="shared" si="16"/>
        <v>1173_1124</v>
      </c>
      <c r="G363" s="23">
        <f t="shared" si="17"/>
        <v>8.7464767652899011E-2</v>
      </c>
    </row>
    <row r="364" spans="2:7" x14ac:dyDescent="0.4">
      <c r="B364">
        <v>1124</v>
      </c>
      <c r="C364">
        <v>1297</v>
      </c>
      <c r="D364" s="2" t="str">
        <f t="shared" si="15"/>
        <v>1124_1297</v>
      </c>
      <c r="E364" s="20">
        <v>0.99519965537639798</v>
      </c>
      <c r="F364" s="2" t="str">
        <f t="shared" si="16"/>
        <v>1297_1124</v>
      </c>
      <c r="G364" s="23">
        <f t="shared" si="17"/>
        <v>4.8003446236020153E-3</v>
      </c>
    </row>
    <row r="365" spans="2:7" x14ac:dyDescent="0.4">
      <c r="B365">
        <v>1376</v>
      </c>
      <c r="C365">
        <v>1181</v>
      </c>
      <c r="D365" s="2" t="str">
        <f t="shared" si="15"/>
        <v>1376_1181</v>
      </c>
      <c r="E365" s="20">
        <v>9.1986821101351701E-2</v>
      </c>
      <c r="F365" s="2" t="str">
        <f t="shared" si="16"/>
        <v>1181_1376</v>
      </c>
      <c r="G365" s="23">
        <f t="shared" si="17"/>
        <v>0.9080131788986483</v>
      </c>
    </row>
    <row r="366" spans="2:7" x14ac:dyDescent="0.4">
      <c r="B366">
        <v>1376</v>
      </c>
      <c r="C366">
        <v>1211</v>
      </c>
      <c r="D366" s="2" t="str">
        <f t="shared" si="15"/>
        <v>1376_1211</v>
      </c>
      <c r="E366" s="20">
        <v>8.6461458309297808E-3</v>
      </c>
      <c r="F366" s="2" t="str">
        <f t="shared" si="16"/>
        <v>1211_1376</v>
      </c>
      <c r="G366" s="23">
        <f t="shared" si="17"/>
        <v>0.99135385416907018</v>
      </c>
    </row>
    <row r="367" spans="2:7" x14ac:dyDescent="0.4">
      <c r="B367">
        <v>1376</v>
      </c>
      <c r="C367">
        <v>1321</v>
      </c>
      <c r="D367" s="2" t="str">
        <f t="shared" si="15"/>
        <v>1376_1321</v>
      </c>
      <c r="E367" s="20">
        <v>0.22372119254688799</v>
      </c>
      <c r="F367" s="2" t="str">
        <f t="shared" si="16"/>
        <v>1321_1376</v>
      </c>
      <c r="G367" s="23">
        <f t="shared" si="17"/>
        <v>0.77627880745311195</v>
      </c>
    </row>
    <row r="368" spans="2:7" x14ac:dyDescent="0.4">
      <c r="B368">
        <v>1376</v>
      </c>
      <c r="C368">
        <v>1323</v>
      </c>
      <c r="D368" s="2" t="str">
        <f t="shared" si="15"/>
        <v>1376_1323</v>
      </c>
      <c r="E368" s="20">
        <v>0.138748027487575</v>
      </c>
      <c r="F368" s="2" t="str">
        <f t="shared" si="16"/>
        <v>1323_1376</v>
      </c>
      <c r="G368" s="23">
        <f t="shared" si="17"/>
        <v>0.86125197251242502</v>
      </c>
    </row>
    <row r="369" spans="2:7" x14ac:dyDescent="0.4">
      <c r="B369">
        <v>1376</v>
      </c>
      <c r="C369">
        <v>1452</v>
      </c>
      <c r="D369" s="2" t="str">
        <f t="shared" si="15"/>
        <v>1376_1452</v>
      </c>
      <c r="E369" s="20">
        <v>0.67675327014412201</v>
      </c>
      <c r="F369" s="2" t="str">
        <f t="shared" si="16"/>
        <v>1452_1376</v>
      </c>
      <c r="G369" s="23">
        <f t="shared" si="17"/>
        <v>0.32324672985587799</v>
      </c>
    </row>
    <row r="370" spans="2:7" x14ac:dyDescent="0.4">
      <c r="B370">
        <v>1376</v>
      </c>
      <c r="C370">
        <v>1462</v>
      </c>
      <c r="D370" s="2" t="str">
        <f t="shared" si="15"/>
        <v>1376_1462</v>
      </c>
      <c r="E370" s="20">
        <v>0.83840125098984897</v>
      </c>
      <c r="F370" s="2" t="str">
        <f t="shared" si="16"/>
        <v>1462_1376</v>
      </c>
      <c r="G370" s="23">
        <f t="shared" si="17"/>
        <v>0.16159874901015103</v>
      </c>
    </row>
    <row r="371" spans="2:7" x14ac:dyDescent="0.4">
      <c r="B371">
        <v>1376</v>
      </c>
      <c r="C371">
        <v>1199</v>
      </c>
      <c r="D371" s="2" t="str">
        <f t="shared" si="15"/>
        <v>1376_1199</v>
      </c>
      <c r="E371" s="20">
        <v>0.200364462141366</v>
      </c>
      <c r="F371" s="2" t="str">
        <f t="shared" si="16"/>
        <v>1199_1376</v>
      </c>
      <c r="G371" s="23">
        <f t="shared" si="17"/>
        <v>0.79963553785863395</v>
      </c>
    </row>
    <row r="372" spans="2:7" x14ac:dyDescent="0.4">
      <c r="B372">
        <v>1376</v>
      </c>
      <c r="C372">
        <v>1388</v>
      </c>
      <c r="D372" s="2" t="str">
        <f t="shared" si="15"/>
        <v>1376_1388</v>
      </c>
      <c r="E372" s="20">
        <v>0.362217067054244</v>
      </c>
      <c r="F372" s="2" t="str">
        <f t="shared" si="16"/>
        <v>1388_1376</v>
      </c>
      <c r="G372" s="23">
        <f t="shared" si="17"/>
        <v>0.63778293294575605</v>
      </c>
    </row>
    <row r="373" spans="2:7" x14ac:dyDescent="0.4">
      <c r="B373">
        <v>1376</v>
      </c>
      <c r="C373">
        <v>1112</v>
      </c>
      <c r="D373" s="2" t="str">
        <f t="shared" si="15"/>
        <v>1376_1112</v>
      </c>
      <c r="E373" s="20">
        <v>0.19597151713858499</v>
      </c>
      <c r="F373" s="2" t="str">
        <f t="shared" si="16"/>
        <v>1112_1376</v>
      </c>
      <c r="G373" s="23">
        <f t="shared" si="17"/>
        <v>0.80402848286141504</v>
      </c>
    </row>
    <row r="374" spans="2:7" x14ac:dyDescent="0.4">
      <c r="B374">
        <v>1376</v>
      </c>
      <c r="C374">
        <v>1242</v>
      </c>
      <c r="D374" s="2" t="str">
        <f t="shared" si="15"/>
        <v>1376_1242</v>
      </c>
      <c r="E374" s="20">
        <v>0.81452722637538499</v>
      </c>
      <c r="F374" s="2" t="str">
        <f t="shared" si="16"/>
        <v>1242_1376</v>
      </c>
      <c r="G374" s="23">
        <f t="shared" si="17"/>
        <v>0.18547277362461501</v>
      </c>
    </row>
    <row r="375" spans="2:7" x14ac:dyDescent="0.4">
      <c r="B375">
        <v>1376</v>
      </c>
      <c r="C375">
        <v>1277</v>
      </c>
      <c r="D375" s="2" t="str">
        <f t="shared" si="15"/>
        <v>1376_1277</v>
      </c>
      <c r="E375" s="20">
        <v>0.98460678648446898</v>
      </c>
      <c r="F375" s="2" t="str">
        <f t="shared" si="16"/>
        <v>1277_1376</v>
      </c>
      <c r="G375" s="23">
        <f t="shared" si="17"/>
        <v>1.5393213515531023E-2</v>
      </c>
    </row>
    <row r="376" spans="2:7" x14ac:dyDescent="0.4">
      <c r="B376">
        <v>1376</v>
      </c>
      <c r="C376">
        <v>1235</v>
      </c>
      <c r="D376" s="2" t="str">
        <f t="shared" si="15"/>
        <v>1376_1235</v>
      </c>
      <c r="E376" s="20">
        <v>0.21175875967826999</v>
      </c>
      <c r="F376" s="2" t="str">
        <f t="shared" si="16"/>
        <v>1235_1376</v>
      </c>
      <c r="G376" s="23">
        <f t="shared" si="17"/>
        <v>0.78824124032173004</v>
      </c>
    </row>
    <row r="377" spans="2:7" x14ac:dyDescent="0.4">
      <c r="B377">
        <v>1376</v>
      </c>
      <c r="C377">
        <v>1345</v>
      </c>
      <c r="D377" s="2" t="str">
        <f t="shared" si="15"/>
        <v>1376_1345</v>
      </c>
      <c r="E377" s="20">
        <v>0.97059235089473594</v>
      </c>
      <c r="F377" s="2" t="str">
        <f t="shared" si="16"/>
        <v>1345_1376</v>
      </c>
      <c r="G377" s="23">
        <f t="shared" si="17"/>
        <v>2.9407649105264055E-2</v>
      </c>
    </row>
    <row r="378" spans="2:7" x14ac:dyDescent="0.4">
      <c r="B378">
        <v>1376</v>
      </c>
      <c r="C378">
        <v>1348</v>
      </c>
      <c r="D378" s="2" t="str">
        <f t="shared" si="15"/>
        <v>1376_1348</v>
      </c>
      <c r="E378" s="20">
        <v>0.13623165571356199</v>
      </c>
      <c r="F378" s="2" t="str">
        <f t="shared" si="16"/>
        <v>1348_1376</v>
      </c>
      <c r="G378" s="23">
        <f t="shared" si="17"/>
        <v>0.86376834428643801</v>
      </c>
    </row>
    <row r="379" spans="2:7" x14ac:dyDescent="0.4">
      <c r="B379">
        <v>1376</v>
      </c>
      <c r="C379">
        <v>1332</v>
      </c>
      <c r="D379" s="2" t="str">
        <f t="shared" si="15"/>
        <v>1376_1332</v>
      </c>
      <c r="E379" s="20">
        <v>0.58119135404119804</v>
      </c>
      <c r="F379" s="2" t="str">
        <f t="shared" si="16"/>
        <v>1332_1376</v>
      </c>
      <c r="G379" s="23">
        <f t="shared" si="17"/>
        <v>0.41880864595880196</v>
      </c>
    </row>
    <row r="380" spans="2:7" x14ac:dyDescent="0.4">
      <c r="B380">
        <v>1376</v>
      </c>
      <c r="C380">
        <v>1276</v>
      </c>
      <c r="D380" s="2" t="str">
        <f t="shared" si="15"/>
        <v>1376_1276</v>
      </c>
      <c r="E380" s="20">
        <v>0.19108756450985601</v>
      </c>
      <c r="F380" s="2" t="str">
        <f t="shared" si="16"/>
        <v>1276_1376</v>
      </c>
      <c r="G380" s="23">
        <f t="shared" si="17"/>
        <v>0.80891243549014402</v>
      </c>
    </row>
    <row r="381" spans="2:7" x14ac:dyDescent="0.4">
      <c r="B381">
        <v>1376</v>
      </c>
      <c r="C381">
        <v>1257</v>
      </c>
      <c r="D381" s="2" t="str">
        <f t="shared" si="15"/>
        <v>1376_1257</v>
      </c>
      <c r="E381" s="20">
        <v>4.4720207208851101E-2</v>
      </c>
      <c r="F381" s="2" t="str">
        <f t="shared" si="16"/>
        <v>1257_1376</v>
      </c>
      <c r="G381" s="23">
        <f t="shared" si="17"/>
        <v>0.95527979279114894</v>
      </c>
    </row>
    <row r="382" spans="2:7" x14ac:dyDescent="0.4">
      <c r="B382">
        <v>1376</v>
      </c>
      <c r="C382">
        <v>1314</v>
      </c>
      <c r="D382" s="2" t="str">
        <f t="shared" si="15"/>
        <v>1376_1314</v>
      </c>
      <c r="E382" s="20">
        <v>0.49509856762457599</v>
      </c>
      <c r="F382" s="2" t="str">
        <f t="shared" si="16"/>
        <v>1314_1376</v>
      </c>
      <c r="G382" s="23">
        <f t="shared" si="17"/>
        <v>0.50490143237542395</v>
      </c>
    </row>
    <row r="383" spans="2:7" x14ac:dyDescent="0.4">
      <c r="B383">
        <v>1376</v>
      </c>
      <c r="C383">
        <v>1116</v>
      </c>
      <c r="D383" s="2" t="str">
        <f t="shared" si="15"/>
        <v>1376_1116</v>
      </c>
      <c r="E383" s="20">
        <v>0.22000560029167299</v>
      </c>
      <c r="F383" s="2" t="str">
        <f t="shared" si="16"/>
        <v>1116_1376</v>
      </c>
      <c r="G383" s="23">
        <f t="shared" si="17"/>
        <v>0.77999439970832696</v>
      </c>
    </row>
    <row r="384" spans="2:7" x14ac:dyDescent="0.4">
      <c r="B384">
        <v>1376</v>
      </c>
      <c r="C384">
        <v>1292</v>
      </c>
      <c r="D384" s="2" t="str">
        <f t="shared" si="15"/>
        <v>1376_1292</v>
      </c>
      <c r="E384" s="20">
        <v>9.6636774796772795E-2</v>
      </c>
      <c r="F384" s="2" t="str">
        <f t="shared" si="16"/>
        <v>1292_1376</v>
      </c>
      <c r="G384" s="23">
        <f t="shared" si="17"/>
        <v>0.9033632252032272</v>
      </c>
    </row>
    <row r="385" spans="2:7" x14ac:dyDescent="0.4">
      <c r="B385">
        <v>1376</v>
      </c>
      <c r="C385">
        <v>1139</v>
      </c>
      <c r="D385" s="2" t="str">
        <f t="shared" si="15"/>
        <v>1376_1139</v>
      </c>
      <c r="E385" s="20">
        <v>8.1489553601623604E-2</v>
      </c>
      <c r="F385" s="2" t="str">
        <f t="shared" si="16"/>
        <v>1139_1376</v>
      </c>
      <c r="G385" s="23">
        <f t="shared" si="17"/>
        <v>0.91851044639837642</v>
      </c>
    </row>
    <row r="386" spans="2:7" x14ac:dyDescent="0.4">
      <c r="B386">
        <v>1376</v>
      </c>
      <c r="C386">
        <v>1153</v>
      </c>
      <c r="D386" s="2" t="str">
        <f t="shared" si="15"/>
        <v>1376_1153</v>
      </c>
      <c r="E386" s="20">
        <v>0.12197408153573799</v>
      </c>
      <c r="F386" s="2" t="str">
        <f t="shared" si="16"/>
        <v>1153_1376</v>
      </c>
      <c r="G386" s="23">
        <f t="shared" si="17"/>
        <v>0.87802591846426203</v>
      </c>
    </row>
    <row r="387" spans="2:7" x14ac:dyDescent="0.4">
      <c r="B387">
        <v>1376</v>
      </c>
      <c r="C387">
        <v>1417</v>
      </c>
      <c r="D387" s="2" t="str">
        <f t="shared" ref="D387:D450" si="18">B387&amp;"_"&amp;C387</f>
        <v>1376_1417</v>
      </c>
      <c r="E387" s="20">
        <v>0.78488656212433905</v>
      </c>
      <c r="F387" s="2" t="str">
        <f t="shared" ref="F387:F450" si="19">C387&amp;"_"&amp;B387</f>
        <v>1417_1376</v>
      </c>
      <c r="G387" s="23">
        <f t="shared" ref="G387:G450" si="20">1-E387</f>
        <v>0.21511343787566095</v>
      </c>
    </row>
    <row r="388" spans="2:7" x14ac:dyDescent="0.4">
      <c r="B388">
        <v>1376</v>
      </c>
      <c r="C388">
        <v>1455</v>
      </c>
      <c r="D388" s="2" t="str">
        <f t="shared" si="18"/>
        <v>1376_1455</v>
      </c>
      <c r="E388" s="20">
        <v>0.10225384658138099</v>
      </c>
      <c r="F388" s="2" t="str">
        <f t="shared" si="19"/>
        <v>1455_1376</v>
      </c>
      <c r="G388" s="23">
        <f t="shared" si="20"/>
        <v>0.89774615341861896</v>
      </c>
    </row>
    <row r="389" spans="2:7" x14ac:dyDescent="0.4">
      <c r="B389">
        <v>1376</v>
      </c>
      <c r="C389">
        <v>1246</v>
      </c>
      <c r="D389" s="2" t="str">
        <f t="shared" si="18"/>
        <v>1376_1246</v>
      </c>
      <c r="E389" s="20">
        <v>0.244082250074245</v>
      </c>
      <c r="F389" s="2" t="str">
        <f t="shared" si="19"/>
        <v>1246_1376</v>
      </c>
      <c r="G389" s="23">
        <f t="shared" si="20"/>
        <v>0.755917749925755</v>
      </c>
    </row>
    <row r="390" spans="2:7" x14ac:dyDescent="0.4">
      <c r="B390">
        <v>1376</v>
      </c>
      <c r="C390">
        <v>1291</v>
      </c>
      <c r="D390" s="2" t="str">
        <f t="shared" si="18"/>
        <v>1376_1291</v>
      </c>
      <c r="E390" s="20">
        <v>0.988536506865906</v>
      </c>
      <c r="F390" s="2" t="str">
        <f t="shared" si="19"/>
        <v>1291_1376</v>
      </c>
      <c r="G390" s="23">
        <f t="shared" si="20"/>
        <v>1.1463493134094005E-2</v>
      </c>
    </row>
    <row r="391" spans="2:7" x14ac:dyDescent="0.4">
      <c r="B391">
        <v>1376</v>
      </c>
      <c r="C391">
        <v>1439</v>
      </c>
      <c r="D391" s="2" t="str">
        <f t="shared" si="18"/>
        <v>1376_1439</v>
      </c>
      <c r="E391" s="20">
        <v>0.96060481271111597</v>
      </c>
      <c r="F391" s="2" t="str">
        <f t="shared" si="19"/>
        <v>1439_1376</v>
      </c>
      <c r="G391" s="23">
        <f t="shared" si="20"/>
        <v>3.9395187288884026E-2</v>
      </c>
    </row>
    <row r="392" spans="2:7" x14ac:dyDescent="0.4">
      <c r="B392">
        <v>1376</v>
      </c>
      <c r="C392">
        <v>1423</v>
      </c>
      <c r="D392" s="2" t="str">
        <f t="shared" si="18"/>
        <v>1376_1423</v>
      </c>
      <c r="E392" s="20">
        <v>0.51058039807595201</v>
      </c>
      <c r="F392" s="2" t="str">
        <f t="shared" si="19"/>
        <v>1423_1376</v>
      </c>
      <c r="G392" s="23">
        <f t="shared" si="20"/>
        <v>0.48941960192404799</v>
      </c>
    </row>
    <row r="393" spans="2:7" x14ac:dyDescent="0.4">
      <c r="B393">
        <v>1376</v>
      </c>
      <c r="C393">
        <v>1190</v>
      </c>
      <c r="D393" s="2" t="str">
        <f t="shared" si="18"/>
        <v>1376_1190</v>
      </c>
      <c r="E393" s="20">
        <v>0.97019195474349296</v>
      </c>
      <c r="F393" s="2" t="str">
        <f t="shared" si="19"/>
        <v>1190_1376</v>
      </c>
      <c r="G393" s="23">
        <f t="shared" si="20"/>
        <v>2.9808045256507043E-2</v>
      </c>
    </row>
    <row r="394" spans="2:7" x14ac:dyDescent="0.4">
      <c r="B394">
        <v>1376</v>
      </c>
      <c r="C394">
        <v>1374</v>
      </c>
      <c r="D394" s="2" t="str">
        <f t="shared" si="18"/>
        <v>1376_1374</v>
      </c>
      <c r="E394" s="20">
        <v>0.47762811901061802</v>
      </c>
      <c r="F394" s="2" t="str">
        <f t="shared" si="19"/>
        <v>1374_1376</v>
      </c>
      <c r="G394" s="23">
        <f t="shared" si="20"/>
        <v>0.52237188098938203</v>
      </c>
    </row>
    <row r="395" spans="2:7" x14ac:dyDescent="0.4">
      <c r="B395">
        <v>1376</v>
      </c>
      <c r="C395">
        <v>1307</v>
      </c>
      <c r="D395" s="2" t="str">
        <f t="shared" si="18"/>
        <v>1376_1307</v>
      </c>
      <c r="E395" s="20">
        <v>0.82895967587049801</v>
      </c>
      <c r="F395" s="2" t="str">
        <f t="shared" si="19"/>
        <v>1307_1376</v>
      </c>
      <c r="G395" s="23">
        <f t="shared" si="20"/>
        <v>0.17104032412950199</v>
      </c>
    </row>
    <row r="396" spans="2:7" x14ac:dyDescent="0.4">
      <c r="B396">
        <v>1376</v>
      </c>
      <c r="C396">
        <v>1266</v>
      </c>
      <c r="D396" s="2" t="str">
        <f t="shared" si="18"/>
        <v>1376_1266</v>
      </c>
      <c r="E396" s="20">
        <v>0.91244196326607696</v>
      </c>
      <c r="F396" s="2" t="str">
        <f t="shared" si="19"/>
        <v>1266_1376</v>
      </c>
      <c r="G396" s="23">
        <f t="shared" si="20"/>
        <v>8.7558036733923039E-2</v>
      </c>
    </row>
    <row r="397" spans="2:7" x14ac:dyDescent="0.4">
      <c r="B397">
        <v>1376</v>
      </c>
      <c r="C397">
        <v>1407</v>
      </c>
      <c r="D397" s="2" t="str">
        <f t="shared" si="18"/>
        <v>1376_1407</v>
      </c>
      <c r="E397" s="20">
        <v>0.94647770116579899</v>
      </c>
      <c r="F397" s="2" t="str">
        <f t="shared" si="19"/>
        <v>1407_1376</v>
      </c>
      <c r="G397" s="23">
        <f t="shared" si="20"/>
        <v>5.352229883420101E-2</v>
      </c>
    </row>
    <row r="398" spans="2:7" x14ac:dyDescent="0.4">
      <c r="B398">
        <v>1376</v>
      </c>
      <c r="C398">
        <v>1377</v>
      </c>
      <c r="D398" s="2" t="str">
        <f t="shared" si="18"/>
        <v>1376_1377</v>
      </c>
      <c r="E398" s="20">
        <v>0.46735834961372402</v>
      </c>
      <c r="F398" s="2" t="str">
        <f t="shared" si="19"/>
        <v>1377_1376</v>
      </c>
      <c r="G398" s="23">
        <f t="shared" si="20"/>
        <v>0.53264165038627598</v>
      </c>
    </row>
    <row r="399" spans="2:7" x14ac:dyDescent="0.4">
      <c r="B399">
        <v>1376</v>
      </c>
      <c r="C399">
        <v>1435</v>
      </c>
      <c r="D399" s="2" t="str">
        <f t="shared" si="18"/>
        <v>1376_1435</v>
      </c>
      <c r="E399" s="20">
        <v>0.84304732331612897</v>
      </c>
      <c r="F399" s="2" t="str">
        <f t="shared" si="19"/>
        <v>1435_1376</v>
      </c>
      <c r="G399" s="23">
        <f t="shared" si="20"/>
        <v>0.15695267668387103</v>
      </c>
    </row>
    <row r="400" spans="2:7" x14ac:dyDescent="0.4">
      <c r="B400">
        <v>1376</v>
      </c>
      <c r="C400">
        <v>1343</v>
      </c>
      <c r="D400" s="2" t="str">
        <f t="shared" si="18"/>
        <v>1376_1343</v>
      </c>
      <c r="E400" s="20">
        <v>0.31924193012838298</v>
      </c>
      <c r="F400" s="2" t="str">
        <f t="shared" si="19"/>
        <v>1343_1376</v>
      </c>
      <c r="G400" s="23">
        <f t="shared" si="20"/>
        <v>0.68075806987161702</v>
      </c>
    </row>
    <row r="401" spans="2:7" x14ac:dyDescent="0.4">
      <c r="B401">
        <v>1376</v>
      </c>
      <c r="C401">
        <v>1137</v>
      </c>
      <c r="D401" s="2" t="str">
        <f t="shared" si="18"/>
        <v>1376_1137</v>
      </c>
      <c r="E401" s="20">
        <v>0.94605832656739797</v>
      </c>
      <c r="F401" s="2" t="str">
        <f t="shared" si="19"/>
        <v>1137_1376</v>
      </c>
      <c r="G401" s="23">
        <f t="shared" si="20"/>
        <v>5.3941673432602033E-2</v>
      </c>
    </row>
    <row r="402" spans="2:7" x14ac:dyDescent="0.4">
      <c r="B402">
        <v>1376</v>
      </c>
      <c r="C402">
        <v>1268</v>
      </c>
      <c r="D402" s="2" t="str">
        <f t="shared" si="18"/>
        <v>1376_1268</v>
      </c>
      <c r="E402" s="20">
        <v>0.92937242511585005</v>
      </c>
      <c r="F402" s="2" t="str">
        <f t="shared" si="19"/>
        <v>1268_1376</v>
      </c>
      <c r="G402" s="23">
        <f t="shared" si="20"/>
        <v>7.0627574884149946E-2</v>
      </c>
    </row>
    <row r="403" spans="2:7" x14ac:dyDescent="0.4">
      <c r="B403">
        <v>1376</v>
      </c>
      <c r="C403">
        <v>1195</v>
      </c>
      <c r="D403" s="2" t="str">
        <f t="shared" si="18"/>
        <v>1376_1195</v>
      </c>
      <c r="E403" s="20">
        <v>0.80290998006013903</v>
      </c>
      <c r="F403" s="2" t="str">
        <f t="shared" si="19"/>
        <v>1195_1376</v>
      </c>
      <c r="G403" s="23">
        <f t="shared" si="20"/>
        <v>0.19709001993986097</v>
      </c>
    </row>
    <row r="404" spans="2:7" x14ac:dyDescent="0.4">
      <c r="B404">
        <v>1376</v>
      </c>
      <c r="C404">
        <v>1433</v>
      </c>
      <c r="D404" s="2" t="str">
        <f t="shared" si="18"/>
        <v>1376_1433</v>
      </c>
      <c r="E404" s="20">
        <v>0.647115909270089</v>
      </c>
      <c r="F404" s="2" t="str">
        <f t="shared" si="19"/>
        <v>1433_1376</v>
      </c>
      <c r="G404" s="23">
        <f t="shared" si="20"/>
        <v>0.352884090729911</v>
      </c>
    </row>
    <row r="405" spans="2:7" x14ac:dyDescent="0.4">
      <c r="B405">
        <v>1376</v>
      </c>
      <c r="C405">
        <v>1315</v>
      </c>
      <c r="D405" s="2" t="str">
        <f t="shared" si="18"/>
        <v>1376_1315</v>
      </c>
      <c r="E405" s="20">
        <v>0.97650787549414197</v>
      </c>
      <c r="F405" s="2" t="str">
        <f t="shared" si="19"/>
        <v>1315_1376</v>
      </c>
      <c r="G405" s="23">
        <f t="shared" si="20"/>
        <v>2.3492124505858025E-2</v>
      </c>
    </row>
    <row r="406" spans="2:7" x14ac:dyDescent="0.4">
      <c r="B406">
        <v>1376</v>
      </c>
      <c r="C406">
        <v>1413</v>
      </c>
      <c r="D406" s="2" t="str">
        <f t="shared" si="18"/>
        <v>1376_1413</v>
      </c>
      <c r="E406" s="20">
        <v>0.99541750558092801</v>
      </c>
      <c r="F406" s="2" t="str">
        <f t="shared" si="19"/>
        <v>1413_1376</v>
      </c>
      <c r="G406" s="23">
        <f t="shared" si="20"/>
        <v>4.5824944190719918E-3</v>
      </c>
    </row>
    <row r="407" spans="2:7" x14ac:dyDescent="0.4">
      <c r="B407">
        <v>1376</v>
      </c>
      <c r="C407">
        <v>1274</v>
      </c>
      <c r="D407" s="2" t="str">
        <f t="shared" si="18"/>
        <v>1376_1274</v>
      </c>
      <c r="E407" s="20">
        <v>0.49359219953426398</v>
      </c>
      <c r="F407" s="2" t="str">
        <f t="shared" si="19"/>
        <v>1274_1376</v>
      </c>
      <c r="G407" s="23">
        <f t="shared" si="20"/>
        <v>0.50640780046573597</v>
      </c>
    </row>
    <row r="408" spans="2:7" x14ac:dyDescent="0.4">
      <c r="B408">
        <v>1376</v>
      </c>
      <c r="C408">
        <v>1305</v>
      </c>
      <c r="D408" s="2" t="str">
        <f t="shared" si="18"/>
        <v>1376_1305</v>
      </c>
      <c r="E408" s="20">
        <v>0.73675696279865199</v>
      </c>
      <c r="F408" s="2" t="str">
        <f t="shared" si="19"/>
        <v>1305_1376</v>
      </c>
      <c r="G408" s="23">
        <f t="shared" si="20"/>
        <v>0.26324303720134801</v>
      </c>
    </row>
    <row r="409" spans="2:7" x14ac:dyDescent="0.4">
      <c r="B409">
        <v>1376</v>
      </c>
      <c r="C409">
        <v>1436</v>
      </c>
      <c r="D409" s="2" t="str">
        <f t="shared" si="18"/>
        <v>1376_1436</v>
      </c>
      <c r="E409" s="20">
        <v>0.40253467639815499</v>
      </c>
      <c r="F409" s="2" t="str">
        <f t="shared" si="19"/>
        <v>1436_1376</v>
      </c>
      <c r="G409" s="23">
        <f t="shared" si="20"/>
        <v>0.59746532360184501</v>
      </c>
    </row>
    <row r="410" spans="2:7" x14ac:dyDescent="0.4">
      <c r="B410">
        <v>1376</v>
      </c>
      <c r="C410">
        <v>1166</v>
      </c>
      <c r="D410" s="2" t="str">
        <f t="shared" si="18"/>
        <v>1376_1166</v>
      </c>
      <c r="E410" s="20">
        <v>0.94069168473846398</v>
      </c>
      <c r="F410" s="2" t="str">
        <f t="shared" si="19"/>
        <v>1166_1376</v>
      </c>
      <c r="G410" s="23">
        <f t="shared" si="20"/>
        <v>5.9308315261536015E-2</v>
      </c>
    </row>
    <row r="411" spans="2:7" x14ac:dyDescent="0.4">
      <c r="B411">
        <v>1376</v>
      </c>
      <c r="C411">
        <v>1233</v>
      </c>
      <c r="D411" s="2" t="str">
        <f t="shared" si="18"/>
        <v>1376_1233</v>
      </c>
      <c r="E411" s="20">
        <v>0.92919965130183801</v>
      </c>
      <c r="F411" s="2" t="str">
        <f t="shared" si="19"/>
        <v>1233_1376</v>
      </c>
      <c r="G411" s="23">
        <f t="shared" si="20"/>
        <v>7.0800348698161986E-2</v>
      </c>
    </row>
    <row r="412" spans="2:7" x14ac:dyDescent="0.4">
      <c r="B412">
        <v>1376</v>
      </c>
      <c r="C412">
        <v>1329</v>
      </c>
      <c r="D412" s="2" t="str">
        <f t="shared" si="18"/>
        <v>1376_1329</v>
      </c>
      <c r="E412" s="20">
        <v>0.92089652042522896</v>
      </c>
      <c r="F412" s="2" t="str">
        <f t="shared" si="19"/>
        <v>1329_1376</v>
      </c>
      <c r="G412" s="23">
        <f t="shared" si="20"/>
        <v>7.9103479574771041E-2</v>
      </c>
    </row>
    <row r="413" spans="2:7" x14ac:dyDescent="0.4">
      <c r="B413">
        <v>1376</v>
      </c>
      <c r="C413">
        <v>1240</v>
      </c>
      <c r="D413" s="2" t="str">
        <f t="shared" si="18"/>
        <v>1376_1240</v>
      </c>
      <c r="E413" s="20">
        <v>0.98982989002825394</v>
      </c>
      <c r="F413" s="2" t="str">
        <f t="shared" si="19"/>
        <v>1240_1376</v>
      </c>
      <c r="G413" s="23">
        <f t="shared" si="20"/>
        <v>1.0170109971746055E-2</v>
      </c>
    </row>
    <row r="414" spans="2:7" x14ac:dyDescent="0.4">
      <c r="B414">
        <v>1376</v>
      </c>
      <c r="C414">
        <v>1411</v>
      </c>
      <c r="D414" s="2" t="str">
        <f t="shared" si="18"/>
        <v>1376_1411</v>
      </c>
      <c r="E414" s="20">
        <v>0.74922047281295601</v>
      </c>
      <c r="F414" s="2" t="str">
        <f t="shared" si="19"/>
        <v>1411_1376</v>
      </c>
      <c r="G414" s="23">
        <f t="shared" si="20"/>
        <v>0.25077952718704399</v>
      </c>
    </row>
    <row r="415" spans="2:7" x14ac:dyDescent="0.4">
      <c r="B415">
        <v>1376</v>
      </c>
      <c r="C415">
        <v>1371</v>
      </c>
      <c r="D415" s="2" t="str">
        <f t="shared" si="18"/>
        <v>1376_1371</v>
      </c>
      <c r="E415" s="20">
        <v>0.70089254143907398</v>
      </c>
      <c r="F415" s="2" t="str">
        <f t="shared" si="19"/>
        <v>1371_1376</v>
      </c>
      <c r="G415" s="23">
        <f t="shared" si="20"/>
        <v>0.29910745856092602</v>
      </c>
    </row>
    <row r="416" spans="2:7" x14ac:dyDescent="0.4">
      <c r="B416">
        <v>1376</v>
      </c>
      <c r="C416">
        <v>1278</v>
      </c>
      <c r="D416" s="2" t="str">
        <f t="shared" si="18"/>
        <v>1376_1278</v>
      </c>
      <c r="E416" s="20">
        <v>0.29148141030965702</v>
      </c>
      <c r="F416" s="2" t="str">
        <f t="shared" si="19"/>
        <v>1278_1376</v>
      </c>
      <c r="G416" s="23">
        <f t="shared" si="20"/>
        <v>0.70851858969034298</v>
      </c>
    </row>
    <row r="417" spans="2:7" x14ac:dyDescent="0.4">
      <c r="B417">
        <v>1376</v>
      </c>
      <c r="C417">
        <v>1457</v>
      </c>
      <c r="D417" s="2" t="str">
        <f t="shared" si="18"/>
        <v>1376_1457</v>
      </c>
      <c r="E417" s="20">
        <v>0.91548807041312596</v>
      </c>
      <c r="F417" s="2" t="str">
        <f t="shared" si="19"/>
        <v>1457_1376</v>
      </c>
      <c r="G417" s="23">
        <f t="shared" si="20"/>
        <v>8.4511929586874035E-2</v>
      </c>
    </row>
    <row r="418" spans="2:7" x14ac:dyDescent="0.4">
      <c r="B418">
        <v>1376</v>
      </c>
      <c r="C418">
        <v>1243</v>
      </c>
      <c r="D418" s="2" t="str">
        <f t="shared" si="18"/>
        <v>1376_1243</v>
      </c>
      <c r="E418" s="20">
        <v>0.94446640854213804</v>
      </c>
      <c r="F418" s="2" t="str">
        <f t="shared" si="19"/>
        <v>1243_1376</v>
      </c>
      <c r="G418" s="23">
        <f t="shared" si="20"/>
        <v>5.5533591457861964E-2</v>
      </c>
    </row>
    <row r="419" spans="2:7" x14ac:dyDescent="0.4">
      <c r="B419">
        <v>1376</v>
      </c>
      <c r="C419">
        <v>1245</v>
      </c>
      <c r="D419" s="2" t="str">
        <f t="shared" si="18"/>
        <v>1376_1245</v>
      </c>
      <c r="E419" s="20">
        <v>0.89141809058110899</v>
      </c>
      <c r="F419" s="2" t="str">
        <f t="shared" si="19"/>
        <v>1245_1376</v>
      </c>
      <c r="G419" s="23">
        <f t="shared" si="20"/>
        <v>0.10858190941889101</v>
      </c>
    </row>
    <row r="420" spans="2:7" x14ac:dyDescent="0.4">
      <c r="B420">
        <v>1376</v>
      </c>
      <c r="C420">
        <v>1173</v>
      </c>
      <c r="D420" s="2" t="str">
        <f t="shared" si="18"/>
        <v>1376_1173</v>
      </c>
      <c r="E420" s="20">
        <v>0.71395724027318697</v>
      </c>
      <c r="F420" s="2" t="str">
        <f t="shared" si="19"/>
        <v>1173_1376</v>
      </c>
      <c r="G420" s="23">
        <f t="shared" si="20"/>
        <v>0.28604275972681303</v>
      </c>
    </row>
    <row r="421" spans="2:7" x14ac:dyDescent="0.4">
      <c r="B421">
        <v>1376</v>
      </c>
      <c r="C421">
        <v>1297</v>
      </c>
      <c r="D421" s="2" t="str">
        <f t="shared" si="18"/>
        <v>1376_1297</v>
      </c>
      <c r="E421" s="20">
        <v>0.98023630088454095</v>
      </c>
      <c r="F421" s="2" t="str">
        <f t="shared" si="19"/>
        <v>1297_1376</v>
      </c>
      <c r="G421" s="23">
        <f t="shared" si="20"/>
        <v>1.9763699115459055E-2</v>
      </c>
    </row>
    <row r="422" spans="2:7" x14ac:dyDescent="0.4">
      <c r="B422">
        <v>1181</v>
      </c>
      <c r="C422">
        <v>1211</v>
      </c>
      <c r="D422" s="2" t="str">
        <f t="shared" si="18"/>
        <v>1181_1211</v>
      </c>
      <c r="E422" s="20">
        <v>4.9891595451953996E-4</v>
      </c>
      <c r="F422" s="2" t="str">
        <f t="shared" si="19"/>
        <v>1211_1181</v>
      </c>
      <c r="G422" s="23">
        <f t="shared" si="20"/>
        <v>0.99950108404548044</v>
      </c>
    </row>
    <row r="423" spans="2:7" x14ac:dyDescent="0.4">
      <c r="B423">
        <v>1181</v>
      </c>
      <c r="C423">
        <v>1321</v>
      </c>
      <c r="D423" s="2" t="str">
        <f t="shared" si="18"/>
        <v>1181_1321</v>
      </c>
      <c r="E423" s="20">
        <v>1.62268648892357E-2</v>
      </c>
      <c r="F423" s="2" t="str">
        <f t="shared" si="19"/>
        <v>1321_1181</v>
      </c>
      <c r="G423" s="23">
        <f t="shared" si="20"/>
        <v>0.98377313511076425</v>
      </c>
    </row>
    <row r="424" spans="2:7" x14ac:dyDescent="0.4">
      <c r="B424">
        <v>1181</v>
      </c>
      <c r="C424">
        <v>1323</v>
      </c>
      <c r="D424" s="2" t="str">
        <f t="shared" si="18"/>
        <v>1181_1323</v>
      </c>
      <c r="E424" s="20">
        <v>9.1361003219189892E-3</v>
      </c>
      <c r="F424" s="2" t="str">
        <f t="shared" si="19"/>
        <v>1323_1181</v>
      </c>
      <c r="G424" s="23">
        <f t="shared" si="20"/>
        <v>0.99086389967808097</v>
      </c>
    </row>
    <row r="425" spans="2:7" x14ac:dyDescent="0.4">
      <c r="B425">
        <v>1181</v>
      </c>
      <c r="C425">
        <v>1452</v>
      </c>
      <c r="D425" s="2" t="str">
        <f t="shared" si="18"/>
        <v>1181_1452</v>
      </c>
      <c r="E425" s="20">
        <v>0.10700311763282</v>
      </c>
      <c r="F425" s="2" t="str">
        <f t="shared" si="19"/>
        <v>1452_1181</v>
      </c>
      <c r="G425" s="23">
        <f t="shared" si="20"/>
        <v>0.89299688236718</v>
      </c>
    </row>
    <row r="426" spans="2:7" x14ac:dyDescent="0.4">
      <c r="B426">
        <v>1181</v>
      </c>
      <c r="C426">
        <v>1462</v>
      </c>
      <c r="D426" s="2" t="str">
        <f t="shared" si="18"/>
        <v>1181_1462</v>
      </c>
      <c r="E426" s="20">
        <v>0.22895247246995201</v>
      </c>
      <c r="F426" s="2" t="str">
        <f t="shared" si="19"/>
        <v>1462_1181</v>
      </c>
      <c r="G426" s="23">
        <f t="shared" si="20"/>
        <v>0.77104752753004802</v>
      </c>
    </row>
    <row r="427" spans="2:7" x14ac:dyDescent="0.4">
      <c r="B427">
        <v>1181</v>
      </c>
      <c r="C427">
        <v>1199</v>
      </c>
      <c r="D427" s="2" t="str">
        <f t="shared" si="18"/>
        <v>1181_1199</v>
      </c>
      <c r="E427" s="20">
        <v>1.4138225408284801E-2</v>
      </c>
      <c r="F427" s="2" t="str">
        <f t="shared" si="19"/>
        <v>1199_1181</v>
      </c>
      <c r="G427" s="23">
        <f t="shared" si="20"/>
        <v>0.9858617745917152</v>
      </c>
    </row>
    <row r="428" spans="2:7" x14ac:dyDescent="0.4">
      <c r="B428">
        <v>1181</v>
      </c>
      <c r="C428">
        <v>1388</v>
      </c>
      <c r="D428" s="2" t="str">
        <f t="shared" si="18"/>
        <v>1181_1388</v>
      </c>
      <c r="E428" s="20">
        <v>3.1481414755072101E-2</v>
      </c>
      <c r="F428" s="2" t="str">
        <f t="shared" si="19"/>
        <v>1388_1181</v>
      </c>
      <c r="G428" s="23">
        <f t="shared" si="20"/>
        <v>0.96851858524492784</v>
      </c>
    </row>
    <row r="429" spans="2:7" x14ac:dyDescent="0.4">
      <c r="B429">
        <v>1181</v>
      </c>
      <c r="C429">
        <v>1112</v>
      </c>
      <c r="D429" s="2" t="str">
        <f t="shared" si="18"/>
        <v>1181_1112</v>
      </c>
      <c r="E429" s="20">
        <v>1.3757999214207599E-2</v>
      </c>
      <c r="F429" s="2" t="str">
        <f t="shared" si="19"/>
        <v>1112_1181</v>
      </c>
      <c r="G429" s="23">
        <f t="shared" si="20"/>
        <v>0.98624200078579238</v>
      </c>
    </row>
    <row r="430" spans="2:7" x14ac:dyDescent="0.4">
      <c r="B430">
        <v>1181</v>
      </c>
      <c r="C430">
        <v>1242</v>
      </c>
      <c r="D430" s="2" t="str">
        <f t="shared" si="18"/>
        <v>1181_1242</v>
      </c>
      <c r="E430" s="20">
        <v>0.20086189077133901</v>
      </c>
      <c r="F430" s="2" t="str">
        <f t="shared" si="19"/>
        <v>1242_1181</v>
      </c>
      <c r="G430" s="23">
        <f t="shared" si="20"/>
        <v>0.79913810922866102</v>
      </c>
    </row>
    <row r="431" spans="2:7" x14ac:dyDescent="0.4">
      <c r="B431">
        <v>1181</v>
      </c>
      <c r="C431">
        <v>1277</v>
      </c>
      <c r="D431" s="2" t="str">
        <f t="shared" si="18"/>
        <v>1181_1277</v>
      </c>
      <c r="E431" s="20">
        <v>0.78544758336805598</v>
      </c>
      <c r="F431" s="2" t="str">
        <f t="shared" si="19"/>
        <v>1277_1181</v>
      </c>
      <c r="G431" s="23">
        <f t="shared" si="20"/>
        <v>0.21455241663194402</v>
      </c>
    </row>
    <row r="432" spans="2:7" x14ac:dyDescent="0.4">
      <c r="B432">
        <v>1181</v>
      </c>
      <c r="C432">
        <v>1235</v>
      </c>
      <c r="D432" s="2" t="str">
        <f t="shared" si="18"/>
        <v>1181_1235</v>
      </c>
      <c r="E432" s="20">
        <v>1.51427854052738E-2</v>
      </c>
      <c r="F432" s="2" t="str">
        <f t="shared" si="19"/>
        <v>1235_1181</v>
      </c>
      <c r="G432" s="23">
        <f t="shared" si="20"/>
        <v>0.98485721459472619</v>
      </c>
    </row>
    <row r="433" spans="2:7" x14ac:dyDescent="0.4">
      <c r="B433">
        <v>1181</v>
      </c>
      <c r="C433">
        <v>1345</v>
      </c>
      <c r="D433" s="2" t="str">
        <f t="shared" si="18"/>
        <v>1181_1345</v>
      </c>
      <c r="E433" s="20">
        <v>0.65385679064401103</v>
      </c>
      <c r="F433" s="2" t="str">
        <f t="shared" si="19"/>
        <v>1345_1181</v>
      </c>
      <c r="G433" s="23">
        <f t="shared" si="20"/>
        <v>0.34614320935598897</v>
      </c>
    </row>
    <row r="434" spans="2:7" x14ac:dyDescent="0.4">
      <c r="B434">
        <v>1181</v>
      </c>
      <c r="C434">
        <v>1348</v>
      </c>
      <c r="D434" s="2" t="str">
        <f t="shared" si="18"/>
        <v>1181_1348</v>
      </c>
      <c r="E434" s="20">
        <v>8.9459886036323995E-3</v>
      </c>
      <c r="F434" s="2" t="str">
        <f t="shared" si="19"/>
        <v>1348_1181</v>
      </c>
      <c r="G434" s="23">
        <f t="shared" si="20"/>
        <v>0.99105401139636762</v>
      </c>
    </row>
    <row r="435" spans="2:7" x14ac:dyDescent="0.4">
      <c r="B435">
        <v>1181</v>
      </c>
      <c r="C435">
        <v>1332</v>
      </c>
      <c r="D435" s="2" t="str">
        <f t="shared" si="18"/>
        <v>1181_1332</v>
      </c>
      <c r="E435" s="20">
        <v>7.3580299907352806E-2</v>
      </c>
      <c r="F435" s="2" t="str">
        <f t="shared" si="19"/>
        <v>1332_1181</v>
      </c>
      <c r="G435" s="23">
        <f t="shared" si="20"/>
        <v>0.92641970009264718</v>
      </c>
    </row>
    <row r="436" spans="2:7" x14ac:dyDescent="0.4">
      <c r="B436">
        <v>1181</v>
      </c>
      <c r="C436">
        <v>1276</v>
      </c>
      <c r="D436" s="2" t="str">
        <f t="shared" si="18"/>
        <v>1181_1276</v>
      </c>
      <c r="E436" s="20">
        <v>1.3339783956092E-2</v>
      </c>
      <c r="F436" s="2" t="str">
        <f t="shared" si="19"/>
        <v>1276_1181</v>
      </c>
      <c r="G436" s="23">
        <f t="shared" si="20"/>
        <v>0.98666021604390797</v>
      </c>
    </row>
    <row r="437" spans="2:7" x14ac:dyDescent="0.4">
      <c r="B437">
        <v>1181</v>
      </c>
      <c r="C437">
        <v>1257</v>
      </c>
      <c r="D437" s="2" t="str">
        <f t="shared" si="18"/>
        <v>1181_1257</v>
      </c>
      <c r="E437" s="20">
        <v>2.6721536516788702E-3</v>
      </c>
      <c r="F437" s="2" t="str">
        <f t="shared" si="19"/>
        <v>1257_1181</v>
      </c>
      <c r="G437" s="23">
        <f t="shared" si="20"/>
        <v>0.99732784634832117</v>
      </c>
    </row>
    <row r="438" spans="2:7" x14ac:dyDescent="0.4">
      <c r="B438">
        <v>1181</v>
      </c>
      <c r="C438">
        <v>1314</v>
      </c>
      <c r="D438" s="2" t="str">
        <f t="shared" si="18"/>
        <v>1181_1314</v>
      </c>
      <c r="E438" s="20">
        <v>5.3139948212237401E-2</v>
      </c>
      <c r="F438" s="2" t="str">
        <f t="shared" si="19"/>
        <v>1314_1181</v>
      </c>
      <c r="G438" s="23">
        <f t="shared" si="20"/>
        <v>0.94686005178776256</v>
      </c>
    </row>
    <row r="439" spans="2:7" x14ac:dyDescent="0.4">
      <c r="B439">
        <v>1181</v>
      </c>
      <c r="C439">
        <v>1116</v>
      </c>
      <c r="D439" s="2" t="str">
        <f t="shared" si="18"/>
        <v>1181_1116</v>
      </c>
      <c r="E439" s="20">
        <v>1.58868412605827E-2</v>
      </c>
      <c r="F439" s="2" t="str">
        <f t="shared" si="19"/>
        <v>1116_1181</v>
      </c>
      <c r="G439" s="23">
        <f t="shared" si="20"/>
        <v>0.98411315873941729</v>
      </c>
    </row>
    <row r="440" spans="2:7" x14ac:dyDescent="0.4">
      <c r="B440">
        <v>1181</v>
      </c>
      <c r="C440">
        <v>1292</v>
      </c>
      <c r="D440" s="2" t="str">
        <f t="shared" si="18"/>
        <v>1181_1292</v>
      </c>
      <c r="E440" s="20">
        <v>6.0852638792841798E-3</v>
      </c>
      <c r="F440" s="2" t="str">
        <f t="shared" si="19"/>
        <v>1292_1181</v>
      </c>
      <c r="G440" s="23">
        <f t="shared" si="20"/>
        <v>0.99391473612071579</v>
      </c>
    </row>
    <row r="441" spans="2:7" x14ac:dyDescent="0.4">
      <c r="B441">
        <v>1181</v>
      </c>
      <c r="C441">
        <v>1139</v>
      </c>
      <c r="D441" s="2" t="str">
        <f t="shared" si="18"/>
        <v>1181_1139</v>
      </c>
      <c r="E441" s="20">
        <v>5.0520595595455698E-3</v>
      </c>
      <c r="F441" s="2" t="str">
        <f t="shared" si="19"/>
        <v>1139_1181</v>
      </c>
      <c r="G441" s="23">
        <f t="shared" si="20"/>
        <v>0.99494794044045443</v>
      </c>
    </row>
    <row r="442" spans="2:7" x14ac:dyDescent="0.4">
      <c r="B442">
        <v>1181</v>
      </c>
      <c r="C442">
        <v>1153</v>
      </c>
      <c r="D442" s="2" t="str">
        <f t="shared" si="18"/>
        <v>1181_1153</v>
      </c>
      <c r="E442" s="20">
        <v>7.8880772496386503E-3</v>
      </c>
      <c r="F442" s="2" t="str">
        <f t="shared" si="19"/>
        <v>1153_1181</v>
      </c>
      <c r="G442" s="23">
        <f t="shared" si="20"/>
        <v>0.99211192275036131</v>
      </c>
    </row>
    <row r="443" spans="2:7" x14ac:dyDescent="0.4">
      <c r="B443">
        <v>1181</v>
      </c>
      <c r="C443">
        <v>1417</v>
      </c>
      <c r="D443" s="2" t="str">
        <f t="shared" si="18"/>
        <v>1181_1417</v>
      </c>
      <c r="E443" s="20">
        <v>0.17275274373699601</v>
      </c>
      <c r="F443" s="2" t="str">
        <f t="shared" si="19"/>
        <v>1417_1181</v>
      </c>
      <c r="G443" s="23">
        <f t="shared" si="20"/>
        <v>0.82724725626300399</v>
      </c>
    </row>
    <row r="444" spans="2:7" x14ac:dyDescent="0.4">
      <c r="B444">
        <v>1181</v>
      </c>
      <c r="C444">
        <v>1455</v>
      </c>
      <c r="D444" s="2" t="str">
        <f t="shared" si="18"/>
        <v>1181_1455</v>
      </c>
      <c r="E444" s="20">
        <v>6.4767095208777799E-3</v>
      </c>
      <c r="F444" s="2" t="str">
        <f t="shared" si="19"/>
        <v>1455_1181</v>
      </c>
      <c r="G444" s="23">
        <f t="shared" si="20"/>
        <v>0.99352329047912225</v>
      </c>
    </row>
    <row r="445" spans="2:7" x14ac:dyDescent="0.4">
      <c r="B445">
        <v>1181</v>
      </c>
      <c r="C445">
        <v>1246</v>
      </c>
      <c r="D445" s="2" t="str">
        <f t="shared" si="18"/>
        <v>1181_1246</v>
      </c>
      <c r="E445" s="20">
        <v>1.8145094525028299E-2</v>
      </c>
      <c r="F445" s="2" t="str">
        <f t="shared" si="19"/>
        <v>1246_1181</v>
      </c>
      <c r="G445" s="23">
        <f t="shared" si="20"/>
        <v>0.98185490547497167</v>
      </c>
    </row>
    <row r="446" spans="2:7" x14ac:dyDescent="0.4">
      <c r="B446">
        <v>1181</v>
      </c>
      <c r="C446">
        <v>1291</v>
      </c>
      <c r="D446" s="2" t="str">
        <f t="shared" si="18"/>
        <v>1181_1291</v>
      </c>
      <c r="E446" s="20">
        <v>0.83152053466076303</v>
      </c>
      <c r="F446" s="2" t="str">
        <f t="shared" si="19"/>
        <v>1291_1181</v>
      </c>
      <c r="G446" s="23">
        <f t="shared" si="20"/>
        <v>0.16847946533923697</v>
      </c>
    </row>
    <row r="447" spans="2:7" x14ac:dyDescent="0.4">
      <c r="B447">
        <v>1181</v>
      </c>
      <c r="C447">
        <v>1439</v>
      </c>
      <c r="D447" s="2" t="str">
        <f t="shared" si="18"/>
        <v>1181_1439</v>
      </c>
      <c r="E447" s="20">
        <v>0.58256294230747696</v>
      </c>
      <c r="F447" s="2" t="str">
        <f t="shared" si="19"/>
        <v>1439_1181</v>
      </c>
      <c r="G447" s="23">
        <f t="shared" si="20"/>
        <v>0.41743705769252304</v>
      </c>
    </row>
    <row r="448" spans="2:7" x14ac:dyDescent="0.4">
      <c r="B448">
        <v>1181</v>
      </c>
      <c r="C448">
        <v>1423</v>
      </c>
      <c r="D448" s="2" t="str">
        <f t="shared" si="18"/>
        <v>1181_1423</v>
      </c>
      <c r="E448" s="20">
        <v>5.6343886646665599E-2</v>
      </c>
      <c r="F448" s="2" t="str">
        <f t="shared" si="19"/>
        <v>1423_1181</v>
      </c>
      <c r="G448" s="23">
        <f t="shared" si="20"/>
        <v>0.94365611335333444</v>
      </c>
    </row>
    <row r="449" spans="2:7" x14ac:dyDescent="0.4">
      <c r="B449">
        <v>1181</v>
      </c>
      <c r="C449">
        <v>1190</v>
      </c>
      <c r="D449" s="2" t="str">
        <f t="shared" si="18"/>
        <v>1181_1190</v>
      </c>
      <c r="E449" s="20">
        <v>0.65069592656083097</v>
      </c>
      <c r="F449" s="2" t="str">
        <f t="shared" si="19"/>
        <v>1190_1181</v>
      </c>
      <c r="G449" s="23">
        <f t="shared" si="20"/>
        <v>0.34930407343916903</v>
      </c>
    </row>
    <row r="450" spans="2:7" x14ac:dyDescent="0.4">
      <c r="B450">
        <v>1181</v>
      </c>
      <c r="C450">
        <v>1374</v>
      </c>
      <c r="D450" s="2" t="str">
        <f t="shared" si="18"/>
        <v>1181_1374</v>
      </c>
      <c r="E450" s="20">
        <v>4.9728794476947703E-2</v>
      </c>
      <c r="F450" s="2" t="str">
        <f t="shared" si="19"/>
        <v>1374_1181</v>
      </c>
      <c r="G450" s="23">
        <f t="shared" si="20"/>
        <v>0.95027120552305233</v>
      </c>
    </row>
    <row r="451" spans="2:7" x14ac:dyDescent="0.4">
      <c r="B451">
        <v>1181</v>
      </c>
      <c r="C451">
        <v>1307</v>
      </c>
      <c r="D451" s="2" t="str">
        <f t="shared" ref="D451:D514" si="21">B451&amp;"_"&amp;C451</f>
        <v>1181_1307</v>
      </c>
      <c r="E451" s="20">
        <v>0.21715151962336099</v>
      </c>
      <c r="F451" s="2" t="str">
        <f t="shared" ref="F451:F514" si="22">C451&amp;"_"&amp;B451</f>
        <v>1307_1181</v>
      </c>
      <c r="G451" s="23">
        <f t="shared" ref="G451:G514" si="23">1-E451</f>
        <v>0.78284848037663901</v>
      </c>
    </row>
    <row r="452" spans="2:7" x14ac:dyDescent="0.4">
      <c r="B452">
        <v>1181</v>
      </c>
      <c r="C452">
        <v>1266</v>
      </c>
      <c r="D452" s="2" t="str">
        <f t="shared" si="21"/>
        <v>1181_1266</v>
      </c>
      <c r="E452" s="20">
        <v>0.373602361541015</v>
      </c>
      <c r="F452" s="2" t="str">
        <f t="shared" si="22"/>
        <v>1266_1181</v>
      </c>
      <c r="G452" s="23">
        <f t="shared" si="23"/>
        <v>0.626397638458985</v>
      </c>
    </row>
    <row r="453" spans="2:7" x14ac:dyDescent="0.4">
      <c r="B453">
        <v>1181</v>
      </c>
      <c r="C453">
        <v>1407</v>
      </c>
      <c r="D453" s="2" t="str">
        <f t="shared" si="21"/>
        <v>1181_1407</v>
      </c>
      <c r="E453" s="20">
        <v>0.50300822996682304</v>
      </c>
      <c r="F453" s="2" t="str">
        <f t="shared" si="22"/>
        <v>1407_1181</v>
      </c>
      <c r="G453" s="23">
        <f t="shared" si="23"/>
        <v>0.49699177003317696</v>
      </c>
    </row>
    <row r="454" spans="2:7" x14ac:dyDescent="0.4">
      <c r="B454">
        <v>1181</v>
      </c>
      <c r="C454">
        <v>1377</v>
      </c>
      <c r="D454" s="2" t="str">
        <f t="shared" si="21"/>
        <v>1181_1377</v>
      </c>
      <c r="E454" s="20">
        <v>4.78173403447439E-2</v>
      </c>
      <c r="F454" s="2" t="str">
        <f t="shared" si="22"/>
        <v>1377_1181</v>
      </c>
      <c r="G454" s="23">
        <f t="shared" si="23"/>
        <v>0.95218265965525606</v>
      </c>
    </row>
    <row r="455" spans="2:7" x14ac:dyDescent="0.4">
      <c r="B455">
        <v>1181</v>
      </c>
      <c r="C455">
        <v>1435</v>
      </c>
      <c r="D455" s="2" t="str">
        <f t="shared" si="21"/>
        <v>1181_1435</v>
      </c>
      <c r="E455" s="20">
        <v>0.23513541503717</v>
      </c>
      <c r="F455" s="2" t="str">
        <f t="shared" si="22"/>
        <v>1435_1181</v>
      </c>
      <c r="G455" s="23">
        <f t="shared" si="23"/>
        <v>0.76486458496282994</v>
      </c>
    </row>
    <row r="456" spans="2:7" x14ac:dyDescent="0.4">
      <c r="B456">
        <v>1181</v>
      </c>
      <c r="C456">
        <v>1343</v>
      </c>
      <c r="D456" s="2" t="str">
        <f t="shared" si="21"/>
        <v>1181_1343</v>
      </c>
      <c r="E456" s="20">
        <v>2.6138144289152999E-2</v>
      </c>
      <c r="F456" s="2" t="str">
        <f t="shared" si="22"/>
        <v>1343_1181</v>
      </c>
      <c r="G456" s="23">
        <f t="shared" si="23"/>
        <v>0.97386185571084705</v>
      </c>
    </row>
    <row r="457" spans="2:7" x14ac:dyDescent="0.4">
      <c r="B457">
        <v>1181</v>
      </c>
      <c r="C457">
        <v>1137</v>
      </c>
      <c r="D457" s="2" t="str">
        <f t="shared" si="21"/>
        <v>1181_1137</v>
      </c>
      <c r="E457" s="20">
        <v>0.50094622476873696</v>
      </c>
      <c r="F457" s="2" t="str">
        <f t="shared" si="22"/>
        <v>1137_1181</v>
      </c>
      <c r="G457" s="23">
        <f t="shared" si="23"/>
        <v>0.49905377523126304</v>
      </c>
    </row>
    <row r="458" spans="2:7" x14ac:dyDescent="0.4">
      <c r="B458">
        <v>1181</v>
      </c>
      <c r="C458">
        <v>1268</v>
      </c>
      <c r="D458" s="2" t="str">
        <f t="shared" si="21"/>
        <v>1181_1268</v>
      </c>
      <c r="E458" s="20">
        <v>0.42958927859756002</v>
      </c>
      <c r="F458" s="2" t="str">
        <f t="shared" si="22"/>
        <v>1268_1181</v>
      </c>
      <c r="G458" s="23">
        <f t="shared" si="23"/>
        <v>0.57041072140243998</v>
      </c>
    </row>
    <row r="459" spans="2:7" x14ac:dyDescent="0.4">
      <c r="B459">
        <v>1181</v>
      </c>
      <c r="C459">
        <v>1195</v>
      </c>
      <c r="D459" s="2" t="str">
        <f t="shared" si="21"/>
        <v>1181_1195</v>
      </c>
      <c r="E459" s="20">
        <v>0.189074671281456</v>
      </c>
      <c r="F459" s="2" t="str">
        <f t="shared" si="22"/>
        <v>1195_1181</v>
      </c>
      <c r="G459" s="23">
        <f t="shared" si="23"/>
        <v>0.81092532871854406</v>
      </c>
    </row>
    <row r="460" spans="2:7" x14ac:dyDescent="0.4">
      <c r="B460">
        <v>1181</v>
      </c>
      <c r="C460">
        <v>1433</v>
      </c>
      <c r="D460" s="2" t="str">
        <f t="shared" si="21"/>
        <v>1181_1433</v>
      </c>
      <c r="E460" s="20">
        <v>9.4985200681014306E-2</v>
      </c>
      <c r="F460" s="2" t="str">
        <f t="shared" si="22"/>
        <v>1433_1181</v>
      </c>
      <c r="G460" s="23">
        <f t="shared" si="23"/>
        <v>0.90501479931898565</v>
      </c>
    </row>
    <row r="461" spans="2:7" x14ac:dyDescent="0.4">
      <c r="B461">
        <v>1181</v>
      </c>
      <c r="C461">
        <v>1315</v>
      </c>
      <c r="D461" s="2" t="str">
        <f t="shared" si="21"/>
        <v>1181_1315</v>
      </c>
      <c r="E461" s="20">
        <v>0.70405890624780199</v>
      </c>
      <c r="F461" s="2" t="str">
        <f t="shared" si="22"/>
        <v>1315_1181</v>
      </c>
      <c r="G461" s="23">
        <f t="shared" si="23"/>
        <v>0.29594109375219801</v>
      </c>
    </row>
    <row r="462" spans="2:7" x14ac:dyDescent="0.4">
      <c r="B462">
        <v>1181</v>
      </c>
      <c r="C462">
        <v>1413</v>
      </c>
      <c r="D462" s="2" t="str">
        <f t="shared" si="21"/>
        <v>1181_1413</v>
      </c>
      <c r="E462" s="20">
        <v>0.925552921286241</v>
      </c>
      <c r="F462" s="2" t="str">
        <f t="shared" si="22"/>
        <v>1413_1181</v>
      </c>
      <c r="G462" s="23">
        <f t="shared" si="23"/>
        <v>7.4447078713758996E-2</v>
      </c>
    </row>
    <row r="463" spans="2:7" x14ac:dyDescent="0.4">
      <c r="B463">
        <v>1181</v>
      </c>
      <c r="C463">
        <v>1274</v>
      </c>
      <c r="D463" s="2" t="str">
        <f t="shared" si="21"/>
        <v>1181_1274</v>
      </c>
      <c r="E463" s="20">
        <v>5.2837546217512701E-2</v>
      </c>
      <c r="F463" s="2" t="str">
        <f t="shared" si="22"/>
        <v>1274_1181</v>
      </c>
      <c r="G463" s="23">
        <f t="shared" si="23"/>
        <v>0.94716245378248731</v>
      </c>
    </row>
    <row r="464" spans="2:7" x14ac:dyDescent="0.4">
      <c r="B464">
        <v>1181</v>
      </c>
      <c r="C464">
        <v>1305</v>
      </c>
      <c r="D464" s="2" t="str">
        <f t="shared" si="21"/>
        <v>1181_1305</v>
      </c>
      <c r="E464" s="20">
        <v>0.13806734028982301</v>
      </c>
      <c r="F464" s="2" t="str">
        <f t="shared" si="22"/>
        <v>1305_1181</v>
      </c>
      <c r="G464" s="23">
        <f t="shared" si="23"/>
        <v>0.86193265971017696</v>
      </c>
    </row>
    <row r="465" spans="2:7" x14ac:dyDescent="0.4">
      <c r="B465">
        <v>1181</v>
      </c>
      <c r="C465">
        <v>1436</v>
      </c>
      <c r="D465" s="2" t="str">
        <f t="shared" si="21"/>
        <v>1181_1436</v>
      </c>
      <c r="E465" s="20">
        <v>3.7128647217671201E-2</v>
      </c>
      <c r="F465" s="2" t="str">
        <f t="shared" si="22"/>
        <v>1436_1181</v>
      </c>
      <c r="G465" s="23">
        <f t="shared" si="23"/>
        <v>0.96287135278232883</v>
      </c>
    </row>
    <row r="466" spans="2:7" x14ac:dyDescent="0.4">
      <c r="B466">
        <v>1181</v>
      </c>
      <c r="C466">
        <v>1166</v>
      </c>
      <c r="D466" s="2" t="str">
        <f t="shared" si="21"/>
        <v>1181_1166</v>
      </c>
      <c r="E466" s="20">
        <v>0.47583133510778303</v>
      </c>
      <c r="F466" s="2" t="str">
        <f t="shared" si="22"/>
        <v>1166_1181</v>
      </c>
      <c r="G466" s="23">
        <f t="shared" si="23"/>
        <v>0.52416866489221703</v>
      </c>
    </row>
    <row r="467" spans="2:7" x14ac:dyDescent="0.4">
      <c r="B467">
        <v>1181</v>
      </c>
      <c r="C467">
        <v>1233</v>
      </c>
      <c r="D467" s="2" t="str">
        <f t="shared" si="21"/>
        <v>1181_1233</v>
      </c>
      <c r="E467" s="20">
        <v>0.42894513304517001</v>
      </c>
      <c r="F467" s="2" t="str">
        <f t="shared" si="22"/>
        <v>1233_1181</v>
      </c>
      <c r="G467" s="23">
        <f t="shared" si="23"/>
        <v>0.57105486695482999</v>
      </c>
    </row>
    <row r="468" spans="2:7" x14ac:dyDescent="0.4">
      <c r="B468">
        <v>1181</v>
      </c>
      <c r="C468">
        <v>1329</v>
      </c>
      <c r="D468" s="2" t="str">
        <f t="shared" si="21"/>
        <v>1181_1329</v>
      </c>
      <c r="E468" s="20">
        <v>0.39986559328709598</v>
      </c>
      <c r="F468" s="2" t="str">
        <f t="shared" si="22"/>
        <v>1329_1181</v>
      </c>
      <c r="G468" s="23">
        <f t="shared" si="23"/>
        <v>0.60013440671290397</v>
      </c>
    </row>
    <row r="469" spans="2:7" x14ac:dyDescent="0.4">
      <c r="B469">
        <v>1181</v>
      </c>
      <c r="C469">
        <v>1240</v>
      </c>
      <c r="D469" s="2" t="str">
        <f t="shared" si="21"/>
        <v>1181_1240</v>
      </c>
      <c r="E469" s="20">
        <v>0.84780190776403597</v>
      </c>
      <c r="F469" s="2" t="str">
        <f t="shared" si="22"/>
        <v>1240_1181</v>
      </c>
      <c r="G469" s="23">
        <f t="shared" si="23"/>
        <v>0.15219809223596403</v>
      </c>
    </row>
    <row r="470" spans="2:7" x14ac:dyDescent="0.4">
      <c r="B470">
        <v>1181</v>
      </c>
      <c r="C470">
        <v>1411</v>
      </c>
      <c r="D470" s="2" t="str">
        <f t="shared" si="21"/>
        <v>1181_1411</v>
      </c>
      <c r="E470" s="20">
        <v>0.14602091258904201</v>
      </c>
      <c r="F470" s="2" t="str">
        <f t="shared" si="22"/>
        <v>1411_1181</v>
      </c>
      <c r="G470" s="23">
        <f t="shared" si="23"/>
        <v>0.85397908741095796</v>
      </c>
    </row>
    <row r="471" spans="2:7" x14ac:dyDescent="0.4">
      <c r="B471">
        <v>1181</v>
      </c>
      <c r="C471">
        <v>1371</v>
      </c>
      <c r="D471" s="2" t="str">
        <f t="shared" si="21"/>
        <v>1181_1371</v>
      </c>
      <c r="E471" s="20">
        <v>0.118254508934346</v>
      </c>
      <c r="F471" s="2" t="str">
        <f t="shared" si="22"/>
        <v>1371_1181</v>
      </c>
      <c r="G471" s="23">
        <f t="shared" si="23"/>
        <v>0.88174549106565403</v>
      </c>
    </row>
    <row r="472" spans="2:7" x14ac:dyDescent="0.4">
      <c r="B472">
        <v>1181</v>
      </c>
      <c r="C472">
        <v>1278</v>
      </c>
      <c r="D472" s="2" t="str">
        <f t="shared" si="21"/>
        <v>1181_1278</v>
      </c>
      <c r="E472" s="20">
        <v>2.3003964040661799E-2</v>
      </c>
      <c r="F472" s="2" t="str">
        <f t="shared" si="22"/>
        <v>1278_1181</v>
      </c>
      <c r="G472" s="23">
        <f t="shared" si="23"/>
        <v>0.97699603595933815</v>
      </c>
    </row>
    <row r="473" spans="2:7" x14ac:dyDescent="0.4">
      <c r="B473">
        <v>1181</v>
      </c>
      <c r="C473">
        <v>1457</v>
      </c>
      <c r="D473" s="2" t="str">
        <f t="shared" si="21"/>
        <v>1181_1457</v>
      </c>
      <c r="E473" s="20">
        <v>0.38271237649593898</v>
      </c>
      <c r="F473" s="2" t="str">
        <f t="shared" si="22"/>
        <v>1457_1181</v>
      </c>
      <c r="G473" s="23">
        <f t="shared" si="23"/>
        <v>0.61728762350406097</v>
      </c>
    </row>
    <row r="474" spans="2:7" x14ac:dyDescent="0.4">
      <c r="B474">
        <v>1181</v>
      </c>
      <c r="C474">
        <v>1243</v>
      </c>
      <c r="D474" s="2" t="str">
        <f t="shared" si="21"/>
        <v>1181_1243</v>
      </c>
      <c r="E474" s="20">
        <v>0.493254422668163</v>
      </c>
      <c r="F474" s="2" t="str">
        <f t="shared" si="22"/>
        <v>1243_1181</v>
      </c>
      <c r="G474" s="23">
        <f t="shared" si="23"/>
        <v>0.506745577331837</v>
      </c>
    </row>
    <row r="475" spans="2:7" x14ac:dyDescent="0.4">
      <c r="B475">
        <v>1181</v>
      </c>
      <c r="C475">
        <v>1245</v>
      </c>
      <c r="D475" s="2" t="str">
        <f t="shared" si="21"/>
        <v>1181_1245</v>
      </c>
      <c r="E475" s="20">
        <v>0.31966598177122202</v>
      </c>
      <c r="F475" s="2" t="str">
        <f t="shared" si="22"/>
        <v>1245_1181</v>
      </c>
      <c r="G475" s="23">
        <f t="shared" si="23"/>
        <v>0.68033401822877804</v>
      </c>
    </row>
    <row r="476" spans="2:7" x14ac:dyDescent="0.4">
      <c r="B476">
        <v>1181</v>
      </c>
      <c r="C476">
        <v>1173</v>
      </c>
      <c r="D476" s="2" t="str">
        <f t="shared" si="21"/>
        <v>1181_1173</v>
      </c>
      <c r="E476" s="20">
        <v>0.124997367859198</v>
      </c>
      <c r="F476" s="2" t="str">
        <f t="shared" si="22"/>
        <v>1173_1181</v>
      </c>
      <c r="G476" s="23">
        <f t="shared" si="23"/>
        <v>0.87500263214080198</v>
      </c>
    </row>
    <row r="477" spans="2:7" x14ac:dyDescent="0.4">
      <c r="B477">
        <v>1181</v>
      </c>
      <c r="C477">
        <v>1297</v>
      </c>
      <c r="D477" s="2" t="str">
        <f t="shared" si="21"/>
        <v>1181_1297</v>
      </c>
      <c r="E477" s="20">
        <v>0.73949217675422296</v>
      </c>
      <c r="F477" s="2" t="str">
        <f t="shared" si="22"/>
        <v>1297_1181</v>
      </c>
      <c r="G477" s="23">
        <f t="shared" si="23"/>
        <v>0.26050782324577704</v>
      </c>
    </row>
    <row r="478" spans="2:7" x14ac:dyDescent="0.4">
      <c r="B478">
        <v>1211</v>
      </c>
      <c r="C478">
        <v>1321</v>
      </c>
      <c r="D478" s="2" t="str">
        <f t="shared" si="21"/>
        <v>1211_1321</v>
      </c>
      <c r="E478" s="20">
        <v>6.0800503872861598E-3</v>
      </c>
      <c r="F478" s="2" t="str">
        <f t="shared" si="22"/>
        <v>1321_1211</v>
      </c>
      <c r="G478" s="23">
        <f t="shared" si="23"/>
        <v>0.99391994961271379</v>
      </c>
    </row>
    <row r="479" spans="2:7" x14ac:dyDescent="0.4">
      <c r="B479">
        <v>1211</v>
      </c>
      <c r="C479">
        <v>1323</v>
      </c>
      <c r="D479" s="2" t="str">
        <f t="shared" si="21"/>
        <v>1211_1323</v>
      </c>
      <c r="E479" s="20">
        <v>3.4078496446334401E-3</v>
      </c>
      <c r="F479" s="2" t="str">
        <f t="shared" si="22"/>
        <v>1323_1211</v>
      </c>
      <c r="G479" s="23">
        <f t="shared" si="23"/>
        <v>0.99659215035536652</v>
      </c>
    </row>
    <row r="480" spans="2:7" x14ac:dyDescent="0.4">
      <c r="B480">
        <v>1211</v>
      </c>
      <c r="C480">
        <v>1452</v>
      </c>
      <c r="D480" s="2" t="str">
        <f t="shared" si="21"/>
        <v>1211_1452</v>
      </c>
      <c r="E480" s="20">
        <v>4.2548042976907001E-2</v>
      </c>
      <c r="F480" s="2" t="str">
        <f t="shared" si="22"/>
        <v>1452_1211</v>
      </c>
      <c r="G480" s="23">
        <f t="shared" si="23"/>
        <v>0.95745195702309305</v>
      </c>
    </row>
    <row r="481" spans="2:7" x14ac:dyDescent="0.4">
      <c r="B481">
        <v>1211</v>
      </c>
      <c r="C481">
        <v>1462</v>
      </c>
      <c r="D481" s="2" t="str">
        <f t="shared" si="21"/>
        <v>1211_1462</v>
      </c>
      <c r="E481" s="20">
        <v>9.9199383478578096E-2</v>
      </c>
      <c r="F481" s="2" t="str">
        <f t="shared" si="22"/>
        <v>1462_1211</v>
      </c>
      <c r="G481" s="23">
        <f t="shared" si="23"/>
        <v>0.90080061652142196</v>
      </c>
    </row>
    <row r="482" spans="2:7" x14ac:dyDescent="0.4">
      <c r="B482">
        <v>1211</v>
      </c>
      <c r="C482">
        <v>1199</v>
      </c>
      <c r="D482" s="2" t="str">
        <f t="shared" si="21"/>
        <v>1211_1199</v>
      </c>
      <c r="E482" s="20">
        <v>5.2904337174337302E-3</v>
      </c>
      <c r="F482" s="2" t="str">
        <f t="shared" si="22"/>
        <v>1199_1211</v>
      </c>
      <c r="G482" s="23">
        <f t="shared" si="23"/>
        <v>0.99470956628256624</v>
      </c>
    </row>
    <row r="483" spans="2:7" x14ac:dyDescent="0.4">
      <c r="B483">
        <v>1211</v>
      </c>
      <c r="C483">
        <v>1388</v>
      </c>
      <c r="D483" s="2" t="str">
        <f t="shared" si="21"/>
        <v>1211_1388</v>
      </c>
      <c r="E483" s="20">
        <v>1.1911277263913601E-2</v>
      </c>
      <c r="F483" s="2" t="str">
        <f t="shared" si="22"/>
        <v>1388_1211</v>
      </c>
      <c r="G483" s="23">
        <f t="shared" si="23"/>
        <v>0.98808872273608639</v>
      </c>
    </row>
    <row r="484" spans="2:7" x14ac:dyDescent="0.4">
      <c r="B484">
        <v>1211</v>
      </c>
      <c r="C484">
        <v>1112</v>
      </c>
      <c r="D484" s="2" t="str">
        <f t="shared" si="21"/>
        <v>1211_1112</v>
      </c>
      <c r="E484" s="20">
        <v>5.1469132412502103E-3</v>
      </c>
      <c r="F484" s="2" t="str">
        <f t="shared" si="22"/>
        <v>1112_1211</v>
      </c>
      <c r="G484" s="23">
        <f t="shared" si="23"/>
        <v>0.99485308675874984</v>
      </c>
    </row>
    <row r="485" spans="2:7" x14ac:dyDescent="0.4">
      <c r="B485">
        <v>1211</v>
      </c>
      <c r="C485">
        <v>1242</v>
      </c>
      <c r="D485" s="2" t="str">
        <f t="shared" si="21"/>
        <v>1211_1242</v>
      </c>
      <c r="E485" s="20">
        <v>8.5267929918648996E-2</v>
      </c>
      <c r="F485" s="2" t="str">
        <f t="shared" si="22"/>
        <v>1242_1211</v>
      </c>
      <c r="G485" s="23">
        <f t="shared" si="23"/>
        <v>0.91473207008135105</v>
      </c>
    </row>
    <row r="486" spans="2:7" x14ac:dyDescent="0.4">
      <c r="B486">
        <v>1211</v>
      </c>
      <c r="C486">
        <v>1277</v>
      </c>
      <c r="D486" s="2" t="str">
        <f t="shared" si="21"/>
        <v>1211_1277</v>
      </c>
      <c r="E486" s="20">
        <v>0.57585562773575305</v>
      </c>
      <c r="F486" s="2" t="str">
        <f t="shared" si="22"/>
        <v>1277_1211</v>
      </c>
      <c r="G486" s="23">
        <f t="shared" si="23"/>
        <v>0.42414437226424695</v>
      </c>
    </row>
    <row r="487" spans="2:7" x14ac:dyDescent="0.4">
      <c r="B487">
        <v>1211</v>
      </c>
      <c r="C487">
        <v>1235</v>
      </c>
      <c r="D487" s="2" t="str">
        <f t="shared" si="21"/>
        <v>1211_1235</v>
      </c>
      <c r="E487" s="20">
        <v>5.6699492458157997E-3</v>
      </c>
      <c r="F487" s="2" t="str">
        <f t="shared" si="22"/>
        <v>1235_1211</v>
      </c>
      <c r="G487" s="23">
        <f t="shared" si="23"/>
        <v>0.99433005075418424</v>
      </c>
    </row>
    <row r="488" spans="2:7" x14ac:dyDescent="0.4">
      <c r="B488">
        <v>1211</v>
      </c>
      <c r="C488">
        <v>1345</v>
      </c>
      <c r="D488" s="2" t="str">
        <f t="shared" si="21"/>
        <v>1211_1345</v>
      </c>
      <c r="E488" s="20">
        <v>0.41195707222160499</v>
      </c>
      <c r="F488" s="2" t="str">
        <f t="shared" si="22"/>
        <v>1345_1211</v>
      </c>
      <c r="G488" s="23">
        <f t="shared" si="23"/>
        <v>0.58804292777839495</v>
      </c>
    </row>
    <row r="489" spans="2:7" x14ac:dyDescent="0.4">
      <c r="B489">
        <v>1211</v>
      </c>
      <c r="C489">
        <v>1348</v>
      </c>
      <c r="D489" s="2" t="str">
        <f t="shared" si="21"/>
        <v>1211_1348</v>
      </c>
      <c r="E489" s="20">
        <v>3.3365348448187501E-3</v>
      </c>
      <c r="F489" s="2" t="str">
        <f t="shared" si="22"/>
        <v>1348_1211</v>
      </c>
      <c r="G489" s="23">
        <f t="shared" si="23"/>
        <v>0.99666346515518123</v>
      </c>
    </row>
    <row r="490" spans="2:7" x14ac:dyDescent="0.4">
      <c r="B490">
        <v>1211</v>
      </c>
      <c r="C490">
        <v>1332</v>
      </c>
      <c r="D490" s="2" t="str">
        <f t="shared" si="21"/>
        <v>1211_1332</v>
      </c>
      <c r="E490" s="20">
        <v>2.8612921505193199E-2</v>
      </c>
      <c r="F490" s="2" t="str">
        <f t="shared" si="22"/>
        <v>1332_1211</v>
      </c>
      <c r="G490" s="23">
        <f t="shared" si="23"/>
        <v>0.97138707849480677</v>
      </c>
    </row>
    <row r="491" spans="2:7" x14ac:dyDescent="0.4">
      <c r="B491">
        <v>1211</v>
      </c>
      <c r="C491">
        <v>1276</v>
      </c>
      <c r="D491" s="2" t="str">
        <f t="shared" si="21"/>
        <v>1211_1276</v>
      </c>
      <c r="E491" s="20">
        <v>4.9891333517348598E-3</v>
      </c>
      <c r="F491" s="2" t="str">
        <f t="shared" si="22"/>
        <v>1276_1211</v>
      </c>
      <c r="G491" s="23">
        <f t="shared" si="23"/>
        <v>0.9950108666482651</v>
      </c>
    </row>
    <row r="492" spans="2:7" x14ac:dyDescent="0.4">
      <c r="B492">
        <v>1211</v>
      </c>
      <c r="C492">
        <v>1257</v>
      </c>
      <c r="D492" s="2" t="str">
        <f t="shared" si="21"/>
        <v>1211_1257</v>
      </c>
      <c r="E492" s="20">
        <v>9.9267769257009304E-4</v>
      </c>
      <c r="F492" s="2" t="str">
        <f t="shared" si="22"/>
        <v>1257_1211</v>
      </c>
      <c r="G492" s="23">
        <f t="shared" si="23"/>
        <v>0.99900732230742995</v>
      </c>
    </row>
    <row r="493" spans="2:7" x14ac:dyDescent="0.4">
      <c r="B493">
        <v>1211</v>
      </c>
      <c r="C493">
        <v>1314</v>
      </c>
      <c r="D493" s="2" t="str">
        <f t="shared" si="21"/>
        <v>1211_1314</v>
      </c>
      <c r="E493" s="20">
        <v>2.0389421709153401E-2</v>
      </c>
      <c r="F493" s="2" t="str">
        <f t="shared" si="22"/>
        <v>1314_1211</v>
      </c>
      <c r="G493" s="23">
        <f t="shared" si="23"/>
        <v>0.97961057829084663</v>
      </c>
    </row>
    <row r="494" spans="2:7" x14ac:dyDescent="0.4">
      <c r="B494">
        <v>1211</v>
      </c>
      <c r="C494">
        <v>1116</v>
      </c>
      <c r="D494" s="2" t="str">
        <f t="shared" si="21"/>
        <v>1211_1116</v>
      </c>
      <c r="E494" s="20">
        <v>5.9513605497991699E-3</v>
      </c>
      <c r="F494" s="2" t="str">
        <f t="shared" si="22"/>
        <v>1116_1211</v>
      </c>
      <c r="G494" s="23">
        <f t="shared" si="23"/>
        <v>0.99404863945020083</v>
      </c>
    </row>
    <row r="495" spans="2:7" x14ac:dyDescent="0.4">
      <c r="B495">
        <v>1211</v>
      </c>
      <c r="C495">
        <v>1292</v>
      </c>
      <c r="D495" s="2" t="str">
        <f t="shared" si="21"/>
        <v>1211_1292</v>
      </c>
      <c r="E495" s="20">
        <v>2.2654860430223098E-3</v>
      </c>
      <c r="F495" s="2" t="str">
        <f t="shared" si="22"/>
        <v>1292_1211</v>
      </c>
      <c r="G495" s="23">
        <f t="shared" si="23"/>
        <v>0.99773451395697765</v>
      </c>
    </row>
    <row r="496" spans="2:7" x14ac:dyDescent="0.4">
      <c r="B496">
        <v>1211</v>
      </c>
      <c r="C496">
        <v>1139</v>
      </c>
      <c r="D496" s="2" t="str">
        <f t="shared" si="21"/>
        <v>1211_1139</v>
      </c>
      <c r="E496" s="20">
        <v>1.87960738451365E-3</v>
      </c>
      <c r="F496" s="2" t="str">
        <f t="shared" si="22"/>
        <v>1139_1211</v>
      </c>
      <c r="G496" s="23">
        <f t="shared" si="23"/>
        <v>0.99812039261548635</v>
      </c>
    </row>
    <row r="497" spans="2:7" x14ac:dyDescent="0.4">
      <c r="B497">
        <v>1211</v>
      </c>
      <c r="C497">
        <v>1153</v>
      </c>
      <c r="D497" s="2" t="str">
        <f t="shared" si="21"/>
        <v>1211_1153</v>
      </c>
      <c r="E497" s="20">
        <v>2.9400037715607702E-3</v>
      </c>
      <c r="F497" s="2" t="str">
        <f t="shared" si="22"/>
        <v>1153_1211</v>
      </c>
      <c r="G497" s="23">
        <f t="shared" si="23"/>
        <v>0.99705999622843922</v>
      </c>
    </row>
    <row r="498" spans="2:7" x14ac:dyDescent="0.4">
      <c r="B498">
        <v>1211</v>
      </c>
      <c r="C498">
        <v>1417</v>
      </c>
      <c r="D498" s="2" t="str">
        <f t="shared" si="21"/>
        <v>1211_1417</v>
      </c>
      <c r="E498" s="20">
        <v>7.1880275057583001E-2</v>
      </c>
      <c r="F498" s="2" t="str">
        <f t="shared" si="22"/>
        <v>1417_1211</v>
      </c>
      <c r="G498" s="23">
        <f t="shared" si="23"/>
        <v>0.92811972494241701</v>
      </c>
    </row>
    <row r="499" spans="2:7" x14ac:dyDescent="0.4">
      <c r="B499">
        <v>1211</v>
      </c>
      <c r="C499">
        <v>1455</v>
      </c>
      <c r="D499" s="2" t="str">
        <f t="shared" si="21"/>
        <v>1211_1455</v>
      </c>
      <c r="E499" s="20">
        <v>2.4118137888411201E-3</v>
      </c>
      <c r="F499" s="2" t="str">
        <f t="shared" si="22"/>
        <v>1455_1211</v>
      </c>
      <c r="G499" s="23">
        <f t="shared" si="23"/>
        <v>0.99758818621115886</v>
      </c>
    </row>
    <row r="500" spans="2:7" x14ac:dyDescent="0.4">
      <c r="B500">
        <v>1211</v>
      </c>
      <c r="C500">
        <v>1246</v>
      </c>
      <c r="D500" s="2" t="str">
        <f t="shared" si="21"/>
        <v>1211_1246</v>
      </c>
      <c r="E500" s="20">
        <v>6.8070923036351203E-3</v>
      </c>
      <c r="F500" s="2" t="str">
        <f t="shared" si="22"/>
        <v>1246_1211</v>
      </c>
      <c r="G500" s="23">
        <f t="shared" si="23"/>
        <v>0.99319290769636492</v>
      </c>
    </row>
    <row r="501" spans="2:7" x14ac:dyDescent="0.4">
      <c r="B501">
        <v>1211</v>
      </c>
      <c r="C501">
        <v>1291</v>
      </c>
      <c r="D501" s="2" t="str">
        <f t="shared" si="21"/>
        <v>1211_1291</v>
      </c>
      <c r="E501" s="20">
        <v>0.64669099792021101</v>
      </c>
      <c r="F501" s="2" t="str">
        <f t="shared" si="22"/>
        <v>1291_1211</v>
      </c>
      <c r="G501" s="23">
        <f t="shared" si="23"/>
        <v>0.35330900207978899</v>
      </c>
    </row>
    <row r="502" spans="2:7" x14ac:dyDescent="0.4">
      <c r="B502">
        <v>1211</v>
      </c>
      <c r="C502">
        <v>1439</v>
      </c>
      <c r="D502" s="2" t="str">
        <f t="shared" si="21"/>
        <v>1211_1439</v>
      </c>
      <c r="E502" s="20">
        <v>0.34105122753479</v>
      </c>
      <c r="F502" s="2" t="str">
        <f t="shared" si="22"/>
        <v>1439_1211</v>
      </c>
      <c r="G502" s="23">
        <f t="shared" si="23"/>
        <v>0.65894877246521</v>
      </c>
    </row>
    <row r="503" spans="2:7" x14ac:dyDescent="0.4">
      <c r="B503">
        <v>1211</v>
      </c>
      <c r="C503">
        <v>1423</v>
      </c>
      <c r="D503" s="2" t="str">
        <f t="shared" si="21"/>
        <v>1211_1423</v>
      </c>
      <c r="E503" s="20">
        <v>2.1663928788900399E-2</v>
      </c>
      <c r="F503" s="2" t="str">
        <f t="shared" si="22"/>
        <v>1423_1211</v>
      </c>
      <c r="G503" s="23">
        <f t="shared" si="23"/>
        <v>0.97833607121109956</v>
      </c>
    </row>
    <row r="504" spans="2:7" x14ac:dyDescent="0.4">
      <c r="B504">
        <v>1211</v>
      </c>
      <c r="C504">
        <v>1190</v>
      </c>
      <c r="D504" s="2" t="str">
        <f t="shared" si="21"/>
        <v>1211_1190</v>
      </c>
      <c r="E504" s="20">
        <v>0.408585257971669</v>
      </c>
      <c r="F504" s="2" t="str">
        <f t="shared" si="22"/>
        <v>1190_1211</v>
      </c>
      <c r="G504" s="23">
        <f t="shared" si="23"/>
        <v>0.591414742028331</v>
      </c>
    </row>
    <row r="505" spans="2:7" x14ac:dyDescent="0.4">
      <c r="B505">
        <v>1211</v>
      </c>
      <c r="C505">
        <v>1374</v>
      </c>
      <c r="D505" s="2" t="str">
        <f t="shared" si="21"/>
        <v>1211_1374</v>
      </c>
      <c r="E505" s="20">
        <v>1.9038315315272E-2</v>
      </c>
      <c r="F505" s="2" t="str">
        <f t="shared" si="22"/>
        <v>1374_1211</v>
      </c>
      <c r="G505" s="23">
        <f t="shared" si="23"/>
        <v>0.980961684684728</v>
      </c>
    </row>
    <row r="506" spans="2:7" x14ac:dyDescent="0.4">
      <c r="B506">
        <v>1211</v>
      </c>
      <c r="C506">
        <v>1307</v>
      </c>
      <c r="D506" s="2" t="str">
        <f t="shared" si="21"/>
        <v>1211_1307</v>
      </c>
      <c r="E506" s="20">
        <v>9.3277259359516099E-2</v>
      </c>
      <c r="F506" s="2" t="str">
        <f t="shared" si="22"/>
        <v>1307_1211</v>
      </c>
      <c r="G506" s="23">
        <f t="shared" si="23"/>
        <v>0.90672274064048386</v>
      </c>
    </row>
    <row r="507" spans="2:7" x14ac:dyDescent="0.4">
      <c r="B507">
        <v>1211</v>
      </c>
      <c r="C507">
        <v>1266</v>
      </c>
      <c r="D507" s="2" t="str">
        <f t="shared" si="21"/>
        <v>1211_1266</v>
      </c>
      <c r="E507" s="20">
        <v>0.18113006278639299</v>
      </c>
      <c r="F507" s="2" t="str">
        <f t="shared" si="22"/>
        <v>1266_1211</v>
      </c>
      <c r="G507" s="23">
        <f t="shared" si="23"/>
        <v>0.81886993721360701</v>
      </c>
    </row>
    <row r="508" spans="2:7" x14ac:dyDescent="0.4">
      <c r="B508">
        <v>1211</v>
      </c>
      <c r="C508">
        <v>1407</v>
      </c>
      <c r="D508" s="2" t="str">
        <f t="shared" si="21"/>
        <v>1211_1407</v>
      </c>
      <c r="E508" s="20">
        <v>0.27291490042736599</v>
      </c>
      <c r="F508" s="2" t="str">
        <f t="shared" si="22"/>
        <v>1407_1211</v>
      </c>
      <c r="G508" s="23">
        <f t="shared" si="23"/>
        <v>0.72708509957263401</v>
      </c>
    </row>
    <row r="509" spans="2:7" x14ac:dyDescent="0.4">
      <c r="B509">
        <v>1211</v>
      </c>
      <c r="C509">
        <v>1377</v>
      </c>
      <c r="D509" s="2" t="str">
        <f t="shared" si="21"/>
        <v>1211_1377</v>
      </c>
      <c r="E509" s="20">
        <v>1.8283831130152001E-2</v>
      </c>
      <c r="F509" s="2" t="str">
        <f t="shared" si="22"/>
        <v>1377_1211</v>
      </c>
      <c r="G509" s="23">
        <f t="shared" si="23"/>
        <v>0.98171616886984803</v>
      </c>
    </row>
    <row r="510" spans="2:7" x14ac:dyDescent="0.4">
      <c r="B510">
        <v>1211</v>
      </c>
      <c r="C510">
        <v>1435</v>
      </c>
      <c r="D510" s="2" t="str">
        <f t="shared" si="21"/>
        <v>1211_1435</v>
      </c>
      <c r="E510" s="20">
        <v>0.102343397863769</v>
      </c>
      <c r="F510" s="2" t="str">
        <f t="shared" si="22"/>
        <v>1435_1211</v>
      </c>
      <c r="G510" s="23">
        <f t="shared" si="23"/>
        <v>0.897656602136231</v>
      </c>
    </row>
    <row r="511" spans="2:7" x14ac:dyDescent="0.4">
      <c r="B511">
        <v>1211</v>
      </c>
      <c r="C511">
        <v>1343</v>
      </c>
      <c r="D511" s="2" t="str">
        <f t="shared" si="21"/>
        <v>1211_1343</v>
      </c>
      <c r="E511" s="20">
        <v>9.8558015856046802E-3</v>
      </c>
      <c r="F511" s="2" t="str">
        <f t="shared" si="22"/>
        <v>1343_1211</v>
      </c>
      <c r="G511" s="23">
        <f t="shared" si="23"/>
        <v>0.99014419841439527</v>
      </c>
    </row>
    <row r="512" spans="2:7" x14ac:dyDescent="0.4">
      <c r="B512">
        <v>1211</v>
      </c>
      <c r="C512">
        <v>1137</v>
      </c>
      <c r="D512" s="2" t="str">
        <f t="shared" si="21"/>
        <v>1211_1137</v>
      </c>
      <c r="E512" s="20">
        <v>0.27128126741502401</v>
      </c>
      <c r="F512" s="2" t="str">
        <f t="shared" si="22"/>
        <v>1137_1211</v>
      </c>
      <c r="G512" s="23">
        <f t="shared" si="23"/>
        <v>0.72871873258497599</v>
      </c>
    </row>
    <row r="513" spans="2:7" x14ac:dyDescent="0.4">
      <c r="B513">
        <v>1211</v>
      </c>
      <c r="C513">
        <v>1268</v>
      </c>
      <c r="D513" s="2" t="str">
        <f t="shared" si="21"/>
        <v>1211_1268</v>
      </c>
      <c r="E513" s="20">
        <v>0.21832681424797101</v>
      </c>
      <c r="F513" s="2" t="str">
        <f t="shared" si="22"/>
        <v>1268_1211</v>
      </c>
      <c r="G513" s="23">
        <f t="shared" si="23"/>
        <v>0.78167318575202893</v>
      </c>
    </row>
    <row r="514" spans="2:7" x14ac:dyDescent="0.4">
      <c r="B514">
        <v>1211</v>
      </c>
      <c r="C514">
        <v>1195</v>
      </c>
      <c r="D514" s="2" t="str">
        <f t="shared" si="21"/>
        <v>1211_1195</v>
      </c>
      <c r="E514" s="20">
        <v>7.9588553035474394E-2</v>
      </c>
      <c r="F514" s="2" t="str">
        <f t="shared" si="22"/>
        <v>1195_1211</v>
      </c>
      <c r="G514" s="23">
        <f t="shared" si="23"/>
        <v>0.92041144696452559</v>
      </c>
    </row>
    <row r="515" spans="2:7" x14ac:dyDescent="0.4">
      <c r="B515">
        <v>1211</v>
      </c>
      <c r="C515">
        <v>1433</v>
      </c>
      <c r="D515" s="2" t="str">
        <f t="shared" ref="D515:D578" si="24">B515&amp;"_"&amp;C515</f>
        <v>1211_1433</v>
      </c>
      <c r="E515" s="20">
        <v>3.7465595055789697E-2</v>
      </c>
      <c r="F515" s="2" t="str">
        <f t="shared" ref="F515:F578" si="25">C515&amp;"_"&amp;B515</f>
        <v>1433_1211</v>
      </c>
      <c r="G515" s="23">
        <f t="shared" ref="G515:G578" si="26">1-E515</f>
        <v>0.96253440494421028</v>
      </c>
    </row>
    <row r="516" spans="2:7" x14ac:dyDescent="0.4">
      <c r="B516">
        <v>1211</v>
      </c>
      <c r="C516">
        <v>1315</v>
      </c>
      <c r="D516" s="2" t="str">
        <f t="shared" si="24"/>
        <v>1211_1315</v>
      </c>
      <c r="E516" s="20">
        <v>0.46873709496080701</v>
      </c>
      <c r="F516" s="2" t="str">
        <f t="shared" si="25"/>
        <v>1315_1211</v>
      </c>
      <c r="G516" s="23">
        <f t="shared" si="26"/>
        <v>0.53126290503919305</v>
      </c>
    </row>
    <row r="517" spans="2:7" x14ac:dyDescent="0.4">
      <c r="B517">
        <v>1211</v>
      </c>
      <c r="C517">
        <v>1413</v>
      </c>
      <c r="D517" s="2" t="str">
        <f t="shared" si="24"/>
        <v>1211_1413</v>
      </c>
      <c r="E517" s="20">
        <v>0.821770077189524</v>
      </c>
      <c r="F517" s="2" t="str">
        <f t="shared" si="25"/>
        <v>1413_1211</v>
      </c>
      <c r="G517" s="23">
        <f t="shared" si="26"/>
        <v>0.178229922810476</v>
      </c>
    </row>
    <row r="518" spans="2:7" x14ac:dyDescent="0.4">
      <c r="B518">
        <v>1211</v>
      </c>
      <c r="C518">
        <v>1274</v>
      </c>
      <c r="D518" s="2" t="str">
        <f t="shared" si="24"/>
        <v>1211_1274</v>
      </c>
      <c r="E518" s="20">
        <v>2.02694025359576E-2</v>
      </c>
      <c r="F518" s="2" t="str">
        <f t="shared" si="25"/>
        <v>1274_1211</v>
      </c>
      <c r="G518" s="23">
        <f t="shared" si="26"/>
        <v>0.97973059746404245</v>
      </c>
    </row>
    <row r="519" spans="2:7" x14ac:dyDescent="0.4">
      <c r="B519">
        <v>1211</v>
      </c>
      <c r="C519">
        <v>1305</v>
      </c>
      <c r="D519" s="2" t="str">
        <f t="shared" si="24"/>
        <v>1211_1305</v>
      </c>
      <c r="E519" s="20">
        <v>5.6075236126478203E-2</v>
      </c>
      <c r="F519" s="2" t="str">
        <f t="shared" si="25"/>
        <v>1305_1211</v>
      </c>
      <c r="G519" s="23">
        <f t="shared" si="26"/>
        <v>0.94392476387352175</v>
      </c>
    </row>
    <row r="520" spans="2:7" x14ac:dyDescent="0.4">
      <c r="B520">
        <v>1211</v>
      </c>
      <c r="C520">
        <v>1436</v>
      </c>
      <c r="D520" s="2" t="str">
        <f t="shared" si="24"/>
        <v>1211_1436</v>
      </c>
      <c r="E520" s="20">
        <v>1.4099062926688799E-2</v>
      </c>
      <c r="F520" s="2" t="str">
        <f t="shared" si="25"/>
        <v>1436_1211</v>
      </c>
      <c r="G520" s="23">
        <f t="shared" si="26"/>
        <v>0.98590093707331117</v>
      </c>
    </row>
    <row r="521" spans="2:7" x14ac:dyDescent="0.4">
      <c r="B521">
        <v>1211</v>
      </c>
      <c r="C521">
        <v>1166</v>
      </c>
      <c r="D521" s="2" t="str">
        <f t="shared" si="24"/>
        <v>1211_1166</v>
      </c>
      <c r="E521" s="20">
        <v>0.25186944499562403</v>
      </c>
      <c r="F521" s="2" t="str">
        <f t="shared" si="25"/>
        <v>1166_1211</v>
      </c>
      <c r="G521" s="23">
        <f t="shared" si="26"/>
        <v>0.74813055500437597</v>
      </c>
    </row>
    <row r="522" spans="2:7" x14ac:dyDescent="0.4">
      <c r="B522">
        <v>1211</v>
      </c>
      <c r="C522">
        <v>1233</v>
      </c>
      <c r="D522" s="2" t="str">
        <f t="shared" si="24"/>
        <v>1211_1233</v>
      </c>
      <c r="E522" s="20">
        <v>0.21787844680179499</v>
      </c>
      <c r="F522" s="2" t="str">
        <f t="shared" si="25"/>
        <v>1233_1211</v>
      </c>
      <c r="G522" s="23">
        <f t="shared" si="26"/>
        <v>0.78212155319820498</v>
      </c>
    </row>
    <row r="523" spans="2:7" x14ac:dyDescent="0.4">
      <c r="B523">
        <v>1211</v>
      </c>
      <c r="C523">
        <v>1329</v>
      </c>
      <c r="D523" s="2" t="str">
        <f t="shared" si="24"/>
        <v>1211_1329</v>
      </c>
      <c r="E523" s="20">
        <v>0.19814293057237101</v>
      </c>
      <c r="F523" s="2" t="str">
        <f t="shared" si="25"/>
        <v>1329_1211</v>
      </c>
      <c r="G523" s="23">
        <f t="shared" si="26"/>
        <v>0.80185706942762902</v>
      </c>
    </row>
    <row r="524" spans="2:7" x14ac:dyDescent="0.4">
      <c r="B524">
        <v>1211</v>
      </c>
      <c r="C524">
        <v>1240</v>
      </c>
      <c r="D524" s="2" t="str">
        <f t="shared" si="24"/>
        <v>1211_1240</v>
      </c>
      <c r="E524" s="20">
        <v>0.67382744999636601</v>
      </c>
      <c r="F524" s="2" t="str">
        <f t="shared" si="25"/>
        <v>1240_1211</v>
      </c>
      <c r="G524" s="23">
        <f t="shared" si="26"/>
        <v>0.32617255000363399</v>
      </c>
    </row>
    <row r="525" spans="2:7" x14ac:dyDescent="0.4">
      <c r="B525">
        <v>1211</v>
      </c>
      <c r="C525">
        <v>1411</v>
      </c>
      <c r="D525" s="2" t="str">
        <f t="shared" si="24"/>
        <v>1211_1411</v>
      </c>
      <c r="E525" s="20">
        <v>5.9632309706014602E-2</v>
      </c>
      <c r="F525" s="2" t="str">
        <f t="shared" si="25"/>
        <v>1411_1211</v>
      </c>
      <c r="G525" s="23">
        <f t="shared" si="26"/>
        <v>0.94036769029398537</v>
      </c>
    </row>
    <row r="526" spans="2:7" x14ac:dyDescent="0.4">
      <c r="B526">
        <v>1211</v>
      </c>
      <c r="C526">
        <v>1371</v>
      </c>
      <c r="D526" s="2" t="str">
        <f t="shared" si="24"/>
        <v>1211_1371</v>
      </c>
      <c r="E526" s="20">
        <v>4.7381580714622402E-2</v>
      </c>
      <c r="F526" s="2" t="str">
        <f t="shared" si="25"/>
        <v>1371_1211</v>
      </c>
      <c r="G526" s="23">
        <f t="shared" si="26"/>
        <v>0.9526184192853776</v>
      </c>
    </row>
    <row r="527" spans="2:7" x14ac:dyDescent="0.4">
      <c r="B527">
        <v>1211</v>
      </c>
      <c r="C527">
        <v>1278</v>
      </c>
      <c r="D527" s="2" t="str">
        <f t="shared" si="24"/>
        <v>1211_1278</v>
      </c>
      <c r="E527" s="20">
        <v>8.6566544781376403E-3</v>
      </c>
      <c r="F527" s="2" t="str">
        <f t="shared" si="25"/>
        <v>1278_1211</v>
      </c>
      <c r="G527" s="23">
        <f t="shared" si="26"/>
        <v>0.99134334552186232</v>
      </c>
    </row>
    <row r="528" spans="2:7" x14ac:dyDescent="0.4">
      <c r="B528">
        <v>1211</v>
      </c>
      <c r="C528">
        <v>1457</v>
      </c>
      <c r="D528" s="2" t="str">
        <f t="shared" si="24"/>
        <v>1211_1457</v>
      </c>
      <c r="E528" s="20">
        <v>0.18694749109025999</v>
      </c>
      <c r="F528" s="2" t="str">
        <f t="shared" si="25"/>
        <v>1457_1211</v>
      </c>
      <c r="G528" s="23">
        <f t="shared" si="26"/>
        <v>0.81305250890974001</v>
      </c>
    </row>
    <row r="529" spans="2:7" x14ac:dyDescent="0.4">
      <c r="B529">
        <v>1211</v>
      </c>
      <c r="C529">
        <v>1243</v>
      </c>
      <c r="D529" s="2" t="str">
        <f t="shared" si="24"/>
        <v>1211_1243</v>
      </c>
      <c r="E529" s="20">
        <v>0.26524162287955599</v>
      </c>
      <c r="F529" s="2" t="str">
        <f t="shared" si="25"/>
        <v>1243_1211</v>
      </c>
      <c r="G529" s="23">
        <f t="shared" si="26"/>
        <v>0.73475837712044401</v>
      </c>
    </row>
    <row r="530" spans="2:7" x14ac:dyDescent="0.4">
      <c r="B530">
        <v>1211</v>
      </c>
      <c r="C530">
        <v>1245</v>
      </c>
      <c r="D530" s="2" t="str">
        <f t="shared" si="24"/>
        <v>1211_1245</v>
      </c>
      <c r="E530" s="20">
        <v>0.148397699959949</v>
      </c>
      <c r="F530" s="2" t="str">
        <f t="shared" si="25"/>
        <v>1245_1211</v>
      </c>
      <c r="G530" s="23">
        <f t="shared" si="26"/>
        <v>0.851602300040051</v>
      </c>
    </row>
    <row r="531" spans="2:7" x14ac:dyDescent="0.4">
      <c r="B531">
        <v>1211</v>
      </c>
      <c r="C531">
        <v>1173</v>
      </c>
      <c r="D531" s="2" t="str">
        <f t="shared" si="24"/>
        <v>1211_1173</v>
      </c>
      <c r="E531" s="20">
        <v>5.0313868869588503E-2</v>
      </c>
      <c r="F531" s="2" t="str">
        <f t="shared" si="25"/>
        <v>1173_1211</v>
      </c>
      <c r="G531" s="23">
        <f t="shared" si="26"/>
        <v>0.94968613113041145</v>
      </c>
    </row>
    <row r="532" spans="2:7" x14ac:dyDescent="0.4">
      <c r="B532">
        <v>1211</v>
      </c>
      <c r="C532">
        <v>1297</v>
      </c>
      <c r="D532" s="2" t="str">
        <f t="shared" si="24"/>
        <v>1211_1297</v>
      </c>
      <c r="E532" s="20">
        <v>0.51285073069419895</v>
      </c>
      <c r="F532" s="2" t="str">
        <f t="shared" si="25"/>
        <v>1297_1211</v>
      </c>
      <c r="G532" s="23">
        <f t="shared" si="26"/>
        <v>0.48714926930580105</v>
      </c>
    </row>
    <row r="533" spans="2:7" x14ac:dyDescent="0.4">
      <c r="B533">
        <v>1321</v>
      </c>
      <c r="C533">
        <v>1323</v>
      </c>
      <c r="D533" s="2" t="str">
        <f t="shared" si="24"/>
        <v>1321_1323</v>
      </c>
      <c r="E533" s="20">
        <v>4.9312636189640399E-4</v>
      </c>
      <c r="F533" s="2" t="str">
        <f t="shared" si="25"/>
        <v>1323_1321</v>
      </c>
      <c r="G533" s="23">
        <f t="shared" si="26"/>
        <v>0.99950687363810364</v>
      </c>
    </row>
    <row r="534" spans="2:7" x14ac:dyDescent="0.4">
      <c r="B534">
        <v>1321</v>
      </c>
      <c r="C534">
        <v>1452</v>
      </c>
      <c r="D534" s="2" t="str">
        <f t="shared" si="24"/>
        <v>1321_1452</v>
      </c>
      <c r="E534" s="20">
        <v>6.3708356245525599E-3</v>
      </c>
      <c r="F534" s="2" t="str">
        <f t="shared" si="25"/>
        <v>1452_1321</v>
      </c>
      <c r="G534" s="23">
        <f t="shared" si="26"/>
        <v>0.99362916437544746</v>
      </c>
    </row>
    <row r="535" spans="2:7" x14ac:dyDescent="0.4">
      <c r="B535">
        <v>1321</v>
      </c>
      <c r="C535">
        <v>1462</v>
      </c>
      <c r="D535" s="2" t="str">
        <f t="shared" si="24"/>
        <v>1321_1462</v>
      </c>
      <c r="E535" s="20">
        <v>1.5640247396107899E-2</v>
      </c>
      <c r="F535" s="2" t="str">
        <f t="shared" si="25"/>
        <v>1462_1321</v>
      </c>
      <c r="G535" s="23">
        <f t="shared" si="26"/>
        <v>0.98435975260389208</v>
      </c>
    </row>
    <row r="536" spans="2:7" x14ac:dyDescent="0.4">
      <c r="B536">
        <v>1321</v>
      </c>
      <c r="C536">
        <v>1199</v>
      </c>
      <c r="D536" s="2" t="str">
        <f t="shared" si="24"/>
        <v>1321_1199</v>
      </c>
      <c r="E536" s="20">
        <v>7.6678095612226795E-4</v>
      </c>
      <c r="F536" s="2" t="str">
        <f t="shared" si="25"/>
        <v>1199_1321</v>
      </c>
      <c r="G536" s="23">
        <f t="shared" si="26"/>
        <v>0.99923321904387774</v>
      </c>
    </row>
    <row r="537" spans="2:7" x14ac:dyDescent="0.4">
      <c r="B537">
        <v>1321</v>
      </c>
      <c r="C537">
        <v>1388</v>
      </c>
      <c r="D537" s="2" t="str">
        <f t="shared" si="24"/>
        <v>1321_1388</v>
      </c>
      <c r="E537" s="20">
        <v>1.73626957623137E-3</v>
      </c>
      <c r="F537" s="2" t="str">
        <f t="shared" si="25"/>
        <v>1388_1321</v>
      </c>
      <c r="G537" s="23">
        <f t="shared" si="26"/>
        <v>0.99826373042376859</v>
      </c>
    </row>
    <row r="538" spans="2:7" x14ac:dyDescent="0.4">
      <c r="B538">
        <v>1321</v>
      </c>
      <c r="C538">
        <v>1112</v>
      </c>
      <c r="D538" s="2" t="str">
        <f t="shared" si="24"/>
        <v>1321_1112</v>
      </c>
      <c r="E538" s="20">
        <v>7.4588747044477698E-4</v>
      </c>
      <c r="F538" s="2" t="str">
        <f t="shared" si="25"/>
        <v>1112_1321</v>
      </c>
      <c r="G538" s="23">
        <f t="shared" si="26"/>
        <v>0.99925411252955521</v>
      </c>
    </row>
    <row r="539" spans="2:7" x14ac:dyDescent="0.4">
      <c r="B539">
        <v>1321</v>
      </c>
      <c r="C539">
        <v>1242</v>
      </c>
      <c r="D539" s="2" t="str">
        <f t="shared" si="24"/>
        <v>1321_1242</v>
      </c>
      <c r="E539" s="20">
        <v>1.32708651873463E-2</v>
      </c>
      <c r="F539" s="2" t="str">
        <f t="shared" si="25"/>
        <v>1242_1321</v>
      </c>
      <c r="G539" s="23">
        <f t="shared" si="26"/>
        <v>0.98672913481265367</v>
      </c>
    </row>
    <row r="540" spans="2:7" x14ac:dyDescent="0.4">
      <c r="B540">
        <v>1321</v>
      </c>
      <c r="C540">
        <v>1277</v>
      </c>
      <c r="D540" s="2" t="str">
        <f t="shared" si="24"/>
        <v>1321_1277</v>
      </c>
      <c r="E540" s="20">
        <v>0.16380178002813101</v>
      </c>
      <c r="F540" s="2" t="str">
        <f t="shared" si="25"/>
        <v>1277_1321</v>
      </c>
      <c r="G540" s="23">
        <f t="shared" si="26"/>
        <v>0.83619821997186894</v>
      </c>
    </row>
    <row r="541" spans="2:7" x14ac:dyDescent="0.4">
      <c r="B541">
        <v>1321</v>
      </c>
      <c r="C541">
        <v>1235</v>
      </c>
      <c r="D541" s="2" t="str">
        <f t="shared" si="24"/>
        <v>1321_1235</v>
      </c>
      <c r="E541" s="20">
        <v>8.2205507970045395E-4</v>
      </c>
      <c r="F541" s="2" t="str">
        <f t="shared" si="25"/>
        <v>1235_1321</v>
      </c>
      <c r="G541" s="23">
        <f t="shared" si="26"/>
        <v>0.99917794492029954</v>
      </c>
    </row>
    <row r="542" spans="2:7" x14ac:dyDescent="0.4">
      <c r="B542">
        <v>1321</v>
      </c>
      <c r="C542">
        <v>1345</v>
      </c>
      <c r="D542" s="2" t="str">
        <f t="shared" si="24"/>
        <v>1321_1345</v>
      </c>
      <c r="E542" s="20">
        <v>9.1798314450679402E-2</v>
      </c>
      <c r="F542" s="2" t="str">
        <f t="shared" si="25"/>
        <v>1345_1321</v>
      </c>
      <c r="G542" s="23">
        <f t="shared" si="26"/>
        <v>0.90820168554932057</v>
      </c>
    </row>
    <row r="543" spans="2:7" x14ac:dyDescent="0.4">
      <c r="B543">
        <v>1321</v>
      </c>
      <c r="C543">
        <v>1348</v>
      </c>
      <c r="D543" s="2" t="str">
        <f t="shared" si="24"/>
        <v>1321_1348</v>
      </c>
      <c r="E543" s="20">
        <v>4.8277734239321202E-4</v>
      </c>
      <c r="F543" s="2" t="str">
        <f t="shared" si="25"/>
        <v>1348_1321</v>
      </c>
      <c r="G543" s="23">
        <f t="shared" si="26"/>
        <v>0.99951722265760679</v>
      </c>
    </row>
    <row r="544" spans="2:7" x14ac:dyDescent="0.4">
      <c r="B544">
        <v>1321</v>
      </c>
      <c r="C544">
        <v>1332</v>
      </c>
      <c r="D544" s="2" t="str">
        <f t="shared" si="24"/>
        <v>1321_1332</v>
      </c>
      <c r="E544" s="20">
        <v>4.2319210122759897E-3</v>
      </c>
      <c r="F544" s="2" t="str">
        <f t="shared" si="25"/>
        <v>1332_1321</v>
      </c>
      <c r="G544" s="23">
        <f t="shared" si="26"/>
        <v>0.99576807898772401</v>
      </c>
    </row>
    <row r="545" spans="2:7" x14ac:dyDescent="0.4">
      <c r="B545">
        <v>1321</v>
      </c>
      <c r="C545">
        <v>1276</v>
      </c>
      <c r="D545" s="2" t="str">
        <f t="shared" si="24"/>
        <v>1321_1276</v>
      </c>
      <c r="E545" s="20">
        <v>7.2292406929616603E-4</v>
      </c>
      <c r="F545" s="2" t="str">
        <f t="shared" si="25"/>
        <v>1276_1321</v>
      </c>
      <c r="G545" s="23">
        <f t="shared" si="26"/>
        <v>0.99927707593070381</v>
      </c>
    </row>
    <row r="546" spans="2:7" x14ac:dyDescent="0.4">
      <c r="B546">
        <v>1321</v>
      </c>
      <c r="C546">
        <v>1257</v>
      </c>
      <c r="D546" s="2" t="str">
        <f t="shared" si="24"/>
        <v>1321_1257</v>
      </c>
      <c r="E546" s="20">
        <v>1.4334640435844401E-4</v>
      </c>
      <c r="F546" s="2" t="str">
        <f t="shared" si="25"/>
        <v>1257_1321</v>
      </c>
      <c r="G546" s="23">
        <f t="shared" si="26"/>
        <v>0.99985665359564158</v>
      </c>
    </row>
    <row r="547" spans="2:7" x14ac:dyDescent="0.4">
      <c r="B547">
        <v>1321</v>
      </c>
      <c r="C547">
        <v>1314</v>
      </c>
      <c r="D547" s="2" t="str">
        <f t="shared" si="24"/>
        <v>1321_1314</v>
      </c>
      <c r="E547" s="20">
        <v>2.9940473556834398E-3</v>
      </c>
      <c r="F547" s="2" t="str">
        <f t="shared" si="25"/>
        <v>1314_1321</v>
      </c>
      <c r="G547" s="23">
        <f t="shared" si="26"/>
        <v>0.99700595264431657</v>
      </c>
    </row>
    <row r="548" spans="2:7" x14ac:dyDescent="0.4">
      <c r="B548">
        <v>1321</v>
      </c>
      <c r="C548">
        <v>1116</v>
      </c>
      <c r="D548" s="2" t="str">
        <f t="shared" si="24"/>
        <v>1321_1116</v>
      </c>
      <c r="E548" s="20">
        <v>8.6306421985303701E-4</v>
      </c>
      <c r="F548" s="2" t="str">
        <f t="shared" si="25"/>
        <v>1116_1321</v>
      </c>
      <c r="G548" s="23">
        <f t="shared" si="26"/>
        <v>0.99913693578014695</v>
      </c>
    </row>
    <row r="549" spans="2:7" x14ac:dyDescent="0.4">
      <c r="B549">
        <v>1321</v>
      </c>
      <c r="C549">
        <v>1292</v>
      </c>
      <c r="D549" s="2" t="str">
        <f t="shared" si="24"/>
        <v>1321_1292</v>
      </c>
      <c r="E549" s="20">
        <v>3.27501739768182E-4</v>
      </c>
      <c r="F549" s="2" t="str">
        <f t="shared" si="25"/>
        <v>1292_1321</v>
      </c>
      <c r="G549" s="23">
        <f t="shared" si="26"/>
        <v>0.99967249826023186</v>
      </c>
    </row>
    <row r="550" spans="2:7" x14ac:dyDescent="0.4">
      <c r="B550">
        <v>1321</v>
      </c>
      <c r="C550">
        <v>1139</v>
      </c>
      <c r="D550" s="2" t="str">
        <f t="shared" si="24"/>
        <v>1321_1139</v>
      </c>
      <c r="E550" s="20">
        <v>2.7162872970664401E-4</v>
      </c>
      <c r="F550" s="2" t="str">
        <f t="shared" si="25"/>
        <v>1139_1321</v>
      </c>
      <c r="G550" s="23">
        <f t="shared" si="26"/>
        <v>0.99972837127029335</v>
      </c>
    </row>
    <row r="551" spans="2:7" x14ac:dyDescent="0.4">
      <c r="B551">
        <v>1321</v>
      </c>
      <c r="C551">
        <v>1153</v>
      </c>
      <c r="D551" s="2" t="str">
        <f t="shared" si="24"/>
        <v>1321_1153</v>
      </c>
      <c r="E551" s="20">
        <v>4.2525687285937901E-4</v>
      </c>
      <c r="F551" s="2" t="str">
        <f t="shared" si="25"/>
        <v>1153_1321</v>
      </c>
      <c r="G551" s="23">
        <f t="shared" si="26"/>
        <v>0.99957474312714067</v>
      </c>
    </row>
    <row r="552" spans="2:7" x14ac:dyDescent="0.4">
      <c r="B552">
        <v>1321</v>
      </c>
      <c r="C552">
        <v>1417</v>
      </c>
      <c r="D552" s="2" t="str">
        <f t="shared" si="24"/>
        <v>1321_1417</v>
      </c>
      <c r="E552" s="20">
        <v>1.10506858507239E-2</v>
      </c>
      <c r="F552" s="2" t="str">
        <f t="shared" si="25"/>
        <v>1417_1321</v>
      </c>
      <c r="G552" s="23">
        <f t="shared" si="26"/>
        <v>0.98894931414927612</v>
      </c>
    </row>
    <row r="553" spans="2:7" x14ac:dyDescent="0.4">
      <c r="B553">
        <v>1321</v>
      </c>
      <c r="C553">
        <v>1455</v>
      </c>
      <c r="D553" s="2" t="str">
        <f t="shared" si="24"/>
        <v>1321_1455</v>
      </c>
      <c r="E553" s="20">
        <v>3.4869882475014501E-4</v>
      </c>
      <c r="F553" s="2" t="str">
        <f t="shared" si="25"/>
        <v>1455_1321</v>
      </c>
      <c r="G553" s="23">
        <f t="shared" si="26"/>
        <v>0.99965130117524981</v>
      </c>
    </row>
    <row r="554" spans="2:7" x14ac:dyDescent="0.4">
      <c r="B554">
        <v>1321</v>
      </c>
      <c r="C554">
        <v>1246</v>
      </c>
      <c r="D554" s="2" t="str">
        <f t="shared" si="24"/>
        <v>1321_1246</v>
      </c>
      <c r="E554" s="20">
        <v>9.8788923912768297E-4</v>
      </c>
      <c r="F554" s="2" t="str">
        <f t="shared" si="25"/>
        <v>1246_1321</v>
      </c>
      <c r="G554" s="23">
        <f t="shared" si="26"/>
        <v>0.99901211076087226</v>
      </c>
    </row>
    <row r="555" spans="2:7" x14ac:dyDescent="0.4">
      <c r="B555">
        <v>1321</v>
      </c>
      <c r="C555">
        <v>1291</v>
      </c>
      <c r="D555" s="2" t="str">
        <f t="shared" si="24"/>
        <v>1321_1291</v>
      </c>
      <c r="E555" s="20">
        <v>0.20891694484526099</v>
      </c>
      <c r="F555" s="2" t="str">
        <f t="shared" si="25"/>
        <v>1291_1321</v>
      </c>
      <c r="G555" s="23">
        <f t="shared" si="26"/>
        <v>0.79108305515473898</v>
      </c>
    </row>
    <row r="556" spans="2:7" x14ac:dyDescent="0.4">
      <c r="B556">
        <v>1321</v>
      </c>
      <c r="C556">
        <v>1439</v>
      </c>
      <c r="D556" s="2" t="str">
        <f t="shared" si="24"/>
        <v>1321_1439</v>
      </c>
      <c r="E556" s="20">
        <v>6.9486451862293797E-2</v>
      </c>
      <c r="F556" s="2" t="str">
        <f t="shared" si="25"/>
        <v>1439_1321</v>
      </c>
      <c r="G556" s="23">
        <f t="shared" si="26"/>
        <v>0.93051354813770626</v>
      </c>
    </row>
    <row r="557" spans="2:7" x14ac:dyDescent="0.4">
      <c r="B557">
        <v>1321</v>
      </c>
      <c r="C557">
        <v>1423</v>
      </c>
      <c r="D557" s="2" t="str">
        <f t="shared" si="24"/>
        <v>1321_1423</v>
      </c>
      <c r="E557" s="20">
        <v>3.1847350303677402E-3</v>
      </c>
      <c r="F557" s="2" t="str">
        <f t="shared" si="25"/>
        <v>1423_1321</v>
      </c>
      <c r="G557" s="23">
        <f t="shared" si="26"/>
        <v>0.99681526496963224</v>
      </c>
    </row>
    <row r="558" spans="2:7" x14ac:dyDescent="0.4">
      <c r="B558">
        <v>1321</v>
      </c>
      <c r="C558">
        <v>1190</v>
      </c>
      <c r="D558" s="2" t="str">
        <f t="shared" si="24"/>
        <v>1321_1190</v>
      </c>
      <c r="E558" s="20">
        <v>9.0643030767757704E-2</v>
      </c>
      <c r="F558" s="2" t="str">
        <f t="shared" si="25"/>
        <v>1190_1321</v>
      </c>
      <c r="G558" s="23">
        <f t="shared" si="26"/>
        <v>0.9093569692322423</v>
      </c>
    </row>
    <row r="559" spans="2:7" x14ac:dyDescent="0.4">
      <c r="B559">
        <v>1321</v>
      </c>
      <c r="C559">
        <v>1374</v>
      </c>
      <c r="D559" s="2" t="str">
        <f t="shared" si="24"/>
        <v>1321_1374</v>
      </c>
      <c r="E559" s="20">
        <v>2.7923608423627501E-3</v>
      </c>
      <c r="F559" s="2" t="str">
        <f t="shared" si="25"/>
        <v>1374_1321</v>
      </c>
      <c r="G559" s="23">
        <f t="shared" si="26"/>
        <v>0.99720763915763722</v>
      </c>
    </row>
    <row r="560" spans="2:7" x14ac:dyDescent="0.4">
      <c r="B560">
        <v>1321</v>
      </c>
      <c r="C560">
        <v>1307</v>
      </c>
      <c r="D560" s="2" t="str">
        <f t="shared" si="24"/>
        <v>1321_1307</v>
      </c>
      <c r="E560" s="20">
        <v>1.4625544400862899E-2</v>
      </c>
      <c r="F560" s="2" t="str">
        <f t="shared" si="25"/>
        <v>1307_1321</v>
      </c>
      <c r="G560" s="23">
        <f t="shared" si="26"/>
        <v>0.98537445559913706</v>
      </c>
    </row>
    <row r="561" spans="2:7" x14ac:dyDescent="0.4">
      <c r="B561">
        <v>1321</v>
      </c>
      <c r="C561">
        <v>1266</v>
      </c>
      <c r="D561" s="2" t="str">
        <f t="shared" si="24"/>
        <v>1321_1266</v>
      </c>
      <c r="E561" s="20">
        <v>3.0927260940414699E-2</v>
      </c>
      <c r="F561" s="2" t="str">
        <f t="shared" si="25"/>
        <v>1266_1321</v>
      </c>
      <c r="G561" s="23">
        <f t="shared" si="26"/>
        <v>0.96907273905958535</v>
      </c>
    </row>
    <row r="562" spans="2:7" x14ac:dyDescent="0.4">
      <c r="B562">
        <v>1321</v>
      </c>
      <c r="C562">
        <v>1407</v>
      </c>
      <c r="D562" s="2" t="str">
        <f t="shared" si="24"/>
        <v>1321_1407</v>
      </c>
      <c r="E562" s="20">
        <v>5.1374349778499299E-2</v>
      </c>
      <c r="F562" s="2" t="str">
        <f t="shared" si="25"/>
        <v>1407_1321</v>
      </c>
      <c r="G562" s="23">
        <f t="shared" si="26"/>
        <v>0.94862565022150069</v>
      </c>
    </row>
    <row r="563" spans="2:7" x14ac:dyDescent="0.4">
      <c r="B563">
        <v>1321</v>
      </c>
      <c r="C563">
        <v>1377</v>
      </c>
      <c r="D563" s="2" t="str">
        <f t="shared" si="24"/>
        <v>1321_1377</v>
      </c>
      <c r="E563" s="20">
        <v>2.6799413099155198E-3</v>
      </c>
      <c r="F563" s="2" t="str">
        <f t="shared" si="25"/>
        <v>1377_1321</v>
      </c>
      <c r="G563" s="23">
        <f t="shared" si="26"/>
        <v>0.99732005869008444</v>
      </c>
    </row>
    <row r="564" spans="2:7" x14ac:dyDescent="0.4">
      <c r="B564">
        <v>1321</v>
      </c>
      <c r="C564">
        <v>1435</v>
      </c>
      <c r="D564" s="2" t="str">
        <f t="shared" si="24"/>
        <v>1321_1435</v>
      </c>
      <c r="E564" s="20">
        <v>1.6183526537043001E-2</v>
      </c>
      <c r="F564" s="2" t="str">
        <f t="shared" si="25"/>
        <v>1435_1321</v>
      </c>
      <c r="G564" s="23">
        <f t="shared" si="26"/>
        <v>0.98381647346295698</v>
      </c>
    </row>
    <row r="565" spans="2:7" x14ac:dyDescent="0.4">
      <c r="B565">
        <v>1321</v>
      </c>
      <c r="C565">
        <v>1343</v>
      </c>
      <c r="D565" s="2" t="str">
        <f t="shared" si="24"/>
        <v>1321_1343</v>
      </c>
      <c r="E565" s="20">
        <v>1.43410089623013E-3</v>
      </c>
      <c r="F565" s="2" t="str">
        <f t="shared" si="25"/>
        <v>1343_1321</v>
      </c>
      <c r="G565" s="23">
        <f t="shared" si="26"/>
        <v>0.99856589910376992</v>
      </c>
    </row>
    <row r="566" spans="2:7" x14ac:dyDescent="0.4">
      <c r="B566">
        <v>1321</v>
      </c>
      <c r="C566">
        <v>1137</v>
      </c>
      <c r="D566" s="2" t="str">
        <f t="shared" si="24"/>
        <v>1321_1137</v>
      </c>
      <c r="E566" s="20">
        <v>5.0973859634263E-2</v>
      </c>
      <c r="F566" s="2" t="str">
        <f t="shared" si="25"/>
        <v>1137_1321</v>
      </c>
      <c r="G566" s="23">
        <f t="shared" si="26"/>
        <v>0.94902614036573696</v>
      </c>
    </row>
    <row r="567" spans="2:7" x14ac:dyDescent="0.4">
      <c r="B567">
        <v>1321</v>
      </c>
      <c r="C567">
        <v>1268</v>
      </c>
      <c r="D567" s="2" t="str">
        <f t="shared" si="24"/>
        <v>1321_1268</v>
      </c>
      <c r="E567" s="20">
        <v>3.8737649715858503E-2</v>
      </c>
      <c r="F567" s="2" t="str">
        <f t="shared" si="25"/>
        <v>1268_1321</v>
      </c>
      <c r="G567" s="23">
        <f t="shared" si="26"/>
        <v>0.96126235028414153</v>
      </c>
    </row>
    <row r="568" spans="2:7" x14ac:dyDescent="0.4">
      <c r="B568">
        <v>1321</v>
      </c>
      <c r="C568">
        <v>1195</v>
      </c>
      <c r="D568" s="2" t="str">
        <f t="shared" si="24"/>
        <v>1321_1195</v>
      </c>
      <c r="E568" s="20">
        <v>1.2322343150419499E-2</v>
      </c>
      <c r="F568" s="2" t="str">
        <f t="shared" si="25"/>
        <v>1195_1321</v>
      </c>
      <c r="G568" s="23">
        <f t="shared" si="26"/>
        <v>0.98767765684958053</v>
      </c>
    </row>
    <row r="569" spans="2:7" x14ac:dyDescent="0.4">
      <c r="B569">
        <v>1321</v>
      </c>
      <c r="C569">
        <v>1433</v>
      </c>
      <c r="D569" s="2" t="str">
        <f t="shared" si="24"/>
        <v>1321_1433</v>
      </c>
      <c r="E569" s="20">
        <v>5.5846206373580398E-3</v>
      </c>
      <c r="F569" s="2" t="str">
        <f t="shared" si="25"/>
        <v>1433_1321</v>
      </c>
      <c r="G569" s="23">
        <f t="shared" si="26"/>
        <v>0.99441537936264202</v>
      </c>
    </row>
    <row r="570" spans="2:7" x14ac:dyDescent="0.4">
      <c r="B570">
        <v>1321</v>
      </c>
      <c r="C570">
        <v>1315</v>
      </c>
      <c r="D570" s="2" t="str">
        <f t="shared" si="24"/>
        <v>1321_1315</v>
      </c>
      <c r="E570" s="20">
        <v>0.112924894757438</v>
      </c>
      <c r="F570" s="2" t="str">
        <f t="shared" si="25"/>
        <v>1315_1321</v>
      </c>
      <c r="G570" s="23">
        <f t="shared" si="26"/>
        <v>0.88707510524256206</v>
      </c>
    </row>
    <row r="571" spans="2:7" x14ac:dyDescent="0.4">
      <c r="B571">
        <v>1321</v>
      </c>
      <c r="C571">
        <v>1413</v>
      </c>
      <c r="D571" s="2" t="str">
        <f t="shared" si="24"/>
        <v>1321_1413</v>
      </c>
      <c r="E571" s="20">
        <v>0.399486413593302</v>
      </c>
      <c r="F571" s="2" t="str">
        <f t="shared" si="25"/>
        <v>1413_1321</v>
      </c>
      <c r="G571" s="23">
        <f t="shared" si="26"/>
        <v>0.60051358640669794</v>
      </c>
    </row>
    <row r="572" spans="2:7" x14ac:dyDescent="0.4">
      <c r="B572">
        <v>1321</v>
      </c>
      <c r="C572">
        <v>1274</v>
      </c>
      <c r="D572" s="2" t="str">
        <f t="shared" si="24"/>
        <v>1321_1274</v>
      </c>
      <c r="E572" s="20">
        <v>2.9761122772775398E-3</v>
      </c>
      <c r="F572" s="2" t="str">
        <f t="shared" si="25"/>
        <v>1274_1321</v>
      </c>
      <c r="G572" s="23">
        <f t="shared" si="26"/>
        <v>0.99702388772272244</v>
      </c>
    </row>
    <row r="573" spans="2:7" x14ac:dyDescent="0.4">
      <c r="B573">
        <v>1321</v>
      </c>
      <c r="C573">
        <v>1305</v>
      </c>
      <c r="D573" s="2" t="str">
        <f t="shared" si="24"/>
        <v>1321_1305</v>
      </c>
      <c r="E573" s="20">
        <v>8.4983893994987E-3</v>
      </c>
      <c r="F573" s="2" t="str">
        <f t="shared" si="25"/>
        <v>1305_1321</v>
      </c>
      <c r="G573" s="23">
        <f t="shared" si="26"/>
        <v>0.99150161060050135</v>
      </c>
    </row>
    <row r="574" spans="2:7" x14ac:dyDescent="0.4">
      <c r="B574">
        <v>1321</v>
      </c>
      <c r="C574">
        <v>1436</v>
      </c>
      <c r="D574" s="2" t="str">
        <f t="shared" si="24"/>
        <v>1321_1436</v>
      </c>
      <c r="E574" s="20">
        <v>2.0590707824668102E-3</v>
      </c>
      <c r="F574" s="2" t="str">
        <f t="shared" si="25"/>
        <v>1436_1321</v>
      </c>
      <c r="G574" s="23">
        <f t="shared" si="26"/>
        <v>0.99794092921753319</v>
      </c>
    </row>
    <row r="575" spans="2:7" x14ac:dyDescent="0.4">
      <c r="B575">
        <v>1321</v>
      </c>
      <c r="C575">
        <v>1166</v>
      </c>
      <c r="D575" s="2" t="str">
        <f t="shared" si="24"/>
        <v>1321_1166</v>
      </c>
      <c r="E575" s="20">
        <v>4.6324240562379E-2</v>
      </c>
      <c r="F575" s="2" t="str">
        <f t="shared" si="25"/>
        <v>1166_1321</v>
      </c>
      <c r="G575" s="23">
        <f t="shared" si="26"/>
        <v>0.95367575943762095</v>
      </c>
    </row>
    <row r="576" spans="2:7" x14ac:dyDescent="0.4">
      <c r="B576">
        <v>1321</v>
      </c>
      <c r="C576">
        <v>1233</v>
      </c>
      <c r="D576" s="2" t="str">
        <f t="shared" si="24"/>
        <v>1321_1233</v>
      </c>
      <c r="E576" s="20">
        <v>3.8639864743298599E-2</v>
      </c>
      <c r="F576" s="2" t="str">
        <f t="shared" si="25"/>
        <v>1233_1321</v>
      </c>
      <c r="G576" s="23">
        <f t="shared" si="26"/>
        <v>0.96136013525670139</v>
      </c>
    </row>
    <row r="577" spans="2:7" x14ac:dyDescent="0.4">
      <c r="B577">
        <v>1321</v>
      </c>
      <c r="C577">
        <v>1329</v>
      </c>
      <c r="D577" s="2" t="str">
        <f t="shared" si="24"/>
        <v>1321_1329</v>
      </c>
      <c r="E577" s="20">
        <v>3.4425241484698402E-2</v>
      </c>
      <c r="F577" s="2" t="str">
        <f t="shared" si="25"/>
        <v>1329_1321</v>
      </c>
      <c r="G577" s="23">
        <f t="shared" si="26"/>
        <v>0.96557475851530161</v>
      </c>
    </row>
    <row r="578" spans="2:7" x14ac:dyDescent="0.4">
      <c r="B578">
        <v>1321</v>
      </c>
      <c r="C578">
        <v>1240</v>
      </c>
      <c r="D578" s="2" t="str">
        <f t="shared" si="24"/>
        <v>1321_1240</v>
      </c>
      <c r="E578" s="20">
        <v>0.22962246370700101</v>
      </c>
      <c r="F578" s="2" t="str">
        <f t="shared" si="25"/>
        <v>1240_1321</v>
      </c>
      <c r="G578" s="23">
        <f t="shared" si="26"/>
        <v>0.77037753629299899</v>
      </c>
    </row>
    <row r="579" spans="2:7" x14ac:dyDescent="0.4">
      <c r="B579">
        <v>1321</v>
      </c>
      <c r="C579">
        <v>1411</v>
      </c>
      <c r="D579" s="2" t="str">
        <f t="shared" ref="D579:D642" si="27">B579&amp;"_"&amp;C579</f>
        <v>1321_1411</v>
      </c>
      <c r="E579" s="20">
        <v>9.0664637650655997E-3</v>
      </c>
      <c r="F579" s="2" t="str">
        <f t="shared" ref="F579:F642" si="28">C579&amp;"_"&amp;B579</f>
        <v>1411_1321</v>
      </c>
      <c r="G579" s="23">
        <f t="shared" ref="G579:G642" si="29">1-E579</f>
        <v>0.99093353623493441</v>
      </c>
    </row>
    <row r="580" spans="2:7" x14ac:dyDescent="0.4">
      <c r="B580">
        <v>1321</v>
      </c>
      <c r="C580">
        <v>1371</v>
      </c>
      <c r="D580" s="2" t="str">
        <f t="shared" si="27"/>
        <v>1321_1371</v>
      </c>
      <c r="E580" s="20">
        <v>7.1251588085689804E-3</v>
      </c>
      <c r="F580" s="2" t="str">
        <f t="shared" si="28"/>
        <v>1371_1321</v>
      </c>
      <c r="G580" s="23">
        <f t="shared" si="29"/>
        <v>0.99287484119143099</v>
      </c>
    </row>
    <row r="581" spans="2:7" x14ac:dyDescent="0.4">
      <c r="B581">
        <v>1321</v>
      </c>
      <c r="C581">
        <v>1278</v>
      </c>
      <c r="D581" s="2" t="str">
        <f t="shared" si="27"/>
        <v>1321_1278</v>
      </c>
      <c r="E581" s="20">
        <v>1.25831286529872E-3</v>
      </c>
      <c r="F581" s="2" t="str">
        <f t="shared" si="28"/>
        <v>1278_1321</v>
      </c>
      <c r="G581" s="23">
        <f t="shared" si="29"/>
        <v>0.99874168713470124</v>
      </c>
    </row>
    <row r="582" spans="2:7" x14ac:dyDescent="0.4">
      <c r="B582">
        <v>1321</v>
      </c>
      <c r="C582">
        <v>1457</v>
      </c>
      <c r="D582" s="2" t="str">
        <f t="shared" si="27"/>
        <v>1321_1457</v>
      </c>
      <c r="E582" s="20">
        <v>3.2109729196155103E-2</v>
      </c>
      <c r="F582" s="2" t="str">
        <f t="shared" si="28"/>
        <v>1457_1321</v>
      </c>
      <c r="G582" s="23">
        <f t="shared" si="29"/>
        <v>0.96789027080384493</v>
      </c>
    </row>
    <row r="583" spans="2:7" x14ac:dyDescent="0.4">
      <c r="B583">
        <v>1321</v>
      </c>
      <c r="C583">
        <v>1243</v>
      </c>
      <c r="D583" s="2" t="str">
        <f t="shared" si="27"/>
        <v>1321_1243</v>
      </c>
      <c r="E583" s="20">
        <v>4.95057989193705E-2</v>
      </c>
      <c r="F583" s="2" t="str">
        <f t="shared" si="28"/>
        <v>1243_1321</v>
      </c>
      <c r="G583" s="23">
        <f t="shared" si="29"/>
        <v>0.95049420108062954</v>
      </c>
    </row>
    <row r="584" spans="2:7" x14ac:dyDescent="0.4">
      <c r="B584">
        <v>1321</v>
      </c>
      <c r="C584">
        <v>1245</v>
      </c>
      <c r="D584" s="2" t="str">
        <f t="shared" si="27"/>
        <v>1321_1245</v>
      </c>
      <c r="E584" s="20">
        <v>2.4525382477252101E-2</v>
      </c>
      <c r="F584" s="2" t="str">
        <f t="shared" si="28"/>
        <v>1245_1321</v>
      </c>
      <c r="G584" s="23">
        <f t="shared" si="29"/>
        <v>0.97547461752274789</v>
      </c>
    </row>
    <row r="585" spans="2:7" x14ac:dyDescent="0.4">
      <c r="B585">
        <v>1321</v>
      </c>
      <c r="C585">
        <v>1173</v>
      </c>
      <c r="D585" s="2" t="str">
        <f t="shared" si="27"/>
        <v>1321_1173</v>
      </c>
      <c r="E585" s="20">
        <v>7.5859503066886599E-3</v>
      </c>
      <c r="F585" s="2" t="str">
        <f t="shared" si="28"/>
        <v>1173_1321</v>
      </c>
      <c r="G585" s="23">
        <f t="shared" si="29"/>
        <v>0.99241404969331137</v>
      </c>
    </row>
    <row r="586" spans="2:7" x14ac:dyDescent="0.4">
      <c r="B586">
        <v>1321</v>
      </c>
      <c r="C586">
        <v>1297</v>
      </c>
      <c r="D586" s="2" t="str">
        <f t="shared" si="27"/>
        <v>1321_1297</v>
      </c>
      <c r="E586" s="20">
        <v>0.13186397764525101</v>
      </c>
      <c r="F586" s="2" t="str">
        <f t="shared" si="28"/>
        <v>1297_1321</v>
      </c>
      <c r="G586" s="23">
        <f t="shared" si="29"/>
        <v>0.86813602235474896</v>
      </c>
    </row>
    <row r="587" spans="2:7" x14ac:dyDescent="0.4">
      <c r="B587">
        <v>1323</v>
      </c>
      <c r="C587">
        <v>1452</v>
      </c>
      <c r="D587" s="2" t="str">
        <f t="shared" si="27"/>
        <v>1323_1452</v>
      </c>
      <c r="E587" s="20">
        <v>8.0323479745884302E-2</v>
      </c>
      <c r="F587" s="2" t="str">
        <f t="shared" si="28"/>
        <v>1452_1323</v>
      </c>
      <c r="G587" s="23">
        <f t="shared" si="29"/>
        <v>0.91967652025411573</v>
      </c>
    </row>
    <row r="588" spans="2:7" x14ac:dyDescent="0.4">
      <c r="B588">
        <v>1323</v>
      </c>
      <c r="C588">
        <v>1462</v>
      </c>
      <c r="D588" s="2" t="str">
        <f t="shared" si="27"/>
        <v>1323_1462</v>
      </c>
      <c r="E588" s="20">
        <v>0.17792485940095201</v>
      </c>
      <c r="F588" s="2" t="str">
        <f t="shared" si="28"/>
        <v>1462_1323</v>
      </c>
      <c r="G588" s="23">
        <f t="shared" si="29"/>
        <v>0.82207514059904796</v>
      </c>
    </row>
    <row r="589" spans="2:7" x14ac:dyDescent="0.4">
      <c r="B589">
        <v>1323</v>
      </c>
      <c r="C589">
        <v>1199</v>
      </c>
      <c r="D589" s="2" t="str">
        <f t="shared" si="27"/>
        <v>1323_1199</v>
      </c>
      <c r="E589" s="20">
        <v>1.0344838018959201E-2</v>
      </c>
      <c r="F589" s="2" t="str">
        <f t="shared" si="28"/>
        <v>1199_1323</v>
      </c>
      <c r="G589" s="23">
        <f t="shared" si="29"/>
        <v>0.98965516198104075</v>
      </c>
    </row>
    <row r="590" spans="2:7" x14ac:dyDescent="0.4">
      <c r="B590">
        <v>1323</v>
      </c>
      <c r="C590">
        <v>1388</v>
      </c>
      <c r="D590" s="2" t="str">
        <f t="shared" si="27"/>
        <v>1323_1388</v>
      </c>
      <c r="E590" s="20">
        <v>2.31439654705691E-2</v>
      </c>
      <c r="F590" s="2" t="str">
        <f t="shared" si="28"/>
        <v>1388_1323</v>
      </c>
      <c r="G590" s="23">
        <f t="shared" si="29"/>
        <v>0.97685603452943093</v>
      </c>
    </row>
    <row r="591" spans="2:7" x14ac:dyDescent="0.4">
      <c r="B591">
        <v>1323</v>
      </c>
      <c r="C591">
        <v>1112</v>
      </c>
      <c r="D591" s="2" t="str">
        <f t="shared" si="27"/>
        <v>1323_1112</v>
      </c>
      <c r="E591" s="20">
        <v>1.00655876512549E-2</v>
      </c>
      <c r="F591" s="2" t="str">
        <f t="shared" si="28"/>
        <v>1112_1323</v>
      </c>
      <c r="G591" s="23">
        <f t="shared" si="29"/>
        <v>0.98993441234874513</v>
      </c>
    </row>
    <row r="592" spans="2:7" x14ac:dyDescent="0.4">
      <c r="B592">
        <v>1323</v>
      </c>
      <c r="C592">
        <v>1242</v>
      </c>
      <c r="D592" s="2" t="str">
        <f t="shared" si="27"/>
        <v>1323_1242</v>
      </c>
      <c r="E592" s="20">
        <v>0.15483771097417601</v>
      </c>
      <c r="F592" s="2" t="str">
        <f t="shared" si="28"/>
        <v>1242_1323</v>
      </c>
      <c r="G592" s="23">
        <f t="shared" si="29"/>
        <v>0.84516228902582402</v>
      </c>
    </row>
    <row r="593" spans="2:7" x14ac:dyDescent="0.4">
      <c r="B593">
        <v>1323</v>
      </c>
      <c r="C593">
        <v>1277</v>
      </c>
      <c r="D593" s="2" t="str">
        <f t="shared" si="27"/>
        <v>1323_1277</v>
      </c>
      <c r="E593" s="20">
        <v>0.72739875760341999</v>
      </c>
      <c r="F593" s="2" t="str">
        <f t="shared" si="28"/>
        <v>1277_1323</v>
      </c>
      <c r="G593" s="23">
        <f t="shared" si="29"/>
        <v>0.27260124239658001</v>
      </c>
    </row>
    <row r="594" spans="2:7" x14ac:dyDescent="0.4">
      <c r="B594">
        <v>1323</v>
      </c>
      <c r="C594">
        <v>1235</v>
      </c>
      <c r="D594" s="2" t="str">
        <f t="shared" si="27"/>
        <v>1323_1235</v>
      </c>
      <c r="E594" s="20">
        <v>1.10828973757735E-2</v>
      </c>
      <c r="F594" s="2" t="str">
        <f t="shared" si="28"/>
        <v>1235_1323</v>
      </c>
      <c r="G594" s="23">
        <f t="shared" si="29"/>
        <v>0.9889171026242265</v>
      </c>
    </row>
    <row r="595" spans="2:7" x14ac:dyDescent="0.4">
      <c r="B595">
        <v>1323</v>
      </c>
      <c r="C595">
        <v>1345</v>
      </c>
      <c r="D595" s="2" t="str">
        <f t="shared" si="27"/>
        <v>1323_1345</v>
      </c>
      <c r="E595" s="20">
        <v>0.57927571974476399</v>
      </c>
      <c r="F595" s="2" t="str">
        <f t="shared" si="28"/>
        <v>1345_1323</v>
      </c>
      <c r="G595" s="23">
        <f t="shared" si="29"/>
        <v>0.42072428025523601</v>
      </c>
    </row>
    <row r="596" spans="2:7" x14ac:dyDescent="0.4">
      <c r="B596">
        <v>1323</v>
      </c>
      <c r="C596">
        <v>1348</v>
      </c>
      <c r="D596" s="2" t="str">
        <f t="shared" si="27"/>
        <v>1323_1348</v>
      </c>
      <c r="E596" s="20">
        <v>6.5364789762248103E-3</v>
      </c>
      <c r="F596" s="2" t="str">
        <f t="shared" si="28"/>
        <v>1348_1323</v>
      </c>
      <c r="G596" s="23">
        <f t="shared" si="29"/>
        <v>0.99346352102377522</v>
      </c>
    </row>
    <row r="597" spans="2:7" x14ac:dyDescent="0.4">
      <c r="B597">
        <v>1323</v>
      </c>
      <c r="C597">
        <v>1332</v>
      </c>
      <c r="D597" s="2" t="str">
        <f t="shared" si="27"/>
        <v>1323_1332</v>
      </c>
      <c r="E597" s="20">
        <v>5.47234635548981E-2</v>
      </c>
      <c r="F597" s="2" t="str">
        <f t="shared" si="28"/>
        <v>1332_1323</v>
      </c>
      <c r="G597" s="23">
        <f t="shared" si="29"/>
        <v>0.9452765364451019</v>
      </c>
    </row>
    <row r="598" spans="2:7" x14ac:dyDescent="0.4">
      <c r="B598">
        <v>1323</v>
      </c>
      <c r="C598">
        <v>1276</v>
      </c>
      <c r="D598" s="2" t="str">
        <f t="shared" si="27"/>
        <v>1323_1276</v>
      </c>
      <c r="E598" s="20">
        <v>9.7585036202255393E-3</v>
      </c>
      <c r="F598" s="2" t="str">
        <f t="shared" si="28"/>
        <v>1276_1323</v>
      </c>
      <c r="G598" s="23">
        <f t="shared" si="29"/>
        <v>0.99024149637977443</v>
      </c>
    </row>
    <row r="599" spans="2:7" x14ac:dyDescent="0.4">
      <c r="B599">
        <v>1323</v>
      </c>
      <c r="C599">
        <v>1257</v>
      </c>
      <c r="D599" s="2" t="str">
        <f t="shared" si="27"/>
        <v>1323_1257</v>
      </c>
      <c r="E599" s="20">
        <v>1.9491133384032799E-3</v>
      </c>
      <c r="F599" s="2" t="str">
        <f t="shared" si="28"/>
        <v>1257_1323</v>
      </c>
      <c r="G599" s="23">
        <f t="shared" si="29"/>
        <v>0.99805088666159669</v>
      </c>
    </row>
    <row r="600" spans="2:7" x14ac:dyDescent="0.4">
      <c r="B600">
        <v>1323</v>
      </c>
      <c r="C600">
        <v>1314</v>
      </c>
      <c r="D600" s="2" t="str">
        <f t="shared" si="27"/>
        <v>1323_1314</v>
      </c>
      <c r="E600" s="20">
        <v>3.9299261065751899E-2</v>
      </c>
      <c r="F600" s="2" t="str">
        <f t="shared" si="28"/>
        <v>1314_1323</v>
      </c>
      <c r="G600" s="23">
        <f t="shared" si="29"/>
        <v>0.96070073893424812</v>
      </c>
    </row>
    <row r="601" spans="2:7" x14ac:dyDescent="0.4">
      <c r="B601">
        <v>1323</v>
      </c>
      <c r="C601">
        <v>1116</v>
      </c>
      <c r="D601" s="2" t="str">
        <f t="shared" si="27"/>
        <v>1323_1116</v>
      </c>
      <c r="E601" s="20">
        <v>1.1629822251395701E-2</v>
      </c>
      <c r="F601" s="2" t="str">
        <f t="shared" si="28"/>
        <v>1116_1323</v>
      </c>
      <c r="G601" s="23">
        <f t="shared" si="29"/>
        <v>0.98837017774860425</v>
      </c>
    </row>
    <row r="602" spans="2:7" x14ac:dyDescent="0.4">
      <c r="B602">
        <v>1323</v>
      </c>
      <c r="C602">
        <v>1292</v>
      </c>
      <c r="D602" s="2" t="str">
        <f t="shared" si="27"/>
        <v>1323_1292</v>
      </c>
      <c r="E602" s="20">
        <v>4.4428067953372697E-3</v>
      </c>
      <c r="F602" s="2" t="str">
        <f t="shared" si="28"/>
        <v>1292_1323</v>
      </c>
      <c r="G602" s="23">
        <f t="shared" si="29"/>
        <v>0.99555719320466274</v>
      </c>
    </row>
    <row r="603" spans="2:7" x14ac:dyDescent="0.4">
      <c r="B603">
        <v>1323</v>
      </c>
      <c r="C603">
        <v>1139</v>
      </c>
      <c r="D603" s="2" t="str">
        <f t="shared" si="27"/>
        <v>1323_1139</v>
      </c>
      <c r="E603" s="20">
        <v>3.68743724458406E-3</v>
      </c>
      <c r="F603" s="2" t="str">
        <f t="shared" si="28"/>
        <v>1139_1323</v>
      </c>
      <c r="G603" s="23">
        <f t="shared" si="29"/>
        <v>0.99631256275541591</v>
      </c>
    </row>
    <row r="604" spans="2:7" x14ac:dyDescent="0.4">
      <c r="B604">
        <v>1323</v>
      </c>
      <c r="C604">
        <v>1153</v>
      </c>
      <c r="D604" s="2" t="str">
        <f t="shared" si="27"/>
        <v>1323_1153</v>
      </c>
      <c r="E604" s="20">
        <v>5.7618485317817401E-3</v>
      </c>
      <c r="F604" s="2" t="str">
        <f t="shared" si="28"/>
        <v>1153_1323</v>
      </c>
      <c r="G604" s="23">
        <f t="shared" si="29"/>
        <v>0.99423815146821826</v>
      </c>
    </row>
    <row r="605" spans="2:7" x14ac:dyDescent="0.4">
      <c r="B605">
        <v>1323</v>
      </c>
      <c r="C605">
        <v>1417</v>
      </c>
      <c r="D605" s="2" t="str">
        <f t="shared" si="27"/>
        <v>1323_1417</v>
      </c>
      <c r="E605" s="20">
        <v>0.13210459773123301</v>
      </c>
      <c r="F605" s="2" t="str">
        <f t="shared" si="28"/>
        <v>1417_1323</v>
      </c>
      <c r="G605" s="23">
        <f t="shared" si="29"/>
        <v>0.86789540226876705</v>
      </c>
    </row>
    <row r="606" spans="2:7" x14ac:dyDescent="0.4">
      <c r="B606">
        <v>1323</v>
      </c>
      <c r="C606">
        <v>1455</v>
      </c>
      <c r="D606" s="2" t="str">
        <f t="shared" si="27"/>
        <v>1323_1455</v>
      </c>
      <c r="E606" s="20">
        <v>4.7291011122500698E-3</v>
      </c>
      <c r="F606" s="2" t="str">
        <f t="shared" si="28"/>
        <v>1455_1323</v>
      </c>
      <c r="G606" s="23">
        <f t="shared" si="29"/>
        <v>0.99527089888774989</v>
      </c>
    </row>
    <row r="607" spans="2:7" x14ac:dyDescent="0.4">
      <c r="B607">
        <v>1323</v>
      </c>
      <c r="C607">
        <v>1246</v>
      </c>
      <c r="D607" s="2" t="str">
        <f t="shared" si="27"/>
        <v>1323_1246</v>
      </c>
      <c r="E607" s="20">
        <v>1.32911292171026E-2</v>
      </c>
      <c r="F607" s="2" t="str">
        <f t="shared" si="28"/>
        <v>1246_1323</v>
      </c>
      <c r="G607" s="23">
        <f t="shared" si="29"/>
        <v>0.98670887078289737</v>
      </c>
    </row>
    <row r="608" spans="2:7" x14ac:dyDescent="0.4">
      <c r="B608">
        <v>1323</v>
      </c>
      <c r="C608">
        <v>1291</v>
      </c>
      <c r="D608" s="2" t="str">
        <f t="shared" si="27"/>
        <v>1323_1291</v>
      </c>
      <c r="E608" s="20">
        <v>0.78248504726555901</v>
      </c>
      <c r="F608" s="2" t="str">
        <f t="shared" si="28"/>
        <v>1291_1323</v>
      </c>
      <c r="G608" s="23">
        <f t="shared" si="29"/>
        <v>0.21751495273444099</v>
      </c>
    </row>
    <row r="609" spans="2:7" x14ac:dyDescent="0.4">
      <c r="B609">
        <v>1323</v>
      </c>
      <c r="C609">
        <v>1439</v>
      </c>
      <c r="D609" s="2" t="str">
        <f t="shared" si="27"/>
        <v>1323_1439</v>
      </c>
      <c r="E609" s="20">
        <v>0.50426703635178305</v>
      </c>
      <c r="F609" s="2" t="str">
        <f t="shared" si="28"/>
        <v>1439_1323</v>
      </c>
      <c r="G609" s="23">
        <f t="shared" si="29"/>
        <v>0.49573296364821695</v>
      </c>
    </row>
    <row r="610" spans="2:7" x14ac:dyDescent="0.4">
      <c r="B610">
        <v>1323</v>
      </c>
      <c r="C610">
        <v>1423</v>
      </c>
      <c r="D610" s="2" t="str">
        <f t="shared" si="27"/>
        <v>1323_1423</v>
      </c>
      <c r="E610" s="20">
        <v>4.1705466332365201E-2</v>
      </c>
      <c r="F610" s="2" t="str">
        <f t="shared" si="28"/>
        <v>1423_1323</v>
      </c>
      <c r="G610" s="23">
        <f t="shared" si="29"/>
        <v>0.95829453366763484</v>
      </c>
    </row>
    <row r="611" spans="2:7" x14ac:dyDescent="0.4">
      <c r="B611">
        <v>1323</v>
      </c>
      <c r="C611">
        <v>1190</v>
      </c>
      <c r="D611" s="2" t="str">
        <f t="shared" si="27"/>
        <v>1323_1190</v>
      </c>
      <c r="E611" s="20">
        <v>0.57587556918446203</v>
      </c>
      <c r="F611" s="2" t="str">
        <f t="shared" si="28"/>
        <v>1190_1323</v>
      </c>
      <c r="G611" s="23">
        <f t="shared" si="29"/>
        <v>0.42412443081553797</v>
      </c>
    </row>
    <row r="612" spans="2:7" x14ac:dyDescent="0.4">
      <c r="B612">
        <v>1323</v>
      </c>
      <c r="C612">
        <v>1374</v>
      </c>
      <c r="D612" s="2" t="str">
        <f t="shared" si="27"/>
        <v>1323_1374</v>
      </c>
      <c r="E612" s="20">
        <v>3.6742091281313803E-2</v>
      </c>
      <c r="F612" s="2" t="str">
        <f t="shared" si="28"/>
        <v>1374_1323</v>
      </c>
      <c r="G612" s="23">
        <f t="shared" si="29"/>
        <v>0.96325790871868622</v>
      </c>
    </row>
    <row r="613" spans="2:7" x14ac:dyDescent="0.4">
      <c r="B613">
        <v>1323</v>
      </c>
      <c r="C613">
        <v>1307</v>
      </c>
      <c r="D613" s="2" t="str">
        <f t="shared" si="27"/>
        <v>1323_1307</v>
      </c>
      <c r="E613" s="20">
        <v>0.16818035335696399</v>
      </c>
      <c r="F613" s="2" t="str">
        <f t="shared" si="28"/>
        <v>1307_1323</v>
      </c>
      <c r="G613" s="23">
        <f t="shared" si="29"/>
        <v>0.83181964664303598</v>
      </c>
    </row>
    <row r="614" spans="2:7" x14ac:dyDescent="0.4">
      <c r="B614">
        <v>1323</v>
      </c>
      <c r="C614">
        <v>1266</v>
      </c>
      <c r="D614" s="2" t="str">
        <f t="shared" si="27"/>
        <v>1323_1266</v>
      </c>
      <c r="E614" s="20">
        <v>0.30300514370933801</v>
      </c>
      <c r="F614" s="2" t="str">
        <f t="shared" si="28"/>
        <v>1266_1323</v>
      </c>
      <c r="G614" s="23">
        <f t="shared" si="29"/>
        <v>0.69699485629066205</v>
      </c>
    </row>
    <row r="615" spans="2:7" x14ac:dyDescent="0.4">
      <c r="B615">
        <v>1323</v>
      </c>
      <c r="C615">
        <v>1407</v>
      </c>
      <c r="D615" s="2" t="str">
        <f t="shared" si="27"/>
        <v>1323_1407</v>
      </c>
      <c r="E615" s="20">
        <v>0.42453063183762402</v>
      </c>
      <c r="F615" s="2" t="str">
        <f t="shared" si="28"/>
        <v>1407_1323</v>
      </c>
      <c r="G615" s="23">
        <f t="shared" si="29"/>
        <v>0.57546936816237593</v>
      </c>
    </row>
    <row r="616" spans="2:7" x14ac:dyDescent="0.4">
      <c r="B616">
        <v>1323</v>
      </c>
      <c r="C616">
        <v>1377</v>
      </c>
      <c r="D616" s="2" t="str">
        <f t="shared" si="27"/>
        <v>1323_1377</v>
      </c>
      <c r="E616" s="20">
        <v>3.5311265488649601E-2</v>
      </c>
      <c r="F616" s="2" t="str">
        <f t="shared" si="28"/>
        <v>1377_1323</v>
      </c>
      <c r="G616" s="23">
        <f t="shared" si="29"/>
        <v>0.9646887345113504</v>
      </c>
    </row>
    <row r="617" spans="2:7" x14ac:dyDescent="0.4">
      <c r="B617">
        <v>1323</v>
      </c>
      <c r="C617">
        <v>1435</v>
      </c>
      <c r="D617" s="2" t="str">
        <f t="shared" si="27"/>
        <v>1323_1435</v>
      </c>
      <c r="E617" s="20">
        <v>0.18305694320301</v>
      </c>
      <c r="F617" s="2" t="str">
        <f t="shared" si="28"/>
        <v>1435_1323</v>
      </c>
      <c r="G617" s="23">
        <f t="shared" si="29"/>
        <v>0.81694305679698997</v>
      </c>
    </row>
    <row r="618" spans="2:7" x14ac:dyDescent="0.4">
      <c r="B618">
        <v>1323</v>
      </c>
      <c r="C618">
        <v>1343</v>
      </c>
      <c r="D618" s="2" t="str">
        <f t="shared" si="27"/>
        <v>1323_1343</v>
      </c>
      <c r="E618" s="20">
        <v>1.9187756600681598E-2</v>
      </c>
      <c r="F618" s="2" t="str">
        <f t="shared" si="28"/>
        <v>1343_1323</v>
      </c>
      <c r="G618" s="23">
        <f t="shared" si="29"/>
        <v>0.98081224339931838</v>
      </c>
    </row>
    <row r="619" spans="2:7" x14ac:dyDescent="0.4">
      <c r="B619">
        <v>1323</v>
      </c>
      <c r="C619">
        <v>1137</v>
      </c>
      <c r="D619" s="2" t="str">
        <f t="shared" si="27"/>
        <v>1323_1137</v>
      </c>
      <c r="E619" s="20">
        <v>0.42251683488262498</v>
      </c>
      <c r="F619" s="2" t="str">
        <f t="shared" si="28"/>
        <v>1137_1323</v>
      </c>
      <c r="G619" s="23">
        <f t="shared" si="29"/>
        <v>0.57748316511737507</v>
      </c>
    </row>
    <row r="620" spans="2:7" x14ac:dyDescent="0.4">
      <c r="B620">
        <v>1323</v>
      </c>
      <c r="C620">
        <v>1268</v>
      </c>
      <c r="D620" s="2" t="str">
        <f t="shared" si="27"/>
        <v>1323_1268</v>
      </c>
      <c r="E620" s="20">
        <v>0.35439815056413898</v>
      </c>
      <c r="F620" s="2" t="str">
        <f t="shared" si="28"/>
        <v>1268_1323</v>
      </c>
      <c r="G620" s="23">
        <f t="shared" si="29"/>
        <v>0.64560184943586107</v>
      </c>
    </row>
    <row r="621" spans="2:7" x14ac:dyDescent="0.4">
      <c r="B621">
        <v>1323</v>
      </c>
      <c r="C621">
        <v>1195</v>
      </c>
      <c r="D621" s="2" t="str">
        <f t="shared" si="27"/>
        <v>1323_1195</v>
      </c>
      <c r="E621" s="20">
        <v>0.14526040140473701</v>
      </c>
      <c r="F621" s="2" t="str">
        <f t="shared" si="28"/>
        <v>1195_1323</v>
      </c>
      <c r="G621" s="23">
        <f t="shared" si="29"/>
        <v>0.85473959859526305</v>
      </c>
    </row>
    <row r="622" spans="2:7" x14ac:dyDescent="0.4">
      <c r="B622">
        <v>1323</v>
      </c>
      <c r="C622">
        <v>1433</v>
      </c>
      <c r="D622" s="2" t="str">
        <f t="shared" si="27"/>
        <v>1323_1433</v>
      </c>
      <c r="E622" s="20">
        <v>7.1063594944650393E-2</v>
      </c>
      <c r="F622" s="2" t="str">
        <f t="shared" si="28"/>
        <v>1433_1323</v>
      </c>
      <c r="G622" s="23">
        <f t="shared" si="29"/>
        <v>0.92893640505534958</v>
      </c>
    </row>
    <row r="623" spans="2:7" x14ac:dyDescent="0.4">
      <c r="B623">
        <v>1323</v>
      </c>
      <c r="C623">
        <v>1315</v>
      </c>
      <c r="D623" s="2" t="str">
        <f t="shared" si="27"/>
        <v>1323_1315</v>
      </c>
      <c r="E623" s="20">
        <v>0.634243861503613</v>
      </c>
      <c r="F623" s="2" t="str">
        <f t="shared" si="28"/>
        <v>1315_1323</v>
      </c>
      <c r="G623" s="23">
        <f t="shared" si="29"/>
        <v>0.365756138496387</v>
      </c>
    </row>
    <row r="624" spans="2:7" x14ac:dyDescent="0.4">
      <c r="B624">
        <v>1323</v>
      </c>
      <c r="C624">
        <v>1413</v>
      </c>
      <c r="D624" s="2" t="str">
        <f t="shared" si="27"/>
        <v>1323_1413</v>
      </c>
      <c r="E624" s="20">
        <v>0.90061421436370404</v>
      </c>
      <c r="F624" s="2" t="str">
        <f t="shared" si="28"/>
        <v>1413_1323</v>
      </c>
      <c r="G624" s="23">
        <f t="shared" si="29"/>
        <v>9.9385785636295965E-2</v>
      </c>
    </row>
    <row r="625" spans="2:7" x14ac:dyDescent="0.4">
      <c r="B625">
        <v>1323</v>
      </c>
      <c r="C625">
        <v>1274</v>
      </c>
      <c r="D625" s="2" t="str">
        <f t="shared" si="27"/>
        <v>1323_1274</v>
      </c>
      <c r="E625" s="20">
        <v>3.9072371713344302E-2</v>
      </c>
      <c r="F625" s="2" t="str">
        <f t="shared" si="28"/>
        <v>1274_1323</v>
      </c>
      <c r="G625" s="23">
        <f t="shared" si="29"/>
        <v>0.96092762828665568</v>
      </c>
    </row>
    <row r="626" spans="2:7" x14ac:dyDescent="0.4">
      <c r="B626">
        <v>1323</v>
      </c>
      <c r="C626">
        <v>1305</v>
      </c>
      <c r="D626" s="2" t="str">
        <f t="shared" si="27"/>
        <v>1323_1305</v>
      </c>
      <c r="E626" s="20">
        <v>0.104549105900755</v>
      </c>
      <c r="F626" s="2" t="str">
        <f t="shared" si="28"/>
        <v>1305_1323</v>
      </c>
      <c r="G626" s="23">
        <f t="shared" si="29"/>
        <v>0.89545089409924494</v>
      </c>
    </row>
    <row r="627" spans="2:7" x14ac:dyDescent="0.4">
      <c r="B627">
        <v>1323</v>
      </c>
      <c r="C627">
        <v>1436</v>
      </c>
      <c r="D627" s="2" t="str">
        <f t="shared" si="27"/>
        <v>1323_1436</v>
      </c>
      <c r="E627" s="20">
        <v>2.7337816140172801E-2</v>
      </c>
      <c r="F627" s="2" t="str">
        <f t="shared" si="28"/>
        <v>1436_1323</v>
      </c>
      <c r="G627" s="23">
        <f t="shared" si="29"/>
        <v>0.97266218385982717</v>
      </c>
    </row>
    <row r="628" spans="2:7" x14ac:dyDescent="0.4">
      <c r="B628">
        <v>1323</v>
      </c>
      <c r="C628">
        <v>1166</v>
      </c>
      <c r="D628" s="2" t="str">
        <f t="shared" si="27"/>
        <v>1323_1166</v>
      </c>
      <c r="E628" s="20">
        <v>0.39819659992559803</v>
      </c>
      <c r="F628" s="2" t="str">
        <f t="shared" si="28"/>
        <v>1166_1323</v>
      </c>
      <c r="G628" s="23">
        <f t="shared" si="29"/>
        <v>0.60180340007440192</v>
      </c>
    </row>
    <row r="629" spans="2:7" x14ac:dyDescent="0.4">
      <c r="B629">
        <v>1323</v>
      </c>
      <c r="C629">
        <v>1233</v>
      </c>
      <c r="D629" s="2" t="str">
        <f t="shared" si="27"/>
        <v>1323_1233</v>
      </c>
      <c r="E629" s="20">
        <v>0.35379681999941898</v>
      </c>
      <c r="F629" s="2" t="str">
        <f t="shared" si="28"/>
        <v>1233_1323</v>
      </c>
      <c r="G629" s="23">
        <f t="shared" si="29"/>
        <v>0.64620318000058097</v>
      </c>
    </row>
    <row r="630" spans="2:7" x14ac:dyDescent="0.4">
      <c r="B630">
        <v>1323</v>
      </c>
      <c r="C630">
        <v>1329</v>
      </c>
      <c r="D630" s="2" t="str">
        <f t="shared" si="27"/>
        <v>1323_1329</v>
      </c>
      <c r="E630" s="20">
        <v>0.32689549443100602</v>
      </c>
      <c r="F630" s="2" t="str">
        <f t="shared" si="28"/>
        <v>1329_1323</v>
      </c>
      <c r="G630" s="23">
        <f t="shared" si="29"/>
        <v>0.67310450556899393</v>
      </c>
    </row>
    <row r="631" spans="2:7" x14ac:dyDescent="0.4">
      <c r="B631">
        <v>1323</v>
      </c>
      <c r="C631">
        <v>1240</v>
      </c>
      <c r="D631" s="2" t="str">
        <f t="shared" si="27"/>
        <v>1323_1240</v>
      </c>
      <c r="E631" s="20">
        <v>0.80237887095559302</v>
      </c>
      <c r="F631" s="2" t="str">
        <f t="shared" si="28"/>
        <v>1240_1323</v>
      </c>
      <c r="G631" s="23">
        <f t="shared" si="29"/>
        <v>0.19762112904440698</v>
      </c>
    </row>
    <row r="632" spans="2:7" x14ac:dyDescent="0.4">
      <c r="B632">
        <v>1323</v>
      </c>
      <c r="C632">
        <v>1411</v>
      </c>
      <c r="D632" s="2" t="str">
        <f t="shared" si="27"/>
        <v>1323_1411</v>
      </c>
      <c r="E632" s="20">
        <v>0.11082006568406701</v>
      </c>
      <c r="F632" s="2" t="str">
        <f t="shared" si="28"/>
        <v>1411_1323</v>
      </c>
      <c r="G632" s="23">
        <f t="shared" si="29"/>
        <v>0.88917993431593301</v>
      </c>
    </row>
    <row r="633" spans="2:7" x14ac:dyDescent="0.4">
      <c r="B633">
        <v>1323</v>
      </c>
      <c r="C633">
        <v>1371</v>
      </c>
      <c r="D633" s="2" t="str">
        <f t="shared" si="27"/>
        <v>1323_1371</v>
      </c>
      <c r="E633" s="20">
        <v>8.9049253745615994E-2</v>
      </c>
      <c r="F633" s="2" t="str">
        <f t="shared" si="28"/>
        <v>1371_1323</v>
      </c>
      <c r="G633" s="23">
        <f t="shared" si="29"/>
        <v>0.91095074625438399</v>
      </c>
    </row>
    <row r="634" spans="2:7" x14ac:dyDescent="0.4">
      <c r="B634">
        <v>1323</v>
      </c>
      <c r="C634">
        <v>1278</v>
      </c>
      <c r="D634" s="2" t="str">
        <f t="shared" si="27"/>
        <v>1323_1278</v>
      </c>
      <c r="E634" s="20">
        <v>1.6872546325038699E-2</v>
      </c>
      <c r="F634" s="2" t="str">
        <f t="shared" si="28"/>
        <v>1278_1323</v>
      </c>
      <c r="G634" s="23">
        <f t="shared" si="29"/>
        <v>0.98312745367496135</v>
      </c>
    </row>
    <row r="635" spans="2:7" x14ac:dyDescent="0.4">
      <c r="B635">
        <v>1323</v>
      </c>
      <c r="C635">
        <v>1457</v>
      </c>
      <c r="D635" s="2" t="str">
        <f t="shared" si="27"/>
        <v>1323_1457</v>
      </c>
      <c r="E635" s="20">
        <v>0.31124907012801101</v>
      </c>
      <c r="F635" s="2" t="str">
        <f t="shared" si="28"/>
        <v>1457_1323</v>
      </c>
      <c r="G635" s="23">
        <f t="shared" si="29"/>
        <v>0.68875092987198894</v>
      </c>
    </row>
    <row r="636" spans="2:7" x14ac:dyDescent="0.4">
      <c r="B636">
        <v>1323</v>
      </c>
      <c r="C636">
        <v>1243</v>
      </c>
      <c r="D636" s="2" t="str">
        <f t="shared" si="27"/>
        <v>1323_1243</v>
      </c>
      <c r="E636" s="20">
        <v>0.41502779268968198</v>
      </c>
      <c r="F636" s="2" t="str">
        <f t="shared" si="28"/>
        <v>1243_1323</v>
      </c>
      <c r="G636" s="23">
        <f t="shared" si="29"/>
        <v>0.58497220731031807</v>
      </c>
    </row>
    <row r="637" spans="2:7" x14ac:dyDescent="0.4">
      <c r="B637">
        <v>1323</v>
      </c>
      <c r="C637">
        <v>1245</v>
      </c>
      <c r="D637" s="2" t="str">
        <f t="shared" si="27"/>
        <v>1323_1245</v>
      </c>
      <c r="E637" s="20">
        <v>0.25510992251407899</v>
      </c>
      <c r="F637" s="2" t="str">
        <f t="shared" si="28"/>
        <v>1245_1323</v>
      </c>
      <c r="G637" s="23">
        <f t="shared" si="29"/>
        <v>0.74489007748592106</v>
      </c>
    </row>
    <row r="638" spans="2:7" x14ac:dyDescent="0.4">
      <c r="B638">
        <v>1323</v>
      </c>
      <c r="C638">
        <v>1173</v>
      </c>
      <c r="D638" s="2" t="str">
        <f t="shared" si="27"/>
        <v>1323_1173</v>
      </c>
      <c r="E638" s="20">
        <v>9.4304938276313199E-2</v>
      </c>
      <c r="F638" s="2" t="str">
        <f t="shared" si="28"/>
        <v>1173_1323</v>
      </c>
      <c r="G638" s="23">
        <f t="shared" si="29"/>
        <v>0.90569506172368675</v>
      </c>
    </row>
    <row r="639" spans="2:7" x14ac:dyDescent="0.4">
      <c r="B639">
        <v>1323</v>
      </c>
      <c r="C639">
        <v>1297</v>
      </c>
      <c r="D639" s="2" t="str">
        <f t="shared" si="27"/>
        <v>1323_1297</v>
      </c>
      <c r="E639" s="20">
        <v>0.67416766639884296</v>
      </c>
      <c r="F639" s="2" t="str">
        <f t="shared" si="28"/>
        <v>1297_1323</v>
      </c>
      <c r="G639" s="23">
        <f t="shared" si="29"/>
        <v>0.32583233360115704</v>
      </c>
    </row>
    <row r="640" spans="2:7" x14ac:dyDescent="0.4">
      <c r="B640">
        <v>1452</v>
      </c>
      <c r="C640">
        <v>1462</v>
      </c>
      <c r="D640" s="2" t="str">
        <f t="shared" si="27"/>
        <v>1452_1462</v>
      </c>
      <c r="E640" s="20">
        <v>0.96938124324085395</v>
      </c>
      <c r="F640" s="2" t="str">
        <f t="shared" si="28"/>
        <v>1462_1452</v>
      </c>
      <c r="G640" s="23">
        <f t="shared" si="29"/>
        <v>3.0618756759146049E-2</v>
      </c>
    </row>
    <row r="641" spans="2:7" x14ac:dyDescent="0.4">
      <c r="B641">
        <v>1452</v>
      </c>
      <c r="C641">
        <v>1199</v>
      </c>
      <c r="D641" s="2" t="str">
        <f t="shared" si="27"/>
        <v>1452_1199</v>
      </c>
      <c r="E641" s="20">
        <v>0.60459464205822899</v>
      </c>
      <c r="F641" s="2" t="str">
        <f t="shared" si="28"/>
        <v>1199_1452</v>
      </c>
      <c r="G641" s="23">
        <f t="shared" si="29"/>
        <v>0.39540535794177101</v>
      </c>
    </row>
    <row r="642" spans="2:7" x14ac:dyDescent="0.4">
      <c r="B642">
        <v>1452</v>
      </c>
      <c r="C642">
        <v>1388</v>
      </c>
      <c r="D642" s="2" t="str">
        <f t="shared" si="27"/>
        <v>1452_1388</v>
      </c>
      <c r="E642" s="20">
        <v>0.77607021496473505</v>
      </c>
      <c r="F642" s="2" t="str">
        <f t="shared" si="28"/>
        <v>1388_1452</v>
      </c>
      <c r="G642" s="23">
        <f t="shared" si="29"/>
        <v>0.22392978503526495</v>
      </c>
    </row>
    <row r="643" spans="2:7" x14ac:dyDescent="0.4">
      <c r="B643">
        <v>1452</v>
      </c>
      <c r="C643">
        <v>1112</v>
      </c>
      <c r="D643" s="2" t="str">
        <f t="shared" ref="D643:D706" si="30">B643&amp;"_"&amp;C643</f>
        <v>1452_1112</v>
      </c>
      <c r="E643" s="20">
        <v>0.59796652535154504</v>
      </c>
      <c r="F643" s="2" t="str">
        <f t="shared" ref="F643:F706" si="31">C643&amp;"_"&amp;B643</f>
        <v>1112_1452</v>
      </c>
      <c r="G643" s="23">
        <f t="shared" ref="G643:G706" si="32">1-E643</f>
        <v>0.40203347464845496</v>
      </c>
    </row>
    <row r="644" spans="2:7" x14ac:dyDescent="0.4">
      <c r="B644">
        <v>1452</v>
      </c>
      <c r="C644">
        <v>1242</v>
      </c>
      <c r="D644" s="2" t="str">
        <f t="shared" si="30"/>
        <v>1452_1242</v>
      </c>
      <c r="E644" s="20">
        <v>0.96402748193392696</v>
      </c>
      <c r="F644" s="2" t="str">
        <f t="shared" si="31"/>
        <v>1242_1452</v>
      </c>
      <c r="G644" s="23">
        <f t="shared" si="32"/>
        <v>3.5972518066073045E-2</v>
      </c>
    </row>
    <row r="645" spans="2:7" x14ac:dyDescent="0.4">
      <c r="B645">
        <v>1452</v>
      </c>
      <c r="C645">
        <v>1277</v>
      </c>
      <c r="D645" s="2" t="str">
        <f t="shared" si="30"/>
        <v>1452_1277</v>
      </c>
      <c r="E645" s="20">
        <v>0.99744458107096701</v>
      </c>
      <c r="F645" s="2" t="str">
        <f t="shared" si="31"/>
        <v>1277_1452</v>
      </c>
      <c r="G645" s="23">
        <f t="shared" si="32"/>
        <v>2.5554189290329932E-3</v>
      </c>
    </row>
    <row r="646" spans="2:7" x14ac:dyDescent="0.4">
      <c r="B646">
        <v>1452</v>
      </c>
      <c r="C646">
        <v>1235</v>
      </c>
      <c r="D646" s="2" t="str">
        <f t="shared" si="30"/>
        <v>1452_1235</v>
      </c>
      <c r="E646" s="20">
        <v>0.62112083159952103</v>
      </c>
      <c r="F646" s="2" t="str">
        <f t="shared" si="31"/>
        <v>1235_1452</v>
      </c>
      <c r="G646" s="23">
        <f t="shared" si="32"/>
        <v>0.37887916840047897</v>
      </c>
    </row>
    <row r="647" spans="2:7" x14ac:dyDescent="0.4">
      <c r="B647">
        <v>1452</v>
      </c>
      <c r="C647">
        <v>1345</v>
      </c>
      <c r="D647" s="2" t="str">
        <f t="shared" si="30"/>
        <v>1452_1345</v>
      </c>
      <c r="E647" s="20">
        <v>0.99505940430543305</v>
      </c>
      <c r="F647" s="2" t="str">
        <f t="shared" si="31"/>
        <v>1345_1452</v>
      </c>
      <c r="G647" s="23">
        <f t="shared" si="32"/>
        <v>4.9405956945669516E-3</v>
      </c>
    </row>
    <row r="648" spans="2:7" x14ac:dyDescent="0.4">
      <c r="B648">
        <v>1452</v>
      </c>
      <c r="C648">
        <v>1348</v>
      </c>
      <c r="D648" s="2" t="str">
        <f t="shared" si="30"/>
        <v>1452_1348</v>
      </c>
      <c r="E648" s="20">
        <v>0.49043040898926499</v>
      </c>
      <c r="F648" s="2" t="str">
        <f t="shared" si="31"/>
        <v>1348_1452</v>
      </c>
      <c r="G648" s="23">
        <f t="shared" si="32"/>
        <v>0.50956959101073496</v>
      </c>
    </row>
    <row r="649" spans="2:7" x14ac:dyDescent="0.4">
      <c r="B649">
        <v>1452</v>
      </c>
      <c r="C649">
        <v>1332</v>
      </c>
      <c r="D649" s="2" t="str">
        <f t="shared" si="30"/>
        <v>1452_1332</v>
      </c>
      <c r="E649" s="20">
        <v>0.89438450822723803</v>
      </c>
      <c r="F649" s="2" t="str">
        <f t="shared" si="31"/>
        <v>1332_1452</v>
      </c>
      <c r="G649" s="23">
        <f t="shared" si="32"/>
        <v>0.10561549177276197</v>
      </c>
    </row>
    <row r="650" spans="2:7" x14ac:dyDescent="0.4">
      <c r="B650">
        <v>1452</v>
      </c>
      <c r="C650">
        <v>1276</v>
      </c>
      <c r="D650" s="2" t="str">
        <f t="shared" si="30"/>
        <v>1452_1276</v>
      </c>
      <c r="E650" s="20">
        <v>0.59042096375939601</v>
      </c>
      <c r="F650" s="2" t="str">
        <f t="shared" si="31"/>
        <v>1276_1452</v>
      </c>
      <c r="G650" s="23">
        <f t="shared" si="32"/>
        <v>0.40957903624060399</v>
      </c>
    </row>
    <row r="651" spans="2:7" x14ac:dyDescent="0.4">
      <c r="B651">
        <v>1452</v>
      </c>
      <c r="C651">
        <v>1257</v>
      </c>
      <c r="D651" s="2" t="str">
        <f t="shared" si="30"/>
        <v>1452_1257</v>
      </c>
      <c r="E651" s="20">
        <v>0.22219611466985201</v>
      </c>
      <c r="F651" s="2" t="str">
        <f t="shared" si="31"/>
        <v>1257_1452</v>
      </c>
      <c r="G651" s="23">
        <f t="shared" si="32"/>
        <v>0.77780388533014799</v>
      </c>
    </row>
    <row r="652" spans="2:7" x14ac:dyDescent="0.4">
      <c r="B652">
        <v>1452</v>
      </c>
      <c r="C652">
        <v>1314</v>
      </c>
      <c r="D652" s="2" t="str">
        <f t="shared" si="30"/>
        <v>1452_1314</v>
      </c>
      <c r="E652" s="20">
        <v>0.85681179833989496</v>
      </c>
      <c r="F652" s="2" t="str">
        <f t="shared" si="31"/>
        <v>1314_1452</v>
      </c>
      <c r="G652" s="23">
        <f t="shared" si="32"/>
        <v>0.14318820166010504</v>
      </c>
    </row>
    <row r="653" spans="2:7" x14ac:dyDescent="0.4">
      <c r="B653">
        <v>1452</v>
      </c>
      <c r="C653">
        <v>1116</v>
      </c>
      <c r="D653" s="2" t="str">
        <f t="shared" si="30"/>
        <v>1452_1116</v>
      </c>
      <c r="E653" s="20">
        <v>0.63251723471883803</v>
      </c>
      <c r="F653" s="2" t="str">
        <f t="shared" si="31"/>
        <v>1116_1452</v>
      </c>
      <c r="G653" s="23">
        <f t="shared" si="32"/>
        <v>0.36748276528116197</v>
      </c>
    </row>
    <row r="654" spans="2:7" x14ac:dyDescent="0.4">
      <c r="B654">
        <v>1452</v>
      </c>
      <c r="C654">
        <v>1292</v>
      </c>
      <c r="D654" s="2" t="str">
        <f t="shared" si="30"/>
        <v>1452_1292</v>
      </c>
      <c r="E654" s="20">
        <v>0.39496227231075598</v>
      </c>
      <c r="F654" s="2" t="str">
        <f t="shared" si="31"/>
        <v>1292_1452</v>
      </c>
      <c r="G654" s="23">
        <f t="shared" si="32"/>
        <v>0.60503772768924402</v>
      </c>
    </row>
    <row r="655" spans="2:7" x14ac:dyDescent="0.4">
      <c r="B655">
        <v>1452</v>
      </c>
      <c r="C655">
        <v>1139</v>
      </c>
      <c r="D655" s="2" t="str">
        <f t="shared" si="30"/>
        <v>1452_1139</v>
      </c>
      <c r="E655" s="20">
        <v>0.35123531543353897</v>
      </c>
      <c r="F655" s="2" t="str">
        <f t="shared" si="31"/>
        <v>1139_1452</v>
      </c>
      <c r="G655" s="23">
        <f t="shared" si="32"/>
        <v>0.64876468456646097</v>
      </c>
    </row>
    <row r="656" spans="2:7" x14ac:dyDescent="0.4">
      <c r="B656">
        <v>1452</v>
      </c>
      <c r="C656">
        <v>1153</v>
      </c>
      <c r="D656" s="2" t="str">
        <f t="shared" si="30"/>
        <v>1452_1153</v>
      </c>
      <c r="E656" s="20">
        <v>0.45879298794928403</v>
      </c>
      <c r="F656" s="2" t="str">
        <f t="shared" si="31"/>
        <v>1153_1452</v>
      </c>
      <c r="G656" s="23">
        <f t="shared" si="32"/>
        <v>0.54120701205071597</v>
      </c>
    </row>
    <row r="657" spans="2:7" x14ac:dyDescent="0.4">
      <c r="B657">
        <v>1452</v>
      </c>
      <c r="C657">
        <v>1417</v>
      </c>
      <c r="D657" s="2" t="str">
        <f t="shared" si="30"/>
        <v>1452_1417</v>
      </c>
      <c r="E657" s="20">
        <v>0.95701790552063704</v>
      </c>
      <c r="F657" s="2" t="str">
        <f t="shared" si="31"/>
        <v>1417_1452</v>
      </c>
      <c r="G657" s="23">
        <f t="shared" si="32"/>
        <v>4.2982094479362964E-2</v>
      </c>
    </row>
    <row r="658" spans="2:7" x14ac:dyDescent="0.4">
      <c r="B658">
        <v>1452</v>
      </c>
      <c r="C658">
        <v>1455</v>
      </c>
      <c r="D658" s="2" t="str">
        <f t="shared" si="30"/>
        <v>1452_1455</v>
      </c>
      <c r="E658" s="20">
        <v>0.41004867810985901</v>
      </c>
      <c r="F658" s="2" t="str">
        <f t="shared" si="31"/>
        <v>1455_1452</v>
      </c>
      <c r="G658" s="23">
        <f t="shared" si="32"/>
        <v>0.58995132189014099</v>
      </c>
    </row>
    <row r="659" spans="2:7" x14ac:dyDescent="0.4">
      <c r="B659">
        <v>1452</v>
      </c>
      <c r="C659">
        <v>1246</v>
      </c>
      <c r="D659" s="2" t="str">
        <f t="shared" si="30"/>
        <v>1452_1246</v>
      </c>
      <c r="E659" s="20">
        <v>0.66334520583136503</v>
      </c>
      <c r="F659" s="2" t="str">
        <f t="shared" si="31"/>
        <v>1246_1452</v>
      </c>
      <c r="G659" s="23">
        <f t="shared" si="32"/>
        <v>0.33665479416863497</v>
      </c>
    </row>
    <row r="660" spans="2:7" x14ac:dyDescent="0.4">
      <c r="B660">
        <v>1452</v>
      </c>
      <c r="C660">
        <v>1291</v>
      </c>
      <c r="D660" s="2" t="str">
        <f t="shared" si="30"/>
        <v>1452_1291</v>
      </c>
      <c r="E660" s="20">
        <v>0.99810326524239301</v>
      </c>
      <c r="F660" s="2" t="str">
        <f t="shared" si="31"/>
        <v>1291_1452</v>
      </c>
      <c r="G660" s="23">
        <f t="shared" si="32"/>
        <v>1.8967347576069882E-3</v>
      </c>
    </row>
    <row r="661" spans="2:7" x14ac:dyDescent="0.4">
      <c r="B661">
        <v>1452</v>
      </c>
      <c r="C661">
        <v>1439</v>
      </c>
      <c r="D661" s="2" t="str">
        <f t="shared" si="30"/>
        <v>1452_1439</v>
      </c>
      <c r="E661" s="20">
        <v>0.99332430727912802</v>
      </c>
      <c r="F661" s="2" t="str">
        <f t="shared" si="31"/>
        <v>1439_1452</v>
      </c>
      <c r="G661" s="23">
        <f t="shared" si="32"/>
        <v>6.6756927208719841E-3</v>
      </c>
    </row>
    <row r="662" spans="2:7" x14ac:dyDescent="0.4">
      <c r="B662">
        <v>1452</v>
      </c>
      <c r="C662">
        <v>1423</v>
      </c>
      <c r="D662" s="2" t="str">
        <f t="shared" si="30"/>
        <v>1452_1423</v>
      </c>
      <c r="E662" s="20">
        <v>0.86424361489219104</v>
      </c>
      <c r="F662" s="2" t="str">
        <f t="shared" si="31"/>
        <v>1423_1452</v>
      </c>
      <c r="G662" s="23">
        <f t="shared" si="32"/>
        <v>0.13575638510780896</v>
      </c>
    </row>
    <row r="663" spans="2:7" x14ac:dyDescent="0.4">
      <c r="B663">
        <v>1452</v>
      </c>
      <c r="C663">
        <v>1190</v>
      </c>
      <c r="D663" s="2" t="str">
        <f t="shared" si="30"/>
        <v>1452_1190</v>
      </c>
      <c r="E663" s="20">
        <v>0.99499041684927703</v>
      </c>
      <c r="F663" s="2" t="str">
        <f t="shared" si="31"/>
        <v>1190_1452</v>
      </c>
      <c r="G663" s="23">
        <f t="shared" si="32"/>
        <v>5.0095831507229738E-3</v>
      </c>
    </row>
    <row r="664" spans="2:7" x14ac:dyDescent="0.4">
      <c r="B664">
        <v>1452</v>
      </c>
      <c r="C664">
        <v>1374</v>
      </c>
      <c r="D664" s="2" t="str">
        <f t="shared" si="30"/>
        <v>1452_1374</v>
      </c>
      <c r="E664" s="20">
        <v>0.848015126289687</v>
      </c>
      <c r="F664" s="2" t="str">
        <f t="shared" si="31"/>
        <v>1374_1452</v>
      </c>
      <c r="G664" s="23">
        <f t="shared" si="32"/>
        <v>0.151984873710313</v>
      </c>
    </row>
    <row r="665" spans="2:7" x14ac:dyDescent="0.4">
      <c r="B665">
        <v>1452</v>
      </c>
      <c r="C665">
        <v>1307</v>
      </c>
      <c r="D665" s="2" t="str">
        <f t="shared" si="30"/>
        <v>1452_1307</v>
      </c>
      <c r="E665" s="20">
        <v>0.96729377921076698</v>
      </c>
      <c r="F665" s="2" t="str">
        <f t="shared" si="31"/>
        <v>1307_1452</v>
      </c>
      <c r="G665" s="23">
        <f t="shared" si="32"/>
        <v>3.270622078923302E-2</v>
      </c>
    </row>
    <row r="666" spans="2:7" x14ac:dyDescent="0.4">
      <c r="B666">
        <v>1452</v>
      </c>
      <c r="C666">
        <v>1266</v>
      </c>
      <c r="D666" s="2" t="str">
        <f t="shared" si="30"/>
        <v>1452_1266</v>
      </c>
      <c r="E666" s="20">
        <v>0.98451820264358603</v>
      </c>
      <c r="F666" s="2" t="str">
        <f t="shared" si="31"/>
        <v>1266_1452</v>
      </c>
      <c r="G666" s="23">
        <f t="shared" si="32"/>
        <v>1.5481797356413973E-2</v>
      </c>
    </row>
    <row r="667" spans="2:7" x14ac:dyDescent="0.4">
      <c r="B667">
        <v>1452</v>
      </c>
      <c r="C667">
        <v>1407</v>
      </c>
      <c r="D667" s="2" t="str">
        <f t="shared" si="30"/>
        <v>1452_1407</v>
      </c>
      <c r="E667" s="20">
        <v>0.99081825483181196</v>
      </c>
      <c r="F667" s="2" t="str">
        <f t="shared" si="31"/>
        <v>1407_1452</v>
      </c>
      <c r="G667" s="23">
        <f t="shared" si="32"/>
        <v>9.181745168188038E-3</v>
      </c>
    </row>
    <row r="668" spans="2:7" x14ac:dyDescent="0.4">
      <c r="B668">
        <v>1452</v>
      </c>
      <c r="C668">
        <v>1377</v>
      </c>
      <c r="D668" s="2" t="str">
        <f t="shared" si="30"/>
        <v>1452_1377</v>
      </c>
      <c r="E668" s="20">
        <v>0.84262787685057405</v>
      </c>
      <c r="F668" s="2" t="str">
        <f t="shared" si="31"/>
        <v>1377_1452</v>
      </c>
      <c r="G668" s="23">
        <f t="shared" si="32"/>
        <v>0.15737212314942595</v>
      </c>
    </row>
    <row r="669" spans="2:7" x14ac:dyDescent="0.4">
      <c r="B669">
        <v>1452</v>
      </c>
      <c r="C669">
        <v>1435</v>
      </c>
      <c r="D669" s="2" t="str">
        <f t="shared" si="30"/>
        <v>1452_1435</v>
      </c>
      <c r="E669" s="20">
        <v>0.97039452893214795</v>
      </c>
      <c r="F669" s="2" t="str">
        <f t="shared" si="31"/>
        <v>1435_1452</v>
      </c>
      <c r="G669" s="23">
        <f t="shared" si="32"/>
        <v>2.9605471067852052E-2</v>
      </c>
    </row>
    <row r="670" spans="2:7" x14ac:dyDescent="0.4">
      <c r="B670">
        <v>1452</v>
      </c>
      <c r="C670">
        <v>1343</v>
      </c>
      <c r="D670" s="2" t="str">
        <f t="shared" si="30"/>
        <v>1452_1343</v>
      </c>
      <c r="E670" s="20">
        <v>0.74104499361018505</v>
      </c>
      <c r="F670" s="2" t="str">
        <f t="shared" si="31"/>
        <v>1343_1452</v>
      </c>
      <c r="G670" s="23">
        <f t="shared" si="32"/>
        <v>0.25895500638981495</v>
      </c>
    </row>
    <row r="671" spans="2:7" x14ac:dyDescent="0.4">
      <c r="B671">
        <v>1452</v>
      </c>
      <c r="C671">
        <v>1137</v>
      </c>
      <c r="D671" s="2" t="str">
        <f t="shared" si="30"/>
        <v>1452_1137</v>
      </c>
      <c r="E671" s="20">
        <v>0.99074291308932805</v>
      </c>
      <c r="F671" s="2" t="str">
        <f t="shared" si="31"/>
        <v>1137_1452</v>
      </c>
      <c r="G671" s="23">
        <f t="shared" si="32"/>
        <v>9.2570869106719522E-3</v>
      </c>
    </row>
    <row r="672" spans="2:7" x14ac:dyDescent="0.4">
      <c r="B672">
        <v>1452</v>
      </c>
      <c r="C672">
        <v>1268</v>
      </c>
      <c r="D672" s="2" t="str">
        <f t="shared" si="30"/>
        <v>1452_1268</v>
      </c>
      <c r="E672" s="20">
        <v>0.98769968340202097</v>
      </c>
      <c r="F672" s="2" t="str">
        <f t="shared" si="31"/>
        <v>1268_1452</v>
      </c>
      <c r="G672" s="23">
        <f t="shared" si="32"/>
        <v>1.2300316597979033E-2</v>
      </c>
    </row>
    <row r="673" spans="2:7" x14ac:dyDescent="0.4">
      <c r="B673">
        <v>1452</v>
      </c>
      <c r="C673">
        <v>1195</v>
      </c>
      <c r="D673" s="2" t="str">
        <f t="shared" si="30"/>
        <v>1452_1195</v>
      </c>
      <c r="E673" s="20">
        <v>0.96132974625947099</v>
      </c>
      <c r="F673" s="2" t="str">
        <f t="shared" si="31"/>
        <v>1195_1452</v>
      </c>
      <c r="G673" s="23">
        <f t="shared" si="32"/>
        <v>3.8670253740529015E-2</v>
      </c>
    </row>
    <row r="674" spans="2:7" x14ac:dyDescent="0.4">
      <c r="B674">
        <v>1452</v>
      </c>
      <c r="C674">
        <v>1433</v>
      </c>
      <c r="D674" s="2" t="str">
        <f t="shared" si="30"/>
        <v>1452_1433</v>
      </c>
      <c r="E674" s="20">
        <v>0.91796780789208898</v>
      </c>
      <c r="F674" s="2" t="str">
        <f t="shared" si="31"/>
        <v>1433_1452</v>
      </c>
      <c r="G674" s="23">
        <f t="shared" si="32"/>
        <v>8.2032192107911017E-2</v>
      </c>
    </row>
    <row r="675" spans="2:7" x14ac:dyDescent="0.4">
      <c r="B675">
        <v>1452</v>
      </c>
      <c r="C675">
        <v>1315</v>
      </c>
      <c r="D675" s="2" t="str">
        <f t="shared" si="30"/>
        <v>1452_1315</v>
      </c>
      <c r="E675" s="20">
        <v>0.99607314703973704</v>
      </c>
      <c r="F675" s="2" t="str">
        <f t="shared" si="31"/>
        <v>1315_1452</v>
      </c>
      <c r="G675" s="23">
        <f t="shared" si="32"/>
        <v>3.9268529602629609E-3</v>
      </c>
    </row>
    <row r="676" spans="2:7" x14ac:dyDescent="0.4">
      <c r="B676">
        <v>1452</v>
      </c>
      <c r="C676">
        <v>1413</v>
      </c>
      <c r="D676" s="2" t="str">
        <f t="shared" si="30"/>
        <v>1452_1413</v>
      </c>
      <c r="E676" s="20">
        <v>0.99924616547358902</v>
      </c>
      <c r="F676" s="2" t="str">
        <f t="shared" si="31"/>
        <v>1413_1452</v>
      </c>
      <c r="G676" s="23">
        <f t="shared" si="32"/>
        <v>7.5383452641097914E-4</v>
      </c>
    </row>
    <row r="677" spans="2:7" x14ac:dyDescent="0.4">
      <c r="B677">
        <v>1452</v>
      </c>
      <c r="C677">
        <v>1274</v>
      </c>
      <c r="D677" s="2" t="str">
        <f t="shared" si="30"/>
        <v>1452_1274</v>
      </c>
      <c r="E677" s="20">
        <v>0.85607087517441405</v>
      </c>
      <c r="F677" s="2" t="str">
        <f t="shared" si="31"/>
        <v>1274_1452</v>
      </c>
      <c r="G677" s="23">
        <f t="shared" si="32"/>
        <v>0.14392912482558595</v>
      </c>
    </row>
    <row r="678" spans="2:7" x14ac:dyDescent="0.4">
      <c r="B678">
        <v>1452</v>
      </c>
      <c r="C678">
        <v>1305</v>
      </c>
      <c r="D678" s="2" t="str">
        <f t="shared" si="30"/>
        <v>1452_1305</v>
      </c>
      <c r="E678" s="20">
        <v>0.94468697198655804</v>
      </c>
      <c r="F678" s="2" t="str">
        <f t="shared" si="31"/>
        <v>1305_1452</v>
      </c>
      <c r="G678" s="23">
        <f t="shared" si="32"/>
        <v>5.5313028013441956E-2</v>
      </c>
    </row>
    <row r="679" spans="2:7" x14ac:dyDescent="0.4">
      <c r="B679">
        <v>1452</v>
      </c>
      <c r="C679">
        <v>1436</v>
      </c>
      <c r="D679" s="2" t="str">
        <f t="shared" si="30"/>
        <v>1452_1436</v>
      </c>
      <c r="E679" s="20">
        <v>0.80435670967068995</v>
      </c>
      <c r="F679" s="2" t="str">
        <f t="shared" si="31"/>
        <v>1436_1452</v>
      </c>
      <c r="G679" s="23">
        <f t="shared" si="32"/>
        <v>0.19564329032931005</v>
      </c>
    </row>
    <row r="680" spans="2:7" x14ac:dyDescent="0.4">
      <c r="B680">
        <v>1452</v>
      </c>
      <c r="C680">
        <v>1166</v>
      </c>
      <c r="D680" s="2" t="str">
        <f t="shared" si="30"/>
        <v>1452_1166</v>
      </c>
      <c r="E680" s="20">
        <v>0.98977387417412699</v>
      </c>
      <c r="F680" s="2" t="str">
        <f t="shared" si="31"/>
        <v>1166_1452</v>
      </c>
      <c r="G680" s="23">
        <f t="shared" si="32"/>
        <v>1.0226125825873011E-2</v>
      </c>
    </row>
    <row r="681" spans="2:7" x14ac:dyDescent="0.4">
      <c r="B681">
        <v>1452</v>
      </c>
      <c r="C681">
        <v>1233</v>
      </c>
      <c r="D681" s="2" t="str">
        <f t="shared" si="30"/>
        <v>1452_1233</v>
      </c>
      <c r="E681" s="20">
        <v>0.987667700215621</v>
      </c>
      <c r="F681" s="2" t="str">
        <f t="shared" si="31"/>
        <v>1233_1452</v>
      </c>
      <c r="G681" s="23">
        <f t="shared" si="32"/>
        <v>1.2332299784378997E-2</v>
      </c>
    </row>
    <row r="682" spans="2:7" x14ac:dyDescent="0.4">
      <c r="B682">
        <v>1452</v>
      </c>
      <c r="C682">
        <v>1329</v>
      </c>
      <c r="D682" s="2" t="str">
        <f t="shared" si="30"/>
        <v>1452_1329</v>
      </c>
      <c r="E682" s="20">
        <v>0.98611899396139802</v>
      </c>
      <c r="F682" s="2" t="str">
        <f t="shared" si="31"/>
        <v>1329_1452</v>
      </c>
      <c r="G682" s="23">
        <f t="shared" si="32"/>
        <v>1.3881006038601984E-2</v>
      </c>
    </row>
    <row r="683" spans="2:7" x14ac:dyDescent="0.4">
      <c r="B683">
        <v>1452</v>
      </c>
      <c r="C683">
        <v>1240</v>
      </c>
      <c r="D683" s="2" t="str">
        <f t="shared" si="30"/>
        <v>1452_1240</v>
      </c>
      <c r="E683" s="20">
        <v>0.998319102118851</v>
      </c>
      <c r="F683" s="2" t="str">
        <f t="shared" si="31"/>
        <v>1240_1452</v>
      </c>
      <c r="G683" s="23">
        <f t="shared" si="32"/>
        <v>1.6808978811490016E-3</v>
      </c>
    </row>
    <row r="684" spans="2:7" x14ac:dyDescent="0.4">
      <c r="B684">
        <v>1452</v>
      </c>
      <c r="C684">
        <v>1411</v>
      </c>
      <c r="D684" s="2" t="str">
        <f t="shared" si="30"/>
        <v>1452_1411</v>
      </c>
      <c r="E684" s="20">
        <v>0.94800064694209196</v>
      </c>
      <c r="F684" s="2" t="str">
        <f t="shared" si="31"/>
        <v>1411_1452</v>
      </c>
      <c r="G684" s="23">
        <f t="shared" si="32"/>
        <v>5.1999353057908038E-2</v>
      </c>
    </row>
    <row r="685" spans="2:7" x14ac:dyDescent="0.4">
      <c r="B685">
        <v>1452</v>
      </c>
      <c r="C685">
        <v>1371</v>
      </c>
      <c r="D685" s="2" t="str">
        <f t="shared" si="30"/>
        <v>1452_1371</v>
      </c>
      <c r="E685" s="20">
        <v>0.93463789172855505</v>
      </c>
      <c r="F685" s="2" t="str">
        <f t="shared" si="31"/>
        <v>1371_1452</v>
      </c>
      <c r="G685" s="23">
        <f t="shared" si="32"/>
        <v>6.5362108271444952E-2</v>
      </c>
    </row>
    <row r="686" spans="2:7" x14ac:dyDescent="0.4">
      <c r="B686">
        <v>1452</v>
      </c>
      <c r="C686">
        <v>1278</v>
      </c>
      <c r="D686" s="2" t="str">
        <f t="shared" si="30"/>
        <v>1452_1278</v>
      </c>
      <c r="E686" s="20">
        <v>0.71513678628095401</v>
      </c>
      <c r="F686" s="2" t="str">
        <f t="shared" si="31"/>
        <v>1278_1452</v>
      </c>
      <c r="G686" s="23">
        <f t="shared" si="32"/>
        <v>0.28486321371904599</v>
      </c>
    </row>
    <row r="687" spans="2:7" x14ac:dyDescent="0.4">
      <c r="B687">
        <v>1452</v>
      </c>
      <c r="C687">
        <v>1457</v>
      </c>
      <c r="D687" s="2" t="str">
        <f t="shared" si="30"/>
        <v>1452_1457</v>
      </c>
      <c r="E687" s="20">
        <v>0.98509776101277502</v>
      </c>
      <c r="F687" s="2" t="str">
        <f t="shared" si="31"/>
        <v>1457_1452</v>
      </c>
      <c r="G687" s="23">
        <f t="shared" si="32"/>
        <v>1.4902238987224981E-2</v>
      </c>
    </row>
    <row r="688" spans="2:7" x14ac:dyDescent="0.4">
      <c r="B688">
        <v>1452</v>
      </c>
      <c r="C688">
        <v>1243</v>
      </c>
      <c r="D688" s="2" t="str">
        <f t="shared" si="30"/>
        <v>1452_1243</v>
      </c>
      <c r="E688" s="20">
        <v>0.990456416484502</v>
      </c>
      <c r="F688" s="2" t="str">
        <f t="shared" si="31"/>
        <v>1243_1452</v>
      </c>
      <c r="G688" s="23">
        <f t="shared" si="32"/>
        <v>9.5435835154979998E-3</v>
      </c>
    </row>
    <row r="689" spans="2:7" x14ac:dyDescent="0.4">
      <c r="B689">
        <v>1452</v>
      </c>
      <c r="C689">
        <v>1245</v>
      </c>
      <c r="D689" s="2" t="str">
        <f t="shared" si="30"/>
        <v>1452_1245</v>
      </c>
      <c r="E689" s="20">
        <v>0.980429617368757</v>
      </c>
      <c r="F689" s="2" t="str">
        <f t="shared" si="31"/>
        <v>1245_1452</v>
      </c>
      <c r="G689" s="23">
        <f t="shared" si="32"/>
        <v>1.9570382631243E-2</v>
      </c>
    </row>
    <row r="690" spans="2:7" x14ac:dyDescent="0.4">
      <c r="B690">
        <v>1452</v>
      </c>
      <c r="C690">
        <v>1173</v>
      </c>
      <c r="D690" s="2" t="str">
        <f t="shared" si="30"/>
        <v>1452_1173</v>
      </c>
      <c r="E690" s="20">
        <v>0.93839029510105199</v>
      </c>
      <c r="F690" s="2" t="str">
        <f t="shared" si="31"/>
        <v>1173_1452</v>
      </c>
      <c r="G690" s="23">
        <f t="shared" si="32"/>
        <v>6.1609704898948014E-2</v>
      </c>
    </row>
    <row r="691" spans="2:7" x14ac:dyDescent="0.4">
      <c r="B691">
        <v>1452</v>
      </c>
      <c r="C691">
        <v>1297</v>
      </c>
      <c r="D691" s="2" t="str">
        <f t="shared" si="30"/>
        <v>1452_1297</v>
      </c>
      <c r="E691" s="20">
        <v>0.99670684814281796</v>
      </c>
      <c r="F691" s="2" t="str">
        <f t="shared" si="31"/>
        <v>1297_1452</v>
      </c>
      <c r="G691" s="23">
        <f t="shared" si="32"/>
        <v>3.2931518571820417E-3</v>
      </c>
    </row>
    <row r="692" spans="2:7" x14ac:dyDescent="0.4">
      <c r="B692">
        <v>1462</v>
      </c>
      <c r="C692">
        <v>1199</v>
      </c>
      <c r="D692" s="2" t="str">
        <f t="shared" si="30"/>
        <v>1462_1199</v>
      </c>
      <c r="E692" s="20">
        <v>1.7464669484451401E-2</v>
      </c>
      <c r="F692" s="2" t="str">
        <f t="shared" si="31"/>
        <v>1199_1462</v>
      </c>
      <c r="G692" s="23">
        <f t="shared" si="32"/>
        <v>0.98253533051554864</v>
      </c>
    </row>
    <row r="693" spans="2:7" x14ac:dyDescent="0.4">
      <c r="B693">
        <v>1462</v>
      </c>
      <c r="C693">
        <v>1388</v>
      </c>
      <c r="D693" s="2" t="str">
        <f t="shared" si="30"/>
        <v>1462_1388</v>
      </c>
      <c r="E693" s="20">
        <v>3.87280708352492E-2</v>
      </c>
      <c r="F693" s="2" t="str">
        <f t="shared" si="31"/>
        <v>1388_1462</v>
      </c>
      <c r="G693" s="23">
        <f t="shared" si="32"/>
        <v>0.96127192916475079</v>
      </c>
    </row>
    <row r="694" spans="2:7" x14ac:dyDescent="0.4">
      <c r="B694">
        <v>1462</v>
      </c>
      <c r="C694">
        <v>1112</v>
      </c>
      <c r="D694" s="2" t="str">
        <f t="shared" si="30"/>
        <v>1462_1112</v>
      </c>
      <c r="E694" s="20">
        <v>1.6996525916177799E-2</v>
      </c>
      <c r="F694" s="2" t="str">
        <f t="shared" si="31"/>
        <v>1112_1462</v>
      </c>
      <c r="G694" s="23">
        <f t="shared" si="32"/>
        <v>0.98300347408382216</v>
      </c>
    </row>
    <row r="695" spans="2:7" x14ac:dyDescent="0.4">
      <c r="B695">
        <v>1462</v>
      </c>
      <c r="C695">
        <v>1242</v>
      </c>
      <c r="D695" s="2" t="str">
        <f t="shared" si="30"/>
        <v>1462_1242</v>
      </c>
      <c r="E695" s="20">
        <v>0.23753555402547699</v>
      </c>
      <c r="F695" s="2" t="str">
        <f t="shared" si="31"/>
        <v>1242_1462</v>
      </c>
      <c r="G695" s="23">
        <f t="shared" si="32"/>
        <v>0.76246444597452301</v>
      </c>
    </row>
    <row r="696" spans="2:7" x14ac:dyDescent="0.4">
      <c r="B696">
        <v>1462</v>
      </c>
      <c r="C696">
        <v>1277</v>
      </c>
      <c r="D696" s="2" t="str">
        <f t="shared" si="30"/>
        <v>1462_1277</v>
      </c>
      <c r="E696" s="20">
        <v>0.81941325634467599</v>
      </c>
      <c r="F696" s="2" t="str">
        <f t="shared" si="31"/>
        <v>1277_1462</v>
      </c>
      <c r="G696" s="23">
        <f t="shared" si="32"/>
        <v>0.18058674365532401</v>
      </c>
    </row>
    <row r="697" spans="2:7" x14ac:dyDescent="0.4">
      <c r="B697">
        <v>1462</v>
      </c>
      <c r="C697">
        <v>1235</v>
      </c>
      <c r="D697" s="2" t="str">
        <f t="shared" si="30"/>
        <v>1462_1235</v>
      </c>
      <c r="E697" s="20">
        <v>1.8701099078439701E-2</v>
      </c>
      <c r="F697" s="2" t="str">
        <f t="shared" si="31"/>
        <v>1235_1462</v>
      </c>
      <c r="G697" s="23">
        <f t="shared" si="32"/>
        <v>0.98129890092156025</v>
      </c>
    </row>
    <row r="698" spans="2:7" x14ac:dyDescent="0.4">
      <c r="B698">
        <v>1462</v>
      </c>
      <c r="C698">
        <v>1345</v>
      </c>
      <c r="D698" s="2" t="str">
        <f t="shared" si="30"/>
        <v>1462_1345</v>
      </c>
      <c r="E698" s="20">
        <v>0.70071677718857095</v>
      </c>
      <c r="F698" s="2" t="str">
        <f t="shared" si="31"/>
        <v>1345_1462</v>
      </c>
      <c r="G698" s="23">
        <f t="shared" si="32"/>
        <v>0.29928322281142905</v>
      </c>
    </row>
    <row r="699" spans="2:7" x14ac:dyDescent="0.4">
      <c r="B699">
        <v>1462</v>
      </c>
      <c r="C699">
        <v>1348</v>
      </c>
      <c r="D699" s="2" t="str">
        <f t="shared" si="30"/>
        <v>1462_1348</v>
      </c>
      <c r="E699" s="20">
        <v>1.1064512910482001E-2</v>
      </c>
      <c r="F699" s="2" t="str">
        <f t="shared" si="31"/>
        <v>1348_1462</v>
      </c>
      <c r="G699" s="23">
        <f t="shared" si="32"/>
        <v>0.98893548708951795</v>
      </c>
    </row>
    <row r="700" spans="2:7" x14ac:dyDescent="0.4">
      <c r="B700">
        <v>1462</v>
      </c>
      <c r="C700">
        <v>1332</v>
      </c>
      <c r="D700" s="2" t="str">
        <f t="shared" si="30"/>
        <v>1462_1332</v>
      </c>
      <c r="E700" s="20">
        <v>8.9620913433922894E-2</v>
      </c>
      <c r="F700" s="2" t="str">
        <f t="shared" si="31"/>
        <v>1332_1462</v>
      </c>
      <c r="G700" s="23">
        <f t="shared" si="32"/>
        <v>0.91037908656607713</v>
      </c>
    </row>
    <row r="701" spans="2:7" x14ac:dyDescent="0.4">
      <c r="B701">
        <v>1462</v>
      </c>
      <c r="C701">
        <v>1276</v>
      </c>
      <c r="D701" s="2" t="str">
        <f t="shared" si="30"/>
        <v>1462_1276</v>
      </c>
      <c r="E701" s="20">
        <v>1.6481511168415602E-2</v>
      </c>
      <c r="F701" s="2" t="str">
        <f t="shared" si="31"/>
        <v>1276_1462</v>
      </c>
      <c r="G701" s="23">
        <f t="shared" si="32"/>
        <v>0.98351848883158444</v>
      </c>
    </row>
    <row r="702" spans="2:7" x14ac:dyDescent="0.4">
      <c r="B702">
        <v>1462</v>
      </c>
      <c r="C702">
        <v>1257</v>
      </c>
      <c r="D702" s="2" t="str">
        <f t="shared" si="30"/>
        <v>1462_1257</v>
      </c>
      <c r="E702" s="20">
        <v>3.30991576149481E-3</v>
      </c>
      <c r="F702" s="2" t="str">
        <f t="shared" si="31"/>
        <v>1257_1462</v>
      </c>
      <c r="G702" s="23">
        <f t="shared" si="32"/>
        <v>0.99669008423850514</v>
      </c>
    </row>
    <row r="703" spans="2:7" x14ac:dyDescent="0.4">
      <c r="B703">
        <v>1462</v>
      </c>
      <c r="C703">
        <v>1314</v>
      </c>
      <c r="D703" s="2" t="str">
        <f t="shared" si="30"/>
        <v>1462_1314</v>
      </c>
      <c r="E703" s="20">
        <v>6.5037361079550104E-2</v>
      </c>
      <c r="F703" s="2" t="str">
        <f t="shared" si="31"/>
        <v>1314_1462</v>
      </c>
      <c r="G703" s="23">
        <f t="shared" si="32"/>
        <v>0.93496263892044995</v>
      </c>
    </row>
    <row r="704" spans="2:7" x14ac:dyDescent="0.4">
      <c r="B704">
        <v>1462</v>
      </c>
      <c r="C704">
        <v>1116</v>
      </c>
      <c r="D704" s="2" t="str">
        <f t="shared" si="30"/>
        <v>1462_1116</v>
      </c>
      <c r="E704" s="20">
        <v>1.9616513711556E-2</v>
      </c>
      <c r="F704" s="2" t="str">
        <f t="shared" si="31"/>
        <v>1116_1462</v>
      </c>
      <c r="G704" s="23">
        <f t="shared" si="32"/>
        <v>0.98038348628844396</v>
      </c>
    </row>
    <row r="705" spans="2:7" x14ac:dyDescent="0.4">
      <c r="B705">
        <v>1462</v>
      </c>
      <c r="C705">
        <v>1292</v>
      </c>
      <c r="D705" s="2" t="str">
        <f t="shared" si="30"/>
        <v>1462_1292</v>
      </c>
      <c r="E705" s="20">
        <v>7.53148035531439E-3</v>
      </c>
      <c r="F705" s="2" t="str">
        <f t="shared" si="31"/>
        <v>1292_1462</v>
      </c>
      <c r="G705" s="23">
        <f t="shared" si="32"/>
        <v>0.99246851964468563</v>
      </c>
    </row>
    <row r="706" spans="2:7" x14ac:dyDescent="0.4">
      <c r="B706">
        <v>1462</v>
      </c>
      <c r="C706">
        <v>1139</v>
      </c>
      <c r="D706" s="2" t="str">
        <f t="shared" si="30"/>
        <v>1462_1139</v>
      </c>
      <c r="E706" s="20">
        <v>6.2542710821948703E-3</v>
      </c>
      <c r="F706" s="2" t="str">
        <f t="shared" si="31"/>
        <v>1139_1462</v>
      </c>
      <c r="G706" s="23">
        <f t="shared" si="32"/>
        <v>0.9937457289178051</v>
      </c>
    </row>
    <row r="707" spans="2:7" x14ac:dyDescent="0.4">
      <c r="B707">
        <v>1462</v>
      </c>
      <c r="C707">
        <v>1153</v>
      </c>
      <c r="D707" s="2" t="str">
        <f t="shared" ref="D707:D770" si="33">B707&amp;"_"&amp;C707</f>
        <v>1462_1153</v>
      </c>
      <c r="E707" s="20">
        <v>9.75854148810343E-3</v>
      </c>
      <c r="F707" s="2" t="str">
        <f t="shared" ref="F707:F770" si="34">C707&amp;"_"&amp;B707</f>
        <v>1153_1462</v>
      </c>
      <c r="G707" s="23">
        <f t="shared" ref="G707:G770" si="35">1-E707</f>
        <v>0.9902414585118966</v>
      </c>
    </row>
    <row r="708" spans="2:7" x14ac:dyDescent="0.4">
      <c r="B708">
        <v>1462</v>
      </c>
      <c r="C708">
        <v>1417</v>
      </c>
      <c r="D708" s="2" t="str">
        <f t="shared" si="33"/>
        <v>1462_1417</v>
      </c>
      <c r="E708" s="20">
        <v>0.20561469190992401</v>
      </c>
      <c r="F708" s="2" t="str">
        <f t="shared" si="34"/>
        <v>1417_1462</v>
      </c>
      <c r="G708" s="23">
        <f t="shared" si="35"/>
        <v>0.79438530809007601</v>
      </c>
    </row>
    <row r="709" spans="2:7" x14ac:dyDescent="0.4">
      <c r="B709">
        <v>1462</v>
      </c>
      <c r="C709">
        <v>1455</v>
      </c>
      <c r="D709" s="2" t="str">
        <f t="shared" si="33"/>
        <v>1462_1455</v>
      </c>
      <c r="E709" s="20">
        <v>8.01520627213855E-3</v>
      </c>
      <c r="F709" s="2" t="str">
        <f t="shared" si="34"/>
        <v>1455_1462</v>
      </c>
      <c r="G709" s="23">
        <f t="shared" si="35"/>
        <v>0.99198479372786141</v>
      </c>
    </row>
    <row r="710" spans="2:7" x14ac:dyDescent="0.4">
      <c r="B710">
        <v>1462</v>
      </c>
      <c r="C710">
        <v>1246</v>
      </c>
      <c r="D710" s="2" t="str">
        <f t="shared" si="33"/>
        <v>1462_1246</v>
      </c>
      <c r="E710" s="20">
        <v>2.2392862125148301E-2</v>
      </c>
      <c r="F710" s="2" t="str">
        <f t="shared" si="34"/>
        <v>1246_1462</v>
      </c>
      <c r="G710" s="23">
        <f t="shared" si="35"/>
        <v>0.97760713787485165</v>
      </c>
    </row>
    <row r="711" spans="2:7" x14ac:dyDescent="0.4">
      <c r="B711">
        <v>1462</v>
      </c>
      <c r="C711">
        <v>1291</v>
      </c>
      <c r="D711" s="2" t="str">
        <f t="shared" si="33"/>
        <v>1462_1291</v>
      </c>
      <c r="E711" s="20">
        <v>0.859497154834715</v>
      </c>
      <c r="F711" s="2" t="str">
        <f t="shared" si="34"/>
        <v>1291_1462</v>
      </c>
      <c r="G711" s="23">
        <f t="shared" si="35"/>
        <v>0.140502845165285</v>
      </c>
    </row>
    <row r="712" spans="2:7" x14ac:dyDescent="0.4">
      <c r="B712">
        <v>1462</v>
      </c>
      <c r="C712">
        <v>1439</v>
      </c>
      <c r="D712" s="2" t="str">
        <f t="shared" si="33"/>
        <v>1462_1439</v>
      </c>
      <c r="E712" s="20">
        <v>0.63366706836617204</v>
      </c>
      <c r="F712" s="2" t="str">
        <f t="shared" si="34"/>
        <v>1439_1462</v>
      </c>
      <c r="G712" s="23">
        <f t="shared" si="35"/>
        <v>0.36633293163382796</v>
      </c>
    </row>
    <row r="713" spans="2:7" x14ac:dyDescent="0.4">
      <c r="B713">
        <v>1462</v>
      </c>
      <c r="C713">
        <v>1423</v>
      </c>
      <c r="D713" s="2" t="str">
        <f t="shared" si="33"/>
        <v>1462_1423</v>
      </c>
      <c r="E713" s="20">
        <v>6.89064215754948E-2</v>
      </c>
      <c r="F713" s="2" t="str">
        <f t="shared" si="34"/>
        <v>1423_1462</v>
      </c>
      <c r="G713" s="23">
        <f t="shared" si="35"/>
        <v>0.93109357842450524</v>
      </c>
    </row>
    <row r="714" spans="2:7" x14ac:dyDescent="0.4">
      <c r="B714">
        <v>1462</v>
      </c>
      <c r="C714">
        <v>1190</v>
      </c>
      <c r="D714" s="2" t="str">
        <f t="shared" si="33"/>
        <v>1462_1190</v>
      </c>
      <c r="E714" s="20">
        <v>0.69778604207694495</v>
      </c>
      <c r="F714" s="2" t="str">
        <f t="shared" si="34"/>
        <v>1190_1462</v>
      </c>
      <c r="G714" s="23">
        <f t="shared" si="35"/>
        <v>0.30221395792305505</v>
      </c>
    </row>
    <row r="715" spans="2:7" x14ac:dyDescent="0.4">
      <c r="B715">
        <v>1462</v>
      </c>
      <c r="C715">
        <v>1374</v>
      </c>
      <c r="D715" s="2" t="str">
        <f t="shared" si="33"/>
        <v>1462_1374</v>
      </c>
      <c r="E715" s="20">
        <v>6.0911619953454899E-2</v>
      </c>
      <c r="F715" s="2" t="str">
        <f t="shared" si="34"/>
        <v>1374_1462</v>
      </c>
      <c r="G715" s="23">
        <f t="shared" si="35"/>
        <v>0.93908838004654505</v>
      </c>
    </row>
    <row r="716" spans="2:7" x14ac:dyDescent="0.4">
      <c r="B716">
        <v>1462</v>
      </c>
      <c r="C716">
        <v>1307</v>
      </c>
      <c r="D716" s="2" t="str">
        <f t="shared" si="33"/>
        <v>1462_1307</v>
      </c>
      <c r="E716" s="20">
        <v>0.25584717079173303</v>
      </c>
      <c r="F716" s="2" t="str">
        <f t="shared" si="34"/>
        <v>1307_1462</v>
      </c>
      <c r="G716" s="23">
        <f t="shared" si="35"/>
        <v>0.74415282920826697</v>
      </c>
    </row>
    <row r="717" spans="2:7" x14ac:dyDescent="0.4">
      <c r="B717">
        <v>1462</v>
      </c>
      <c r="C717">
        <v>1266</v>
      </c>
      <c r="D717" s="2" t="str">
        <f t="shared" si="33"/>
        <v>1462_1266</v>
      </c>
      <c r="E717" s="20">
        <v>0.42504036660611</v>
      </c>
      <c r="F717" s="2" t="str">
        <f t="shared" si="34"/>
        <v>1266_1462</v>
      </c>
      <c r="G717" s="23">
        <f t="shared" si="35"/>
        <v>0.57495963339389</v>
      </c>
    </row>
    <row r="718" spans="2:7" x14ac:dyDescent="0.4">
      <c r="B718">
        <v>1462</v>
      </c>
      <c r="C718">
        <v>1407</v>
      </c>
      <c r="D718" s="2" t="str">
        <f t="shared" si="33"/>
        <v>1462_1407</v>
      </c>
      <c r="E718" s="20">
        <v>0.55643616285736897</v>
      </c>
      <c r="F718" s="2" t="str">
        <f t="shared" si="34"/>
        <v>1407_1462</v>
      </c>
      <c r="G718" s="23">
        <f t="shared" si="35"/>
        <v>0.44356383714263103</v>
      </c>
    </row>
    <row r="719" spans="2:7" x14ac:dyDescent="0.4">
      <c r="B719">
        <v>1462</v>
      </c>
      <c r="C719">
        <v>1377</v>
      </c>
      <c r="D719" s="2" t="str">
        <f t="shared" si="33"/>
        <v>1462_1377</v>
      </c>
      <c r="E719" s="20">
        <v>5.85968305397946E-2</v>
      </c>
      <c r="F719" s="2" t="str">
        <f t="shared" si="34"/>
        <v>1377_1462</v>
      </c>
      <c r="G719" s="23">
        <f t="shared" si="35"/>
        <v>0.94140316946020541</v>
      </c>
    </row>
    <row r="720" spans="2:7" x14ac:dyDescent="0.4">
      <c r="B720">
        <v>1462</v>
      </c>
      <c r="C720">
        <v>1435</v>
      </c>
      <c r="D720" s="2" t="str">
        <f t="shared" si="33"/>
        <v>1462_1435</v>
      </c>
      <c r="E720" s="20">
        <v>0.27590628448161297</v>
      </c>
      <c r="F720" s="2" t="str">
        <f t="shared" si="34"/>
        <v>1435_1462</v>
      </c>
      <c r="G720" s="23">
        <f t="shared" si="35"/>
        <v>0.72409371551838708</v>
      </c>
    </row>
    <row r="721" spans="2:7" x14ac:dyDescent="0.4">
      <c r="B721">
        <v>1462</v>
      </c>
      <c r="C721">
        <v>1343</v>
      </c>
      <c r="D721" s="2" t="str">
        <f t="shared" si="33"/>
        <v>1462_1343</v>
      </c>
      <c r="E721" s="20">
        <v>3.2195728147010001E-2</v>
      </c>
      <c r="F721" s="2" t="str">
        <f t="shared" si="34"/>
        <v>1343_1462</v>
      </c>
      <c r="G721" s="23">
        <f t="shared" si="35"/>
        <v>0.96780427185299001</v>
      </c>
    </row>
    <row r="722" spans="2:7" x14ac:dyDescent="0.4">
      <c r="B722">
        <v>1462</v>
      </c>
      <c r="C722">
        <v>1137</v>
      </c>
      <c r="D722" s="2" t="str">
        <f t="shared" si="33"/>
        <v>1462_1137</v>
      </c>
      <c r="E722" s="20">
        <v>0.55439945669022705</v>
      </c>
      <c r="F722" s="2" t="str">
        <f t="shared" si="34"/>
        <v>1137_1462</v>
      </c>
      <c r="G722" s="23">
        <f t="shared" si="35"/>
        <v>0.44560054330977295</v>
      </c>
    </row>
    <row r="723" spans="2:7" x14ac:dyDescent="0.4">
      <c r="B723">
        <v>1462</v>
      </c>
      <c r="C723">
        <v>1268</v>
      </c>
      <c r="D723" s="2" t="str">
        <f t="shared" si="33"/>
        <v>1462_1268</v>
      </c>
      <c r="E723" s="20">
        <v>0.48279444034740798</v>
      </c>
      <c r="F723" s="2" t="str">
        <f t="shared" si="34"/>
        <v>1268_1462</v>
      </c>
      <c r="G723" s="23">
        <f t="shared" si="35"/>
        <v>0.51720555965259196</v>
      </c>
    </row>
    <row r="724" spans="2:7" x14ac:dyDescent="0.4">
      <c r="B724">
        <v>1462</v>
      </c>
      <c r="C724">
        <v>1195</v>
      </c>
      <c r="D724" s="2" t="str">
        <f t="shared" si="33"/>
        <v>1462_1195</v>
      </c>
      <c r="E724" s="20">
        <v>0.224199990809962</v>
      </c>
      <c r="F724" s="2" t="str">
        <f t="shared" si="34"/>
        <v>1195_1462</v>
      </c>
      <c r="G724" s="23">
        <f t="shared" si="35"/>
        <v>0.775800009190038</v>
      </c>
    </row>
    <row r="725" spans="2:7" x14ac:dyDescent="0.4">
      <c r="B725">
        <v>1462</v>
      </c>
      <c r="C725">
        <v>1433</v>
      </c>
      <c r="D725" s="2" t="str">
        <f t="shared" si="33"/>
        <v>1462_1433</v>
      </c>
      <c r="E725" s="20">
        <v>0.115112302835592</v>
      </c>
      <c r="F725" s="2" t="str">
        <f t="shared" si="34"/>
        <v>1433_1462</v>
      </c>
      <c r="G725" s="23">
        <f t="shared" si="35"/>
        <v>0.88488769716440796</v>
      </c>
    </row>
    <row r="726" spans="2:7" x14ac:dyDescent="0.4">
      <c r="B726">
        <v>1462</v>
      </c>
      <c r="C726">
        <v>1315</v>
      </c>
      <c r="D726" s="2" t="str">
        <f t="shared" si="33"/>
        <v>1462_1315</v>
      </c>
      <c r="E726" s="20">
        <v>0.74675490593918004</v>
      </c>
      <c r="F726" s="2" t="str">
        <f t="shared" si="34"/>
        <v>1315_1462</v>
      </c>
      <c r="G726" s="23">
        <f t="shared" si="35"/>
        <v>0.25324509406081996</v>
      </c>
    </row>
    <row r="727" spans="2:7" x14ac:dyDescent="0.4">
      <c r="B727">
        <v>1462</v>
      </c>
      <c r="C727">
        <v>1413</v>
      </c>
      <c r="D727" s="2" t="str">
        <f t="shared" si="33"/>
        <v>1462_1413</v>
      </c>
      <c r="E727" s="20">
        <v>0.93905947618053498</v>
      </c>
      <c r="F727" s="2" t="str">
        <f t="shared" si="34"/>
        <v>1413_1462</v>
      </c>
      <c r="G727" s="23">
        <f t="shared" si="35"/>
        <v>6.094052381946502E-2</v>
      </c>
    </row>
    <row r="728" spans="2:7" x14ac:dyDescent="0.4">
      <c r="B728">
        <v>1462</v>
      </c>
      <c r="C728">
        <v>1274</v>
      </c>
      <c r="D728" s="2" t="str">
        <f t="shared" si="33"/>
        <v>1462_1274</v>
      </c>
      <c r="E728" s="20">
        <v>6.4671879112431205E-2</v>
      </c>
      <c r="F728" s="2" t="str">
        <f t="shared" si="34"/>
        <v>1274_1462</v>
      </c>
      <c r="G728" s="23">
        <f t="shared" si="35"/>
        <v>0.93532812088756878</v>
      </c>
    </row>
    <row r="729" spans="2:7" x14ac:dyDescent="0.4">
      <c r="B729">
        <v>1462</v>
      </c>
      <c r="C729">
        <v>1305</v>
      </c>
      <c r="D729" s="2" t="str">
        <f t="shared" si="33"/>
        <v>1462_1305</v>
      </c>
      <c r="E729" s="20">
        <v>0.165652473818903</v>
      </c>
      <c r="F729" s="2" t="str">
        <f t="shared" si="34"/>
        <v>1305_1462</v>
      </c>
      <c r="G729" s="23">
        <f t="shared" si="35"/>
        <v>0.83434752618109698</v>
      </c>
    </row>
    <row r="730" spans="2:7" x14ac:dyDescent="0.4">
      <c r="B730">
        <v>1462</v>
      </c>
      <c r="C730">
        <v>1436</v>
      </c>
      <c r="D730" s="2" t="str">
        <f t="shared" si="33"/>
        <v>1462_1436</v>
      </c>
      <c r="E730" s="20">
        <v>4.5614008369427597E-2</v>
      </c>
      <c r="F730" s="2" t="str">
        <f t="shared" si="34"/>
        <v>1436_1462</v>
      </c>
      <c r="G730" s="23">
        <f t="shared" si="35"/>
        <v>0.95438599163057236</v>
      </c>
    </row>
    <row r="731" spans="2:7" x14ac:dyDescent="0.4">
      <c r="B731">
        <v>1462</v>
      </c>
      <c r="C731">
        <v>1166</v>
      </c>
      <c r="D731" s="2" t="str">
        <f t="shared" si="33"/>
        <v>1462_1166</v>
      </c>
      <c r="E731" s="20">
        <v>0.52944778001801596</v>
      </c>
      <c r="F731" s="2" t="str">
        <f t="shared" si="34"/>
        <v>1166_1462</v>
      </c>
      <c r="G731" s="23">
        <f t="shared" si="35"/>
        <v>0.47055221998198404</v>
      </c>
    </row>
    <row r="732" spans="2:7" x14ac:dyDescent="0.4">
      <c r="B732">
        <v>1462</v>
      </c>
      <c r="C732">
        <v>1233</v>
      </c>
      <c r="D732" s="2" t="str">
        <f t="shared" si="33"/>
        <v>1462_1233</v>
      </c>
      <c r="E732" s="20">
        <v>0.48213794887571798</v>
      </c>
      <c r="F732" s="2" t="str">
        <f t="shared" si="34"/>
        <v>1233_1462</v>
      </c>
      <c r="G732" s="23">
        <f t="shared" si="35"/>
        <v>0.51786205112428196</v>
      </c>
    </row>
    <row r="733" spans="2:7" x14ac:dyDescent="0.4">
      <c r="B733">
        <v>1462</v>
      </c>
      <c r="C733">
        <v>1329</v>
      </c>
      <c r="D733" s="2" t="str">
        <f t="shared" si="33"/>
        <v>1462_1329</v>
      </c>
      <c r="E733" s="20">
        <v>0.45230854756801903</v>
      </c>
      <c r="F733" s="2" t="str">
        <f t="shared" si="34"/>
        <v>1329_1462</v>
      </c>
      <c r="G733" s="23">
        <f t="shared" si="35"/>
        <v>0.54769145243198092</v>
      </c>
    </row>
    <row r="734" spans="2:7" x14ac:dyDescent="0.4">
      <c r="B734">
        <v>1462</v>
      </c>
      <c r="C734">
        <v>1240</v>
      </c>
      <c r="D734" s="2" t="str">
        <f t="shared" si="33"/>
        <v>1462_1240</v>
      </c>
      <c r="E734" s="20">
        <v>0.87348629028412295</v>
      </c>
      <c r="F734" s="2" t="str">
        <f t="shared" si="34"/>
        <v>1240_1462</v>
      </c>
      <c r="G734" s="23">
        <f t="shared" si="35"/>
        <v>0.12651370971587705</v>
      </c>
    </row>
    <row r="735" spans="2:7" x14ac:dyDescent="0.4">
      <c r="B735">
        <v>1462</v>
      </c>
      <c r="C735">
        <v>1411</v>
      </c>
      <c r="D735" s="2" t="str">
        <f t="shared" si="33"/>
        <v>1462_1411</v>
      </c>
      <c r="E735" s="20">
        <v>0.17487272826587799</v>
      </c>
      <c r="F735" s="2" t="str">
        <f t="shared" si="34"/>
        <v>1411_1462</v>
      </c>
      <c r="G735" s="23">
        <f t="shared" si="35"/>
        <v>0.82512727173412204</v>
      </c>
    </row>
    <row r="736" spans="2:7" x14ac:dyDescent="0.4">
      <c r="B736">
        <v>1462</v>
      </c>
      <c r="C736">
        <v>1371</v>
      </c>
      <c r="D736" s="2" t="str">
        <f t="shared" si="33"/>
        <v>1462_1371</v>
      </c>
      <c r="E736" s="20">
        <v>0.142535749982065</v>
      </c>
      <c r="F736" s="2" t="str">
        <f t="shared" si="34"/>
        <v>1371_1462</v>
      </c>
      <c r="G736" s="23">
        <f t="shared" si="35"/>
        <v>0.85746425001793503</v>
      </c>
    </row>
    <row r="737" spans="2:7" x14ac:dyDescent="0.4">
      <c r="B737">
        <v>1462</v>
      </c>
      <c r="C737">
        <v>1278</v>
      </c>
      <c r="D737" s="2" t="str">
        <f t="shared" si="33"/>
        <v>1462_1278</v>
      </c>
      <c r="E737" s="20">
        <v>2.8356342930798199E-2</v>
      </c>
      <c r="F737" s="2" t="str">
        <f t="shared" si="34"/>
        <v>1278_1462</v>
      </c>
      <c r="G737" s="23">
        <f t="shared" si="35"/>
        <v>0.97164365706920175</v>
      </c>
    </row>
    <row r="738" spans="2:7" x14ac:dyDescent="0.4">
      <c r="B738">
        <v>1462</v>
      </c>
      <c r="C738">
        <v>1457</v>
      </c>
      <c r="D738" s="2" t="str">
        <f t="shared" si="33"/>
        <v>1462_1457</v>
      </c>
      <c r="E738" s="20">
        <v>0.43453456168024601</v>
      </c>
      <c r="F738" s="2" t="str">
        <f t="shared" si="34"/>
        <v>1457_1462</v>
      </c>
      <c r="G738" s="23">
        <f t="shared" si="35"/>
        <v>0.56546543831975393</v>
      </c>
    </row>
    <row r="739" spans="2:7" x14ac:dyDescent="0.4">
      <c r="B739">
        <v>1462</v>
      </c>
      <c r="C739">
        <v>1243</v>
      </c>
      <c r="D739" s="2" t="str">
        <f t="shared" si="33"/>
        <v>1462_1243</v>
      </c>
      <c r="E739" s="20">
        <v>0.54678615586504797</v>
      </c>
      <c r="F739" s="2" t="str">
        <f t="shared" si="34"/>
        <v>1243_1462</v>
      </c>
      <c r="G739" s="23">
        <f t="shared" si="35"/>
        <v>0.45321384413495203</v>
      </c>
    </row>
    <row r="740" spans="2:7" x14ac:dyDescent="0.4">
      <c r="B740">
        <v>1462</v>
      </c>
      <c r="C740">
        <v>1245</v>
      </c>
      <c r="D740" s="2" t="str">
        <f t="shared" si="33"/>
        <v>1462_1245</v>
      </c>
      <c r="E740" s="20">
        <v>0.368041137889357</v>
      </c>
      <c r="F740" s="2" t="str">
        <f t="shared" si="34"/>
        <v>1245_1462</v>
      </c>
      <c r="G740" s="23">
        <f t="shared" si="35"/>
        <v>0.631958862110643</v>
      </c>
    </row>
    <row r="741" spans="2:7" x14ac:dyDescent="0.4">
      <c r="B741">
        <v>1462</v>
      </c>
      <c r="C741">
        <v>1173</v>
      </c>
      <c r="D741" s="2" t="str">
        <f t="shared" si="33"/>
        <v>1462_1173</v>
      </c>
      <c r="E741" s="20">
        <v>0.150426922742909</v>
      </c>
      <c r="F741" s="2" t="str">
        <f t="shared" si="34"/>
        <v>1173_1462</v>
      </c>
      <c r="G741" s="23">
        <f t="shared" si="35"/>
        <v>0.84957307725709097</v>
      </c>
    </row>
    <row r="742" spans="2:7" x14ac:dyDescent="0.4">
      <c r="B742">
        <v>1462</v>
      </c>
      <c r="C742">
        <v>1297</v>
      </c>
      <c r="D742" s="2" t="str">
        <f t="shared" si="33"/>
        <v>1462_1297</v>
      </c>
      <c r="E742" s="20">
        <v>0.77868308596294999</v>
      </c>
      <c r="F742" s="2" t="str">
        <f t="shared" si="34"/>
        <v>1297_1462</v>
      </c>
      <c r="G742" s="23">
        <f t="shared" si="35"/>
        <v>0.22131691403705001</v>
      </c>
    </row>
    <row r="743" spans="2:7" x14ac:dyDescent="0.4">
      <c r="B743">
        <v>1199</v>
      </c>
      <c r="C743">
        <v>1388</v>
      </c>
      <c r="D743" s="2" t="str">
        <f t="shared" si="33"/>
        <v>1199_1388</v>
      </c>
      <c r="E743" s="20">
        <v>1.2254377623912301E-2</v>
      </c>
      <c r="F743" s="2" t="str">
        <f t="shared" si="34"/>
        <v>1388_1199</v>
      </c>
      <c r="G743" s="23">
        <f t="shared" si="35"/>
        <v>0.98774562237608765</v>
      </c>
    </row>
    <row r="744" spans="2:7" x14ac:dyDescent="0.4">
      <c r="B744">
        <v>1199</v>
      </c>
      <c r="C744">
        <v>1112</v>
      </c>
      <c r="D744" s="2" t="str">
        <f t="shared" si="33"/>
        <v>1199_1112</v>
      </c>
      <c r="E744" s="20">
        <v>5.2962127384905003E-3</v>
      </c>
      <c r="F744" s="2" t="str">
        <f t="shared" si="34"/>
        <v>1112_1199</v>
      </c>
      <c r="G744" s="23">
        <f t="shared" si="35"/>
        <v>0.99470378726150954</v>
      </c>
    </row>
    <row r="745" spans="2:7" x14ac:dyDescent="0.4">
      <c r="B745">
        <v>1199</v>
      </c>
      <c r="C745">
        <v>1242</v>
      </c>
      <c r="D745" s="2" t="str">
        <f t="shared" si="33"/>
        <v>1199_1242</v>
      </c>
      <c r="E745" s="20">
        <v>8.7536847817545005E-2</v>
      </c>
      <c r="F745" s="2" t="str">
        <f t="shared" si="34"/>
        <v>1242_1199</v>
      </c>
      <c r="G745" s="23">
        <f t="shared" si="35"/>
        <v>0.912463152182455</v>
      </c>
    </row>
    <row r="746" spans="2:7" x14ac:dyDescent="0.4">
      <c r="B746">
        <v>1199</v>
      </c>
      <c r="C746">
        <v>1277</v>
      </c>
      <c r="D746" s="2" t="str">
        <f t="shared" si="33"/>
        <v>1199_1277</v>
      </c>
      <c r="E746" s="20">
        <v>0.58286069730003998</v>
      </c>
      <c r="F746" s="2" t="str">
        <f t="shared" si="34"/>
        <v>1277_1199</v>
      </c>
      <c r="G746" s="23">
        <f t="shared" si="35"/>
        <v>0.41713930269996002</v>
      </c>
    </row>
    <row r="747" spans="2:7" x14ac:dyDescent="0.4">
      <c r="B747">
        <v>1199</v>
      </c>
      <c r="C747">
        <v>1235</v>
      </c>
      <c r="D747" s="2" t="str">
        <f t="shared" si="33"/>
        <v>1199_1235</v>
      </c>
      <c r="E747" s="20">
        <v>5.8343317752782304E-3</v>
      </c>
      <c r="F747" s="2" t="str">
        <f t="shared" si="34"/>
        <v>1235_1199</v>
      </c>
      <c r="G747" s="23">
        <f t="shared" si="35"/>
        <v>0.99416566822472174</v>
      </c>
    </row>
    <row r="748" spans="2:7" x14ac:dyDescent="0.4">
      <c r="B748">
        <v>1199</v>
      </c>
      <c r="C748">
        <v>1345</v>
      </c>
      <c r="D748" s="2" t="str">
        <f t="shared" si="33"/>
        <v>1199_1345</v>
      </c>
      <c r="E748" s="20">
        <v>0.41893766675386201</v>
      </c>
      <c r="F748" s="2" t="str">
        <f t="shared" si="34"/>
        <v>1345_1199</v>
      </c>
      <c r="G748" s="23">
        <f t="shared" si="35"/>
        <v>0.58106233324613799</v>
      </c>
    </row>
    <row r="749" spans="2:7" x14ac:dyDescent="0.4">
      <c r="B749">
        <v>1199</v>
      </c>
      <c r="C749">
        <v>1348</v>
      </c>
      <c r="D749" s="2" t="str">
        <f t="shared" si="33"/>
        <v>1199_1348</v>
      </c>
      <c r="E749" s="20">
        <v>3.4335008881131398E-3</v>
      </c>
      <c r="F749" s="2" t="str">
        <f t="shared" si="34"/>
        <v>1348_1199</v>
      </c>
      <c r="G749" s="23">
        <f t="shared" si="35"/>
        <v>0.99656649911188688</v>
      </c>
    </row>
    <row r="750" spans="2:7" x14ac:dyDescent="0.4">
      <c r="B750">
        <v>1199</v>
      </c>
      <c r="C750">
        <v>1332</v>
      </c>
      <c r="D750" s="2" t="str">
        <f t="shared" si="33"/>
        <v>1199_1332</v>
      </c>
      <c r="E750" s="20">
        <v>2.9422781642536901E-2</v>
      </c>
      <c r="F750" s="2" t="str">
        <f t="shared" si="34"/>
        <v>1332_1199</v>
      </c>
      <c r="G750" s="23">
        <f t="shared" si="35"/>
        <v>0.97057721835746313</v>
      </c>
    </row>
    <row r="751" spans="2:7" x14ac:dyDescent="0.4">
      <c r="B751">
        <v>1199</v>
      </c>
      <c r="C751">
        <v>1276</v>
      </c>
      <c r="D751" s="2" t="str">
        <f t="shared" si="33"/>
        <v>1199_1276</v>
      </c>
      <c r="E751" s="20">
        <v>5.1338796545862099E-3</v>
      </c>
      <c r="F751" s="2" t="str">
        <f t="shared" si="34"/>
        <v>1276_1199</v>
      </c>
      <c r="G751" s="23">
        <f t="shared" si="35"/>
        <v>0.99486612034541377</v>
      </c>
    </row>
    <row r="752" spans="2:7" x14ac:dyDescent="0.4">
      <c r="B752">
        <v>1199</v>
      </c>
      <c r="C752">
        <v>1257</v>
      </c>
      <c r="D752" s="2" t="str">
        <f t="shared" si="33"/>
        <v>1199_1257</v>
      </c>
      <c r="E752" s="20">
        <v>1.0215966137855101E-3</v>
      </c>
      <c r="F752" s="2" t="str">
        <f t="shared" si="34"/>
        <v>1257_1199</v>
      </c>
      <c r="G752" s="23">
        <f t="shared" si="35"/>
        <v>0.99897840338621446</v>
      </c>
    </row>
    <row r="753" spans="2:7" x14ac:dyDescent="0.4">
      <c r="B753">
        <v>1199</v>
      </c>
      <c r="C753">
        <v>1314</v>
      </c>
      <c r="D753" s="2" t="str">
        <f t="shared" si="33"/>
        <v>1199_1314</v>
      </c>
      <c r="E753" s="20">
        <v>2.0971548982910201E-2</v>
      </c>
      <c r="F753" s="2" t="str">
        <f t="shared" si="34"/>
        <v>1314_1199</v>
      </c>
      <c r="G753" s="23">
        <f t="shared" si="35"/>
        <v>0.9790284510170898</v>
      </c>
    </row>
    <row r="754" spans="2:7" x14ac:dyDescent="0.4">
      <c r="B754">
        <v>1199</v>
      </c>
      <c r="C754">
        <v>1116</v>
      </c>
      <c r="D754" s="2" t="str">
        <f t="shared" si="33"/>
        <v>1199_1116</v>
      </c>
      <c r="E754" s="20">
        <v>6.12385147683993E-3</v>
      </c>
      <c r="F754" s="2" t="str">
        <f t="shared" si="34"/>
        <v>1116_1199</v>
      </c>
      <c r="G754" s="23">
        <f t="shared" si="35"/>
        <v>0.99387614852316009</v>
      </c>
    </row>
    <row r="755" spans="2:7" x14ac:dyDescent="0.4">
      <c r="B755">
        <v>1199</v>
      </c>
      <c r="C755">
        <v>1292</v>
      </c>
      <c r="D755" s="2" t="str">
        <f t="shared" si="33"/>
        <v>1199_1292</v>
      </c>
      <c r="E755" s="20">
        <v>2.3313981844327201E-3</v>
      </c>
      <c r="F755" s="2" t="str">
        <f t="shared" si="34"/>
        <v>1292_1199</v>
      </c>
      <c r="G755" s="23">
        <f t="shared" si="35"/>
        <v>0.99766860181556727</v>
      </c>
    </row>
    <row r="756" spans="2:7" x14ac:dyDescent="0.4">
      <c r="B756">
        <v>1199</v>
      </c>
      <c r="C756">
        <v>1139</v>
      </c>
      <c r="D756" s="2" t="str">
        <f t="shared" si="33"/>
        <v>1199_1139</v>
      </c>
      <c r="E756" s="20">
        <v>1.9343145222346599E-3</v>
      </c>
      <c r="F756" s="2" t="str">
        <f t="shared" si="34"/>
        <v>1139_1199</v>
      </c>
      <c r="G756" s="23">
        <f t="shared" si="35"/>
        <v>0.99806568547776531</v>
      </c>
    </row>
    <row r="757" spans="2:7" x14ac:dyDescent="0.4">
      <c r="B757">
        <v>1199</v>
      </c>
      <c r="C757">
        <v>1153</v>
      </c>
      <c r="D757" s="2" t="str">
        <f t="shared" si="33"/>
        <v>1199_1153</v>
      </c>
      <c r="E757" s="20">
        <v>3.0254808505031398E-3</v>
      </c>
      <c r="F757" s="2" t="str">
        <f t="shared" si="34"/>
        <v>1153_1199</v>
      </c>
      <c r="G757" s="23">
        <f t="shared" si="35"/>
        <v>0.99697451914949686</v>
      </c>
    </row>
    <row r="758" spans="2:7" x14ac:dyDescent="0.4">
      <c r="B758">
        <v>1199</v>
      </c>
      <c r="C758">
        <v>1417</v>
      </c>
      <c r="D758" s="2" t="str">
        <f t="shared" si="33"/>
        <v>1199_1417</v>
      </c>
      <c r="E758" s="20">
        <v>7.3821706481555005E-2</v>
      </c>
      <c r="F758" s="2" t="str">
        <f t="shared" si="34"/>
        <v>1417_1199</v>
      </c>
      <c r="G758" s="23">
        <f t="shared" si="35"/>
        <v>0.92617829351844505</v>
      </c>
    </row>
    <row r="759" spans="2:7" x14ac:dyDescent="0.4">
      <c r="B759">
        <v>1199</v>
      </c>
      <c r="C759">
        <v>1455</v>
      </c>
      <c r="D759" s="2" t="str">
        <f t="shared" si="33"/>
        <v>1199_1455</v>
      </c>
      <c r="E759" s="20">
        <v>2.48197260512392E-3</v>
      </c>
      <c r="F759" s="2" t="str">
        <f t="shared" si="34"/>
        <v>1455_1199</v>
      </c>
      <c r="G759" s="23">
        <f t="shared" si="35"/>
        <v>0.99751802739487605</v>
      </c>
    </row>
    <row r="760" spans="2:7" x14ac:dyDescent="0.4">
      <c r="B760">
        <v>1199</v>
      </c>
      <c r="C760">
        <v>1246</v>
      </c>
      <c r="D760" s="2" t="str">
        <f t="shared" si="33"/>
        <v>1199_1246</v>
      </c>
      <c r="E760" s="20">
        <v>7.0042105254461097E-3</v>
      </c>
      <c r="F760" s="2" t="str">
        <f t="shared" si="34"/>
        <v>1246_1199</v>
      </c>
      <c r="G760" s="23">
        <f t="shared" si="35"/>
        <v>0.99299578947455391</v>
      </c>
    </row>
    <row r="761" spans="2:7" x14ac:dyDescent="0.4">
      <c r="B761">
        <v>1199</v>
      </c>
      <c r="C761">
        <v>1291</v>
      </c>
      <c r="D761" s="2" t="str">
        <f t="shared" si="33"/>
        <v>1199_1291</v>
      </c>
      <c r="E761" s="20">
        <v>0.65323065890123999</v>
      </c>
      <c r="F761" s="2" t="str">
        <f t="shared" si="34"/>
        <v>1291_1199</v>
      </c>
      <c r="G761" s="23">
        <f t="shared" si="35"/>
        <v>0.34676934109876001</v>
      </c>
    </row>
    <row r="762" spans="2:7" x14ac:dyDescent="0.4">
      <c r="B762">
        <v>1199</v>
      </c>
      <c r="C762">
        <v>1439</v>
      </c>
      <c r="D762" s="2" t="str">
        <f t="shared" si="33"/>
        <v>1199_1439</v>
      </c>
      <c r="E762" s="20">
        <v>0.34754042444011002</v>
      </c>
      <c r="F762" s="2" t="str">
        <f t="shared" si="34"/>
        <v>1439_1199</v>
      </c>
      <c r="G762" s="23">
        <f t="shared" si="35"/>
        <v>0.65245957555988998</v>
      </c>
    </row>
    <row r="763" spans="2:7" x14ac:dyDescent="0.4">
      <c r="B763">
        <v>1199</v>
      </c>
      <c r="C763">
        <v>1423</v>
      </c>
      <c r="D763" s="2" t="str">
        <f t="shared" si="33"/>
        <v>1199_1423</v>
      </c>
      <c r="E763" s="20">
        <v>2.2281616166688899E-2</v>
      </c>
      <c r="F763" s="2" t="str">
        <f t="shared" si="34"/>
        <v>1423_1199</v>
      </c>
      <c r="G763" s="23">
        <f t="shared" si="35"/>
        <v>0.97771838383331111</v>
      </c>
    </row>
    <row r="764" spans="2:7" x14ac:dyDescent="0.4">
      <c r="B764">
        <v>1199</v>
      </c>
      <c r="C764">
        <v>1190</v>
      </c>
      <c r="D764" s="2" t="str">
        <f t="shared" si="33"/>
        <v>1199_1190</v>
      </c>
      <c r="E764" s="20">
        <v>0.41554909271139001</v>
      </c>
      <c r="F764" s="2" t="str">
        <f t="shared" si="34"/>
        <v>1190_1199</v>
      </c>
      <c r="G764" s="23">
        <f t="shared" si="35"/>
        <v>0.58445090728860993</v>
      </c>
    </row>
    <row r="765" spans="2:7" x14ac:dyDescent="0.4">
      <c r="B765">
        <v>1199</v>
      </c>
      <c r="C765">
        <v>1374</v>
      </c>
      <c r="D765" s="2" t="str">
        <f t="shared" si="33"/>
        <v>1199_1374</v>
      </c>
      <c r="E765" s="20">
        <v>1.95826390033918E-2</v>
      </c>
      <c r="F765" s="2" t="str">
        <f t="shared" si="34"/>
        <v>1374_1199</v>
      </c>
      <c r="G765" s="23">
        <f t="shared" si="35"/>
        <v>0.98041736099660826</v>
      </c>
    </row>
    <row r="766" spans="2:7" x14ac:dyDescent="0.4">
      <c r="B766">
        <v>1199</v>
      </c>
      <c r="C766">
        <v>1307</v>
      </c>
      <c r="D766" s="2" t="str">
        <f t="shared" si="33"/>
        <v>1199_1307</v>
      </c>
      <c r="E766" s="20">
        <v>9.5736994056569102E-2</v>
      </c>
      <c r="F766" s="2" t="str">
        <f t="shared" si="34"/>
        <v>1307_1199</v>
      </c>
      <c r="G766" s="23">
        <f t="shared" si="35"/>
        <v>0.9042630059434309</v>
      </c>
    </row>
    <row r="767" spans="2:7" x14ac:dyDescent="0.4">
      <c r="B767">
        <v>1199</v>
      </c>
      <c r="C767">
        <v>1266</v>
      </c>
      <c r="D767" s="2" t="str">
        <f t="shared" si="33"/>
        <v>1199_1266</v>
      </c>
      <c r="E767" s="20">
        <v>0.185432704991047</v>
      </c>
      <c r="F767" s="2" t="str">
        <f t="shared" si="34"/>
        <v>1266_1199</v>
      </c>
      <c r="G767" s="23">
        <f t="shared" si="35"/>
        <v>0.81456729500895297</v>
      </c>
    </row>
    <row r="768" spans="2:7" x14ac:dyDescent="0.4">
      <c r="B768">
        <v>1199</v>
      </c>
      <c r="C768">
        <v>1407</v>
      </c>
      <c r="D768" s="2" t="str">
        <f t="shared" si="33"/>
        <v>1199_1407</v>
      </c>
      <c r="E768" s="20">
        <v>0.27865589925510897</v>
      </c>
      <c r="F768" s="2" t="str">
        <f t="shared" si="34"/>
        <v>1407_1199</v>
      </c>
      <c r="G768" s="23">
        <f t="shared" si="35"/>
        <v>0.72134410074489108</v>
      </c>
    </row>
    <row r="769" spans="2:7" x14ac:dyDescent="0.4">
      <c r="B769">
        <v>1199</v>
      </c>
      <c r="C769">
        <v>1377</v>
      </c>
      <c r="D769" s="2" t="str">
        <f t="shared" si="33"/>
        <v>1199_1377</v>
      </c>
      <c r="E769" s="20">
        <v>1.88069969594203E-2</v>
      </c>
      <c r="F769" s="2" t="str">
        <f t="shared" si="34"/>
        <v>1377_1199</v>
      </c>
      <c r="G769" s="23">
        <f t="shared" si="35"/>
        <v>0.98119300304057966</v>
      </c>
    </row>
    <row r="770" spans="2:7" x14ac:dyDescent="0.4">
      <c r="B770">
        <v>1199</v>
      </c>
      <c r="C770">
        <v>1435</v>
      </c>
      <c r="D770" s="2" t="str">
        <f t="shared" si="33"/>
        <v>1199_1435</v>
      </c>
      <c r="E770" s="20">
        <v>0.10501451877901199</v>
      </c>
      <c r="F770" s="2" t="str">
        <f t="shared" si="34"/>
        <v>1435_1199</v>
      </c>
      <c r="G770" s="23">
        <f t="shared" si="35"/>
        <v>0.89498548122098798</v>
      </c>
    </row>
    <row r="771" spans="2:7" x14ac:dyDescent="0.4">
      <c r="B771">
        <v>1199</v>
      </c>
      <c r="C771">
        <v>1343</v>
      </c>
      <c r="D771" s="2" t="str">
        <f t="shared" ref="D771:D834" si="36">B771&amp;"_"&amp;C771</f>
        <v>1199_1343</v>
      </c>
      <c r="E771" s="20">
        <v>1.0140302273088399E-2</v>
      </c>
      <c r="F771" s="2" t="str">
        <f t="shared" ref="F771:F834" si="37">C771&amp;"_"&amp;B771</f>
        <v>1343_1199</v>
      </c>
      <c r="G771" s="23">
        <f t="shared" ref="G771:G834" si="38">1-E771</f>
        <v>0.98985969772691162</v>
      </c>
    </row>
    <row r="772" spans="2:7" x14ac:dyDescent="0.4">
      <c r="B772">
        <v>1199</v>
      </c>
      <c r="C772">
        <v>1137</v>
      </c>
      <c r="D772" s="2" t="str">
        <f t="shared" si="36"/>
        <v>1199_1137</v>
      </c>
      <c r="E772" s="20">
        <v>0.27700099351688601</v>
      </c>
      <c r="F772" s="2" t="str">
        <f t="shared" si="37"/>
        <v>1137_1199</v>
      </c>
      <c r="G772" s="23">
        <f t="shared" si="38"/>
        <v>0.72299900648311399</v>
      </c>
    </row>
    <row r="773" spans="2:7" x14ac:dyDescent="0.4">
      <c r="B773">
        <v>1199</v>
      </c>
      <c r="C773">
        <v>1268</v>
      </c>
      <c r="D773" s="2" t="str">
        <f t="shared" si="36"/>
        <v>1199_1268</v>
      </c>
      <c r="E773" s="20">
        <v>0.22327212622515999</v>
      </c>
      <c r="F773" s="2" t="str">
        <f t="shared" si="37"/>
        <v>1268_1199</v>
      </c>
      <c r="G773" s="23">
        <f t="shared" si="38"/>
        <v>0.77672787377483998</v>
      </c>
    </row>
    <row r="774" spans="2:7" x14ac:dyDescent="0.4">
      <c r="B774">
        <v>1199</v>
      </c>
      <c r="C774">
        <v>1195</v>
      </c>
      <c r="D774" s="2" t="str">
        <f t="shared" si="36"/>
        <v>1199_1195</v>
      </c>
      <c r="E774" s="20">
        <v>8.1719847871511694E-2</v>
      </c>
      <c r="F774" s="2" t="str">
        <f t="shared" si="37"/>
        <v>1195_1199</v>
      </c>
      <c r="G774" s="23">
        <f t="shared" si="38"/>
        <v>0.91828015212848835</v>
      </c>
    </row>
    <row r="775" spans="2:7" x14ac:dyDescent="0.4">
      <c r="B775">
        <v>1199</v>
      </c>
      <c r="C775">
        <v>1433</v>
      </c>
      <c r="D775" s="2" t="str">
        <f t="shared" si="36"/>
        <v>1199_1433</v>
      </c>
      <c r="E775" s="20">
        <v>3.8516086170841797E-2</v>
      </c>
      <c r="F775" s="2" t="str">
        <f t="shared" si="37"/>
        <v>1433_1199</v>
      </c>
      <c r="G775" s="23">
        <f t="shared" si="38"/>
        <v>0.96148391382915821</v>
      </c>
    </row>
    <row r="776" spans="2:7" x14ac:dyDescent="0.4">
      <c r="B776">
        <v>1199</v>
      </c>
      <c r="C776">
        <v>1315</v>
      </c>
      <c r="D776" s="2" t="str">
        <f t="shared" si="36"/>
        <v>1199_1315</v>
      </c>
      <c r="E776" s="20">
        <v>0.47590117185948899</v>
      </c>
      <c r="F776" s="2" t="str">
        <f t="shared" si="37"/>
        <v>1315_1199</v>
      </c>
      <c r="G776" s="23">
        <f t="shared" si="38"/>
        <v>0.52409882814051101</v>
      </c>
    </row>
    <row r="777" spans="2:7" x14ac:dyDescent="0.4">
      <c r="B777">
        <v>1199</v>
      </c>
      <c r="C777">
        <v>1413</v>
      </c>
      <c r="D777" s="2" t="str">
        <f t="shared" si="36"/>
        <v>1199_1413</v>
      </c>
      <c r="E777" s="20">
        <v>0.82594130371735897</v>
      </c>
      <c r="F777" s="2" t="str">
        <f t="shared" si="37"/>
        <v>1413_1199</v>
      </c>
      <c r="G777" s="23">
        <f t="shared" si="38"/>
        <v>0.17405869628264103</v>
      </c>
    </row>
    <row r="778" spans="2:7" x14ac:dyDescent="0.4">
      <c r="B778">
        <v>1199</v>
      </c>
      <c r="C778">
        <v>1274</v>
      </c>
      <c r="D778" s="2" t="str">
        <f t="shared" si="36"/>
        <v>1199_1274</v>
      </c>
      <c r="E778" s="20">
        <v>2.0848176132978902E-2</v>
      </c>
      <c r="F778" s="2" t="str">
        <f t="shared" si="37"/>
        <v>1274_1199</v>
      </c>
      <c r="G778" s="23">
        <f t="shared" si="38"/>
        <v>0.97915182386702115</v>
      </c>
    </row>
    <row r="779" spans="2:7" x14ac:dyDescent="0.4">
      <c r="B779">
        <v>1199</v>
      </c>
      <c r="C779">
        <v>1305</v>
      </c>
      <c r="D779" s="2" t="str">
        <f t="shared" si="36"/>
        <v>1199_1305</v>
      </c>
      <c r="E779" s="20">
        <v>5.7616285699382097E-2</v>
      </c>
      <c r="F779" s="2" t="str">
        <f t="shared" si="37"/>
        <v>1305_1199</v>
      </c>
      <c r="G779" s="23">
        <f t="shared" si="38"/>
        <v>0.94238371430061796</v>
      </c>
    </row>
    <row r="780" spans="2:7" x14ac:dyDescent="0.4">
      <c r="B780">
        <v>1199</v>
      </c>
      <c r="C780">
        <v>1436</v>
      </c>
      <c r="D780" s="2" t="str">
        <f t="shared" si="36"/>
        <v>1199_1436</v>
      </c>
      <c r="E780" s="20">
        <v>1.4504256667263699E-2</v>
      </c>
      <c r="F780" s="2" t="str">
        <f t="shared" si="37"/>
        <v>1436_1199</v>
      </c>
      <c r="G780" s="23">
        <f t="shared" si="38"/>
        <v>0.98549574333273626</v>
      </c>
    </row>
    <row r="781" spans="2:7" x14ac:dyDescent="0.4">
      <c r="B781">
        <v>1199</v>
      </c>
      <c r="C781">
        <v>1166</v>
      </c>
      <c r="D781" s="2" t="str">
        <f t="shared" si="36"/>
        <v>1199_1166</v>
      </c>
      <c r="E781" s="20">
        <v>0.25732441489344599</v>
      </c>
      <c r="F781" s="2" t="str">
        <f t="shared" si="37"/>
        <v>1166_1199</v>
      </c>
      <c r="G781" s="23">
        <f t="shared" si="38"/>
        <v>0.74267558510655407</v>
      </c>
    </row>
    <row r="782" spans="2:7" x14ac:dyDescent="0.4">
      <c r="B782">
        <v>1199</v>
      </c>
      <c r="C782">
        <v>1233</v>
      </c>
      <c r="D782" s="2" t="str">
        <f t="shared" si="36"/>
        <v>1199_1233</v>
      </c>
      <c r="E782" s="20">
        <v>0.22281649778748999</v>
      </c>
      <c r="F782" s="2" t="str">
        <f t="shared" si="37"/>
        <v>1233_1199</v>
      </c>
      <c r="G782" s="23">
        <f t="shared" si="38"/>
        <v>0.77718350221250998</v>
      </c>
    </row>
    <row r="783" spans="2:7" x14ac:dyDescent="0.4">
      <c r="B783">
        <v>1199</v>
      </c>
      <c r="C783">
        <v>1329</v>
      </c>
      <c r="D783" s="2" t="str">
        <f t="shared" si="36"/>
        <v>1199_1329</v>
      </c>
      <c r="E783" s="20">
        <v>0.20274964224167399</v>
      </c>
      <c r="F783" s="2" t="str">
        <f t="shared" si="37"/>
        <v>1329_1199</v>
      </c>
      <c r="G783" s="23">
        <f t="shared" si="38"/>
        <v>0.79725035775832598</v>
      </c>
    </row>
    <row r="784" spans="2:7" x14ac:dyDescent="0.4">
      <c r="B784">
        <v>1199</v>
      </c>
      <c r="C784">
        <v>1240</v>
      </c>
      <c r="D784" s="2" t="str">
        <f t="shared" si="36"/>
        <v>1199_1240</v>
      </c>
      <c r="E784" s="20">
        <v>0.68011328006260996</v>
      </c>
      <c r="F784" s="2" t="str">
        <f t="shared" si="37"/>
        <v>1240_1199</v>
      </c>
      <c r="G784" s="23">
        <f t="shared" si="38"/>
        <v>0.31988671993739004</v>
      </c>
    </row>
    <row r="785" spans="2:7" x14ac:dyDescent="0.4">
      <c r="B785">
        <v>1199</v>
      </c>
      <c r="C785">
        <v>1411</v>
      </c>
      <c r="D785" s="2" t="str">
        <f t="shared" si="36"/>
        <v>1199_1411</v>
      </c>
      <c r="E785" s="20">
        <v>6.1264769426568902E-2</v>
      </c>
      <c r="F785" s="2" t="str">
        <f t="shared" si="37"/>
        <v>1411_1199</v>
      </c>
      <c r="G785" s="23">
        <f t="shared" si="38"/>
        <v>0.93873523057343111</v>
      </c>
    </row>
    <row r="786" spans="2:7" x14ac:dyDescent="0.4">
      <c r="B786">
        <v>1199</v>
      </c>
      <c r="C786">
        <v>1371</v>
      </c>
      <c r="D786" s="2" t="str">
        <f t="shared" si="36"/>
        <v>1199_1371</v>
      </c>
      <c r="E786" s="20">
        <v>4.8696038299491297E-2</v>
      </c>
      <c r="F786" s="2" t="str">
        <f t="shared" si="37"/>
        <v>1371_1199</v>
      </c>
      <c r="G786" s="23">
        <f t="shared" si="38"/>
        <v>0.95130396170050868</v>
      </c>
    </row>
    <row r="787" spans="2:7" x14ac:dyDescent="0.4">
      <c r="B787">
        <v>1199</v>
      </c>
      <c r="C787">
        <v>1278</v>
      </c>
      <c r="D787" s="2" t="str">
        <f t="shared" si="36"/>
        <v>1199_1278</v>
      </c>
      <c r="E787" s="20">
        <v>8.9068515849435401E-3</v>
      </c>
      <c r="F787" s="2" t="str">
        <f t="shared" si="37"/>
        <v>1278_1199</v>
      </c>
      <c r="G787" s="23">
        <f t="shared" si="38"/>
        <v>0.99109314841505647</v>
      </c>
    </row>
    <row r="788" spans="2:7" x14ac:dyDescent="0.4">
      <c r="B788">
        <v>1199</v>
      </c>
      <c r="C788">
        <v>1457</v>
      </c>
      <c r="D788" s="2" t="str">
        <f t="shared" si="36"/>
        <v>1199_1457</v>
      </c>
      <c r="E788" s="20">
        <v>0.19135603041816701</v>
      </c>
      <c r="F788" s="2" t="str">
        <f t="shared" si="37"/>
        <v>1457_1199</v>
      </c>
      <c r="G788" s="23">
        <f t="shared" si="38"/>
        <v>0.80864396958183304</v>
      </c>
    </row>
    <row r="789" spans="2:7" x14ac:dyDescent="0.4">
      <c r="B789">
        <v>1199</v>
      </c>
      <c r="C789">
        <v>1243</v>
      </c>
      <c r="D789" s="2" t="str">
        <f t="shared" si="36"/>
        <v>1199_1243</v>
      </c>
      <c r="E789" s="20">
        <v>0.27088134379752998</v>
      </c>
      <c r="F789" s="2" t="str">
        <f t="shared" si="37"/>
        <v>1243_1199</v>
      </c>
      <c r="G789" s="23">
        <f t="shared" si="38"/>
        <v>0.72911865620247007</v>
      </c>
    </row>
    <row r="790" spans="2:7" x14ac:dyDescent="0.4">
      <c r="B790">
        <v>1199</v>
      </c>
      <c r="C790">
        <v>1245</v>
      </c>
      <c r="D790" s="2" t="str">
        <f t="shared" si="36"/>
        <v>1199_1245</v>
      </c>
      <c r="E790" s="20">
        <v>0.15206719524038401</v>
      </c>
      <c r="F790" s="2" t="str">
        <f t="shared" si="37"/>
        <v>1245_1199</v>
      </c>
      <c r="G790" s="23">
        <f t="shared" si="38"/>
        <v>0.84793280475961597</v>
      </c>
    </row>
    <row r="791" spans="2:7" x14ac:dyDescent="0.4">
      <c r="B791">
        <v>1199</v>
      </c>
      <c r="C791">
        <v>1173</v>
      </c>
      <c r="D791" s="2" t="str">
        <f t="shared" si="36"/>
        <v>1199_1173</v>
      </c>
      <c r="E791" s="20">
        <v>5.1705258562745E-2</v>
      </c>
      <c r="F791" s="2" t="str">
        <f t="shared" si="37"/>
        <v>1173_1199</v>
      </c>
      <c r="G791" s="23">
        <f t="shared" si="38"/>
        <v>0.94829474143725501</v>
      </c>
    </row>
    <row r="792" spans="2:7" x14ac:dyDescent="0.4">
      <c r="B792">
        <v>1199</v>
      </c>
      <c r="C792">
        <v>1297</v>
      </c>
      <c r="D792" s="2" t="str">
        <f t="shared" si="36"/>
        <v>1199_1297</v>
      </c>
      <c r="E792" s="20">
        <v>0.52002906440850605</v>
      </c>
      <c r="F792" s="2" t="str">
        <f t="shared" si="37"/>
        <v>1297_1199</v>
      </c>
      <c r="G792" s="23">
        <f t="shared" si="38"/>
        <v>0.47997093559149395</v>
      </c>
    </row>
    <row r="793" spans="2:7" x14ac:dyDescent="0.4">
      <c r="B793">
        <v>1388</v>
      </c>
      <c r="C793">
        <v>1112</v>
      </c>
      <c r="D793" s="2" t="str">
        <f t="shared" si="36"/>
        <v>1388_1112</v>
      </c>
      <c r="E793" s="20">
        <v>5.4107862018597401E-2</v>
      </c>
      <c r="F793" s="2" t="str">
        <f t="shared" si="37"/>
        <v>1112_1388</v>
      </c>
      <c r="G793" s="23">
        <f t="shared" si="38"/>
        <v>0.94589213798140259</v>
      </c>
    </row>
    <row r="794" spans="2:7" x14ac:dyDescent="0.4">
      <c r="B794">
        <v>1388</v>
      </c>
      <c r="C794">
        <v>1242</v>
      </c>
      <c r="D794" s="2" t="str">
        <f t="shared" si="36"/>
        <v>1388_1242</v>
      </c>
      <c r="E794" s="20">
        <v>0.50755344503028299</v>
      </c>
      <c r="F794" s="2" t="str">
        <f t="shared" si="37"/>
        <v>1242_1388</v>
      </c>
      <c r="G794" s="23">
        <f t="shared" si="38"/>
        <v>0.49244655496971701</v>
      </c>
    </row>
    <row r="795" spans="2:7" x14ac:dyDescent="0.4">
      <c r="B795">
        <v>1388</v>
      </c>
      <c r="C795">
        <v>1277</v>
      </c>
      <c r="D795" s="2" t="str">
        <f t="shared" si="36"/>
        <v>1388_1277</v>
      </c>
      <c r="E795" s="20">
        <v>0.937545790001029</v>
      </c>
      <c r="F795" s="2" t="str">
        <f t="shared" si="37"/>
        <v>1277_1388</v>
      </c>
      <c r="G795" s="23">
        <f t="shared" si="38"/>
        <v>6.2454209998971E-2</v>
      </c>
    </row>
    <row r="796" spans="2:7" x14ac:dyDescent="0.4">
      <c r="B796">
        <v>1388</v>
      </c>
      <c r="C796">
        <v>1235</v>
      </c>
      <c r="D796" s="2" t="str">
        <f t="shared" si="36"/>
        <v>1388_1235</v>
      </c>
      <c r="E796" s="20">
        <v>5.9309752310212703E-2</v>
      </c>
      <c r="F796" s="2" t="str">
        <f t="shared" si="37"/>
        <v>1235_1388</v>
      </c>
      <c r="G796" s="23">
        <f t="shared" si="38"/>
        <v>0.94069024768978726</v>
      </c>
    </row>
    <row r="797" spans="2:7" x14ac:dyDescent="0.4">
      <c r="B797">
        <v>1388</v>
      </c>
      <c r="C797">
        <v>1345</v>
      </c>
      <c r="D797" s="2" t="str">
        <f t="shared" si="36"/>
        <v>1388_1345</v>
      </c>
      <c r="E797" s="20">
        <v>0.88566115450237703</v>
      </c>
      <c r="F797" s="2" t="str">
        <f t="shared" si="37"/>
        <v>1345_1388</v>
      </c>
      <c r="G797" s="23">
        <f t="shared" si="38"/>
        <v>0.11433884549762297</v>
      </c>
    </row>
    <row r="798" spans="2:7" x14ac:dyDescent="0.4">
      <c r="B798">
        <v>1388</v>
      </c>
      <c r="C798">
        <v>1348</v>
      </c>
      <c r="D798" s="2" t="str">
        <f t="shared" si="36"/>
        <v>1388_1348</v>
      </c>
      <c r="E798" s="20">
        <v>3.56938128093129E-2</v>
      </c>
      <c r="F798" s="2" t="str">
        <f t="shared" si="37"/>
        <v>1348_1388</v>
      </c>
      <c r="G798" s="23">
        <f t="shared" si="38"/>
        <v>0.96430618719068706</v>
      </c>
    </row>
    <row r="799" spans="2:7" x14ac:dyDescent="0.4">
      <c r="B799">
        <v>1388</v>
      </c>
      <c r="C799">
        <v>1332</v>
      </c>
      <c r="D799" s="2" t="str">
        <f t="shared" si="36"/>
        <v>1388_1332</v>
      </c>
      <c r="E799" s="20">
        <v>0.245674266172273</v>
      </c>
      <c r="F799" s="2" t="str">
        <f t="shared" si="37"/>
        <v>1332_1388</v>
      </c>
      <c r="G799" s="23">
        <f t="shared" si="38"/>
        <v>0.75432573382772694</v>
      </c>
    </row>
    <row r="800" spans="2:7" x14ac:dyDescent="0.4">
      <c r="B800">
        <v>1388</v>
      </c>
      <c r="C800">
        <v>1276</v>
      </c>
      <c r="D800" s="2" t="str">
        <f t="shared" si="36"/>
        <v>1388_1276</v>
      </c>
      <c r="E800" s="20">
        <v>5.2528420530388503E-2</v>
      </c>
      <c r="F800" s="2" t="str">
        <f t="shared" si="37"/>
        <v>1276_1388</v>
      </c>
      <c r="G800" s="23">
        <f t="shared" si="38"/>
        <v>0.94747157946961147</v>
      </c>
    </row>
    <row r="801" spans="2:7" x14ac:dyDescent="0.4">
      <c r="B801">
        <v>1388</v>
      </c>
      <c r="C801">
        <v>1257</v>
      </c>
      <c r="D801" s="2" t="str">
        <f t="shared" si="36"/>
        <v>1388_1257</v>
      </c>
      <c r="E801" s="20">
        <v>1.08673830807854E-2</v>
      </c>
      <c r="F801" s="2" t="str">
        <f t="shared" si="37"/>
        <v>1257_1388</v>
      </c>
      <c r="G801" s="23">
        <f t="shared" si="38"/>
        <v>0.98913261691921461</v>
      </c>
    </row>
    <row r="802" spans="2:7" x14ac:dyDescent="0.4">
      <c r="B802">
        <v>1388</v>
      </c>
      <c r="C802">
        <v>1314</v>
      </c>
      <c r="D802" s="2" t="str">
        <f t="shared" si="36"/>
        <v>1388_1314</v>
      </c>
      <c r="E802" s="20">
        <v>0.18708096358310999</v>
      </c>
      <c r="F802" s="2" t="str">
        <f t="shared" si="37"/>
        <v>1314_1388</v>
      </c>
      <c r="G802" s="23">
        <f t="shared" si="38"/>
        <v>0.81291903641689001</v>
      </c>
    </row>
    <row r="803" spans="2:7" x14ac:dyDescent="0.4">
      <c r="B803">
        <v>1388</v>
      </c>
      <c r="C803">
        <v>1116</v>
      </c>
      <c r="D803" s="2" t="str">
        <f t="shared" si="36"/>
        <v>1388_1116</v>
      </c>
      <c r="E803" s="20">
        <v>6.20871835295254E-2</v>
      </c>
      <c r="F803" s="2" t="str">
        <f t="shared" si="37"/>
        <v>1116_1388</v>
      </c>
      <c r="G803" s="23">
        <f t="shared" si="38"/>
        <v>0.93791281647047464</v>
      </c>
    </row>
    <row r="804" spans="2:7" x14ac:dyDescent="0.4">
      <c r="B804">
        <v>1388</v>
      </c>
      <c r="C804">
        <v>1292</v>
      </c>
      <c r="D804" s="2" t="str">
        <f t="shared" si="36"/>
        <v>1388_1292</v>
      </c>
      <c r="E804" s="20">
        <v>2.449111110751E-2</v>
      </c>
      <c r="F804" s="2" t="str">
        <f t="shared" si="37"/>
        <v>1292_1388</v>
      </c>
      <c r="G804" s="23">
        <f t="shared" si="38"/>
        <v>0.97550888889248999</v>
      </c>
    </row>
    <row r="805" spans="2:7" x14ac:dyDescent="0.4">
      <c r="B805">
        <v>1388</v>
      </c>
      <c r="C805">
        <v>1139</v>
      </c>
      <c r="D805" s="2" t="str">
        <f t="shared" si="36"/>
        <v>1388_1139</v>
      </c>
      <c r="E805" s="20">
        <v>2.0396948777679301E-2</v>
      </c>
      <c r="F805" s="2" t="str">
        <f t="shared" si="37"/>
        <v>1139_1388</v>
      </c>
      <c r="G805" s="23">
        <f t="shared" si="38"/>
        <v>0.97960305122232072</v>
      </c>
    </row>
    <row r="806" spans="2:7" x14ac:dyDescent="0.4">
      <c r="B806">
        <v>1388</v>
      </c>
      <c r="C806">
        <v>1153</v>
      </c>
      <c r="D806" s="2" t="str">
        <f t="shared" si="36"/>
        <v>1388_1153</v>
      </c>
      <c r="E806" s="20">
        <v>3.1573598259481903E-2</v>
      </c>
      <c r="F806" s="2" t="str">
        <f t="shared" si="37"/>
        <v>1153_1388</v>
      </c>
      <c r="G806" s="23">
        <f t="shared" si="38"/>
        <v>0.96842640174051808</v>
      </c>
    </row>
    <row r="807" spans="2:7" x14ac:dyDescent="0.4">
      <c r="B807">
        <v>1388</v>
      </c>
      <c r="C807">
        <v>1417</v>
      </c>
      <c r="D807" s="2" t="str">
        <f t="shared" si="36"/>
        <v>1388_1417</v>
      </c>
      <c r="E807" s="20">
        <v>0.46130006343226498</v>
      </c>
      <c r="F807" s="2" t="str">
        <f t="shared" si="37"/>
        <v>1417_1388</v>
      </c>
      <c r="G807" s="23">
        <f t="shared" si="38"/>
        <v>0.53869993656773496</v>
      </c>
    </row>
    <row r="808" spans="2:7" x14ac:dyDescent="0.4">
      <c r="B808">
        <v>1388</v>
      </c>
      <c r="C808">
        <v>1455</v>
      </c>
      <c r="D808" s="2" t="str">
        <f t="shared" si="36"/>
        <v>1388_1455</v>
      </c>
      <c r="E808" s="20">
        <v>2.60355317436342E-2</v>
      </c>
      <c r="F808" s="2" t="str">
        <f t="shared" si="37"/>
        <v>1455_1388</v>
      </c>
      <c r="G808" s="23">
        <f t="shared" si="38"/>
        <v>0.97396446825636585</v>
      </c>
    </row>
    <row r="809" spans="2:7" x14ac:dyDescent="0.4">
      <c r="B809">
        <v>1388</v>
      </c>
      <c r="C809">
        <v>1246</v>
      </c>
      <c r="D809" s="2" t="str">
        <f t="shared" si="36"/>
        <v>1388_1246</v>
      </c>
      <c r="E809" s="20">
        <v>7.0442558933400706E-2</v>
      </c>
      <c r="F809" s="2" t="str">
        <f t="shared" si="37"/>
        <v>1246_1388</v>
      </c>
      <c r="G809" s="23">
        <f t="shared" si="38"/>
        <v>0.92955744106659932</v>
      </c>
    </row>
    <row r="810" spans="2:7" x14ac:dyDescent="0.4">
      <c r="B810">
        <v>1388</v>
      </c>
      <c r="C810">
        <v>1291</v>
      </c>
      <c r="D810" s="2" t="str">
        <f t="shared" si="36"/>
        <v>1388_1291</v>
      </c>
      <c r="E810" s="20">
        <v>0.95291514320186999</v>
      </c>
      <c r="F810" s="2" t="str">
        <f t="shared" si="37"/>
        <v>1291_1388</v>
      </c>
      <c r="G810" s="23">
        <f t="shared" si="38"/>
        <v>4.7084856798130015E-2</v>
      </c>
    </row>
    <row r="811" spans="2:7" x14ac:dyDescent="0.4">
      <c r="B811">
        <v>1388</v>
      </c>
      <c r="C811">
        <v>1439</v>
      </c>
      <c r="D811" s="2" t="str">
        <f t="shared" si="36"/>
        <v>1388_1439</v>
      </c>
      <c r="E811" s="20">
        <v>0.85124961381465702</v>
      </c>
      <c r="F811" s="2" t="str">
        <f t="shared" si="37"/>
        <v>1439_1388</v>
      </c>
      <c r="G811" s="23">
        <f t="shared" si="38"/>
        <v>0.14875038618534298</v>
      </c>
    </row>
    <row r="812" spans="2:7" x14ac:dyDescent="0.4">
      <c r="B812">
        <v>1388</v>
      </c>
      <c r="C812">
        <v>1423</v>
      </c>
      <c r="D812" s="2" t="str">
        <f t="shared" si="36"/>
        <v>1388_1423</v>
      </c>
      <c r="E812" s="20">
        <v>0.19668305428796201</v>
      </c>
      <c r="F812" s="2" t="str">
        <f t="shared" si="37"/>
        <v>1423_1388</v>
      </c>
      <c r="G812" s="23">
        <f t="shared" si="38"/>
        <v>0.80331694571203793</v>
      </c>
    </row>
    <row r="813" spans="2:7" x14ac:dyDescent="0.4">
      <c r="B813">
        <v>1388</v>
      </c>
      <c r="C813">
        <v>1190</v>
      </c>
      <c r="D813" s="2" t="str">
        <f t="shared" si="36"/>
        <v>1388_1190</v>
      </c>
      <c r="E813" s="20">
        <v>0.88424230279099802</v>
      </c>
      <c r="F813" s="2" t="str">
        <f t="shared" si="37"/>
        <v>1190_1388</v>
      </c>
      <c r="G813" s="23">
        <f t="shared" si="38"/>
        <v>0.11575769720900198</v>
      </c>
    </row>
    <row r="814" spans="2:7" x14ac:dyDescent="0.4">
      <c r="B814">
        <v>1388</v>
      </c>
      <c r="C814">
        <v>1374</v>
      </c>
      <c r="D814" s="2" t="str">
        <f t="shared" si="36"/>
        <v>1388_1374</v>
      </c>
      <c r="E814" s="20">
        <v>0.17667618428738899</v>
      </c>
      <c r="F814" s="2" t="str">
        <f t="shared" si="37"/>
        <v>1374_1388</v>
      </c>
      <c r="G814" s="23">
        <f t="shared" si="38"/>
        <v>0.82332381571261104</v>
      </c>
    </row>
    <row r="815" spans="2:7" x14ac:dyDescent="0.4">
      <c r="B815">
        <v>1388</v>
      </c>
      <c r="C815">
        <v>1307</v>
      </c>
      <c r="D815" s="2" t="str">
        <f t="shared" si="36"/>
        <v>1388_1307</v>
      </c>
      <c r="E815" s="20">
        <v>0.532152693721609</v>
      </c>
      <c r="F815" s="2" t="str">
        <f t="shared" si="37"/>
        <v>1307_1388</v>
      </c>
      <c r="G815" s="23">
        <f t="shared" si="38"/>
        <v>0.467847306278391</v>
      </c>
    </row>
    <row r="816" spans="2:7" x14ac:dyDescent="0.4">
      <c r="B816">
        <v>1388</v>
      </c>
      <c r="C816">
        <v>1266</v>
      </c>
      <c r="D816" s="2" t="str">
        <f t="shared" si="36"/>
        <v>1388_1266</v>
      </c>
      <c r="E816" s="20">
        <v>0.70978476806874302</v>
      </c>
      <c r="F816" s="2" t="str">
        <f t="shared" si="37"/>
        <v>1266_1388</v>
      </c>
      <c r="G816" s="23">
        <f t="shared" si="38"/>
        <v>0.29021523193125698</v>
      </c>
    </row>
    <row r="817" spans="2:7" x14ac:dyDescent="0.4">
      <c r="B817">
        <v>1388</v>
      </c>
      <c r="C817">
        <v>1407</v>
      </c>
      <c r="D817" s="2" t="str">
        <f t="shared" si="36"/>
        <v>1388_1407</v>
      </c>
      <c r="E817" s="20">
        <v>0.80583416638525096</v>
      </c>
      <c r="F817" s="2" t="str">
        <f t="shared" si="37"/>
        <v>1407_1388</v>
      </c>
      <c r="G817" s="23">
        <f t="shared" si="38"/>
        <v>0.19416583361474904</v>
      </c>
    </row>
    <row r="818" spans="2:7" x14ac:dyDescent="0.4">
      <c r="B818">
        <v>1388</v>
      </c>
      <c r="C818">
        <v>1377</v>
      </c>
      <c r="D818" s="2" t="str">
        <f t="shared" si="36"/>
        <v>1388_1377</v>
      </c>
      <c r="E818" s="20">
        <v>0.17076202694950801</v>
      </c>
      <c r="F818" s="2" t="str">
        <f t="shared" si="37"/>
        <v>1377_1388</v>
      </c>
      <c r="G818" s="23">
        <f t="shared" si="38"/>
        <v>0.82923797305049196</v>
      </c>
    </row>
    <row r="819" spans="2:7" x14ac:dyDescent="0.4">
      <c r="B819">
        <v>1388</v>
      </c>
      <c r="C819">
        <v>1435</v>
      </c>
      <c r="D819" s="2" t="str">
        <f t="shared" si="36"/>
        <v>1388_1435</v>
      </c>
      <c r="E819" s="20">
        <v>0.55764136059471703</v>
      </c>
      <c r="F819" s="2" t="str">
        <f t="shared" si="37"/>
        <v>1435_1388</v>
      </c>
      <c r="G819" s="23">
        <f t="shared" si="38"/>
        <v>0.44235863940528297</v>
      </c>
    </row>
    <row r="820" spans="2:7" x14ac:dyDescent="0.4">
      <c r="B820">
        <v>1388</v>
      </c>
      <c r="C820">
        <v>1343</v>
      </c>
      <c r="D820" s="2" t="str">
        <f t="shared" si="36"/>
        <v>1388_1343</v>
      </c>
      <c r="E820" s="20">
        <v>9.9146736400403904E-2</v>
      </c>
      <c r="F820" s="2" t="str">
        <f t="shared" si="37"/>
        <v>1343_1388</v>
      </c>
      <c r="G820" s="23">
        <f t="shared" si="38"/>
        <v>0.90085326359959605</v>
      </c>
    </row>
    <row r="821" spans="2:7" x14ac:dyDescent="0.4">
      <c r="B821">
        <v>1388</v>
      </c>
      <c r="C821">
        <v>1137</v>
      </c>
      <c r="D821" s="2" t="str">
        <f t="shared" si="36"/>
        <v>1388_1137</v>
      </c>
      <c r="E821" s="20">
        <v>0.80454035759770903</v>
      </c>
      <c r="F821" s="2" t="str">
        <f t="shared" si="37"/>
        <v>1137_1388</v>
      </c>
      <c r="G821" s="23">
        <f t="shared" si="38"/>
        <v>0.19545964240229097</v>
      </c>
    </row>
    <row r="822" spans="2:7" x14ac:dyDescent="0.4">
      <c r="B822">
        <v>1388</v>
      </c>
      <c r="C822">
        <v>1268</v>
      </c>
      <c r="D822" s="2" t="str">
        <f t="shared" si="36"/>
        <v>1388_1268</v>
      </c>
      <c r="E822" s="20">
        <v>0.75539668056699405</v>
      </c>
      <c r="F822" s="2" t="str">
        <f t="shared" si="37"/>
        <v>1268_1388</v>
      </c>
      <c r="G822" s="23">
        <f t="shared" si="38"/>
        <v>0.24460331943300595</v>
      </c>
    </row>
    <row r="823" spans="2:7" x14ac:dyDescent="0.4">
      <c r="B823">
        <v>1388</v>
      </c>
      <c r="C823">
        <v>1195</v>
      </c>
      <c r="D823" s="2" t="str">
        <f t="shared" si="36"/>
        <v>1388_1195</v>
      </c>
      <c r="E823" s="20">
        <v>0.488776472489858</v>
      </c>
      <c r="F823" s="2" t="str">
        <f t="shared" si="37"/>
        <v>1195_1388</v>
      </c>
      <c r="G823" s="23">
        <f t="shared" si="38"/>
        <v>0.511223527510142</v>
      </c>
    </row>
    <row r="824" spans="2:7" x14ac:dyDescent="0.4">
      <c r="B824">
        <v>1388</v>
      </c>
      <c r="C824">
        <v>1433</v>
      </c>
      <c r="D824" s="2" t="str">
        <f t="shared" si="36"/>
        <v>1388_1433</v>
      </c>
      <c r="E824" s="20">
        <v>0.30088273224293</v>
      </c>
      <c r="F824" s="2" t="str">
        <f t="shared" si="37"/>
        <v>1433_1388</v>
      </c>
      <c r="G824" s="23">
        <f t="shared" si="38"/>
        <v>0.69911726775707006</v>
      </c>
    </row>
    <row r="825" spans="2:7" x14ac:dyDescent="0.4">
      <c r="B825">
        <v>1388</v>
      </c>
      <c r="C825">
        <v>1315</v>
      </c>
      <c r="D825" s="2" t="str">
        <f t="shared" si="36"/>
        <v>1388_1315</v>
      </c>
      <c r="E825" s="20">
        <v>0.90702453846324105</v>
      </c>
      <c r="F825" s="2" t="str">
        <f t="shared" si="37"/>
        <v>1315_1388</v>
      </c>
      <c r="G825" s="23">
        <f t="shared" si="38"/>
        <v>9.2975461536758952E-2</v>
      </c>
    </row>
    <row r="826" spans="2:7" x14ac:dyDescent="0.4">
      <c r="B826">
        <v>1388</v>
      </c>
      <c r="C826">
        <v>1413</v>
      </c>
      <c r="D826" s="2" t="str">
        <f t="shared" si="36"/>
        <v>1388_1413</v>
      </c>
      <c r="E826" s="20">
        <v>0.98076186342864002</v>
      </c>
      <c r="F826" s="2" t="str">
        <f t="shared" si="37"/>
        <v>1413_1388</v>
      </c>
      <c r="G826" s="23">
        <f t="shared" si="38"/>
        <v>1.9238136571359976E-2</v>
      </c>
    </row>
    <row r="827" spans="2:7" x14ac:dyDescent="0.4">
      <c r="B827">
        <v>1388</v>
      </c>
      <c r="C827">
        <v>1274</v>
      </c>
      <c r="D827" s="2" t="str">
        <f t="shared" si="36"/>
        <v>1388_1274</v>
      </c>
      <c r="E827" s="20">
        <v>0.186166209478768</v>
      </c>
      <c r="F827" s="2" t="str">
        <f t="shared" si="37"/>
        <v>1274_1388</v>
      </c>
      <c r="G827" s="23">
        <f t="shared" si="38"/>
        <v>0.81383379052123206</v>
      </c>
    </row>
    <row r="828" spans="2:7" x14ac:dyDescent="0.4">
      <c r="B828">
        <v>1388</v>
      </c>
      <c r="C828">
        <v>1305</v>
      </c>
      <c r="D828" s="2" t="str">
        <f t="shared" si="36"/>
        <v>1388_1305</v>
      </c>
      <c r="E828" s="20">
        <v>0.396444173864828</v>
      </c>
      <c r="F828" s="2" t="str">
        <f t="shared" si="37"/>
        <v>1305_1388</v>
      </c>
      <c r="G828" s="23">
        <f t="shared" si="38"/>
        <v>0.603555826135172</v>
      </c>
    </row>
    <row r="829" spans="2:7" x14ac:dyDescent="0.4">
      <c r="B829">
        <v>1388</v>
      </c>
      <c r="C829">
        <v>1436</v>
      </c>
      <c r="D829" s="2" t="str">
        <f t="shared" si="36"/>
        <v>1388_1436</v>
      </c>
      <c r="E829" s="20">
        <v>0.13653189873983201</v>
      </c>
      <c r="F829" s="2" t="str">
        <f t="shared" si="37"/>
        <v>1436_1388</v>
      </c>
      <c r="G829" s="23">
        <f t="shared" si="38"/>
        <v>0.86346810126016793</v>
      </c>
    </row>
    <row r="830" spans="2:7" x14ac:dyDescent="0.4">
      <c r="B830">
        <v>1388</v>
      </c>
      <c r="C830">
        <v>1166</v>
      </c>
      <c r="D830" s="2" t="str">
        <f t="shared" si="36"/>
        <v>1388_1166</v>
      </c>
      <c r="E830" s="20">
        <v>0.788245539653599</v>
      </c>
      <c r="F830" s="2" t="str">
        <f t="shared" si="37"/>
        <v>1166_1388</v>
      </c>
      <c r="G830" s="23">
        <f t="shared" si="38"/>
        <v>0.211754460346401</v>
      </c>
    </row>
    <row r="831" spans="2:7" x14ac:dyDescent="0.4">
      <c r="B831">
        <v>1388</v>
      </c>
      <c r="C831">
        <v>1233</v>
      </c>
      <c r="D831" s="2" t="str">
        <f t="shared" si="36"/>
        <v>1388_1233</v>
      </c>
      <c r="E831" s="20">
        <v>0.75491055055971901</v>
      </c>
      <c r="F831" s="2" t="str">
        <f t="shared" si="37"/>
        <v>1233_1388</v>
      </c>
      <c r="G831" s="23">
        <f t="shared" si="38"/>
        <v>0.24508944944028099</v>
      </c>
    </row>
    <row r="832" spans="2:7" x14ac:dyDescent="0.4">
      <c r="B832">
        <v>1388</v>
      </c>
      <c r="C832">
        <v>1329</v>
      </c>
      <c r="D832" s="2" t="str">
        <f t="shared" si="36"/>
        <v>1388_1329</v>
      </c>
      <c r="E832" s="20">
        <v>0.73206151633745997</v>
      </c>
      <c r="F832" s="2" t="str">
        <f t="shared" si="37"/>
        <v>1329_1388</v>
      </c>
      <c r="G832" s="23">
        <f t="shared" si="38"/>
        <v>0.26793848366254003</v>
      </c>
    </row>
    <row r="833" spans="2:7" x14ac:dyDescent="0.4">
      <c r="B833">
        <v>1388</v>
      </c>
      <c r="C833">
        <v>1240</v>
      </c>
      <c r="D833" s="2" t="str">
        <f t="shared" si="36"/>
        <v>1388_1240</v>
      </c>
      <c r="E833" s="20">
        <v>0.958057027241907</v>
      </c>
      <c r="F833" s="2" t="str">
        <f t="shared" si="37"/>
        <v>1240_1388</v>
      </c>
      <c r="G833" s="23">
        <f t="shared" si="38"/>
        <v>4.1942972758093E-2</v>
      </c>
    </row>
    <row r="834" spans="2:7" x14ac:dyDescent="0.4">
      <c r="B834">
        <v>1388</v>
      </c>
      <c r="C834">
        <v>1411</v>
      </c>
      <c r="D834" s="2" t="str">
        <f t="shared" si="36"/>
        <v>1388_1411</v>
      </c>
      <c r="E834" s="20">
        <v>0.412164511881637</v>
      </c>
      <c r="F834" s="2" t="str">
        <f t="shared" si="37"/>
        <v>1411_1388</v>
      </c>
      <c r="G834" s="23">
        <f t="shared" si="38"/>
        <v>0.58783548811836295</v>
      </c>
    </row>
    <row r="835" spans="2:7" x14ac:dyDescent="0.4">
      <c r="B835">
        <v>1388</v>
      </c>
      <c r="C835">
        <v>1371</v>
      </c>
      <c r="D835" s="2" t="str">
        <f t="shared" ref="D835:D898" si="39">B835&amp;"_"&amp;C835</f>
        <v>1388_1371</v>
      </c>
      <c r="E835" s="20">
        <v>0.35481696258839002</v>
      </c>
      <c r="F835" s="2" t="str">
        <f t="shared" ref="F835:F898" si="40">C835&amp;"_"&amp;B835</f>
        <v>1371_1388</v>
      </c>
      <c r="G835" s="23">
        <f t="shared" ref="G835:G898" si="41">1-E835</f>
        <v>0.64518303741160998</v>
      </c>
    </row>
    <row r="836" spans="2:7" x14ac:dyDescent="0.4">
      <c r="B836">
        <v>1388</v>
      </c>
      <c r="C836">
        <v>1278</v>
      </c>
      <c r="D836" s="2" t="str">
        <f t="shared" si="39"/>
        <v>1388_1278</v>
      </c>
      <c r="E836" s="20">
        <v>8.8049725871884907E-2</v>
      </c>
      <c r="F836" s="2" t="str">
        <f t="shared" si="40"/>
        <v>1278_1388</v>
      </c>
      <c r="G836" s="23">
        <f t="shared" si="41"/>
        <v>0.91195027412811513</v>
      </c>
    </row>
    <row r="837" spans="2:7" x14ac:dyDescent="0.4">
      <c r="B837">
        <v>1388</v>
      </c>
      <c r="C837">
        <v>1457</v>
      </c>
      <c r="D837" s="2" t="str">
        <f t="shared" si="39"/>
        <v>1388_1457</v>
      </c>
      <c r="E837" s="20">
        <v>0.71769992582330899</v>
      </c>
      <c r="F837" s="2" t="str">
        <f t="shared" si="40"/>
        <v>1457_1388</v>
      </c>
      <c r="G837" s="23">
        <f t="shared" si="41"/>
        <v>0.28230007417669101</v>
      </c>
    </row>
    <row r="838" spans="2:7" x14ac:dyDescent="0.4">
      <c r="B838">
        <v>1388</v>
      </c>
      <c r="C838">
        <v>1243</v>
      </c>
      <c r="D838" s="2" t="str">
        <f t="shared" si="39"/>
        <v>1388_1243</v>
      </c>
      <c r="E838" s="20">
        <v>0.79965641787004005</v>
      </c>
      <c r="F838" s="2" t="str">
        <f t="shared" si="40"/>
        <v>1243_1388</v>
      </c>
      <c r="G838" s="23">
        <f t="shared" si="41"/>
        <v>0.20034358212995995</v>
      </c>
    </row>
    <row r="839" spans="2:7" x14ac:dyDescent="0.4">
      <c r="B839">
        <v>1388</v>
      </c>
      <c r="C839">
        <v>1245</v>
      </c>
      <c r="D839" s="2" t="str">
        <f t="shared" si="39"/>
        <v>1388_1245</v>
      </c>
      <c r="E839" s="20">
        <v>0.65832192433293102</v>
      </c>
      <c r="F839" s="2" t="str">
        <f t="shared" si="40"/>
        <v>1245_1388</v>
      </c>
      <c r="G839" s="23">
        <f t="shared" si="41"/>
        <v>0.34167807566706898</v>
      </c>
    </row>
    <row r="840" spans="2:7" x14ac:dyDescent="0.4">
      <c r="B840">
        <v>1388</v>
      </c>
      <c r="C840">
        <v>1173</v>
      </c>
      <c r="D840" s="2" t="str">
        <f t="shared" si="39"/>
        <v>1388_1173</v>
      </c>
      <c r="E840" s="20">
        <v>0.36939761601057503</v>
      </c>
      <c r="F840" s="2" t="str">
        <f t="shared" si="40"/>
        <v>1173_1388</v>
      </c>
      <c r="G840" s="23">
        <f t="shared" si="41"/>
        <v>0.63060238398942503</v>
      </c>
    </row>
    <row r="841" spans="2:7" x14ac:dyDescent="0.4">
      <c r="B841">
        <v>1388</v>
      </c>
      <c r="C841">
        <v>1297</v>
      </c>
      <c r="D841" s="2" t="str">
        <f t="shared" si="39"/>
        <v>1388_1297</v>
      </c>
      <c r="E841" s="20">
        <v>0.92088721752760205</v>
      </c>
      <c r="F841" s="2" t="str">
        <f t="shared" si="40"/>
        <v>1297_1388</v>
      </c>
      <c r="G841" s="23">
        <f t="shared" si="41"/>
        <v>7.9112782472397947E-2</v>
      </c>
    </row>
    <row r="842" spans="2:7" x14ac:dyDescent="0.4">
      <c r="B842">
        <v>1112</v>
      </c>
      <c r="C842">
        <v>1242</v>
      </c>
      <c r="D842" s="2" t="str">
        <f t="shared" si="39"/>
        <v>1112_1242</v>
      </c>
      <c r="E842" s="20">
        <v>0.41603395583416197</v>
      </c>
      <c r="F842" s="2" t="str">
        <f t="shared" si="40"/>
        <v>1242_1112</v>
      </c>
      <c r="G842" s="23">
        <f t="shared" si="41"/>
        <v>0.58396604416583808</v>
      </c>
    </row>
    <row r="843" spans="2:7" x14ac:dyDescent="0.4">
      <c r="B843">
        <v>1112</v>
      </c>
      <c r="C843">
        <v>1277</v>
      </c>
      <c r="D843" s="2" t="str">
        <f t="shared" si="39"/>
        <v>1112_1277</v>
      </c>
      <c r="E843" s="20">
        <v>0.91209920529014299</v>
      </c>
      <c r="F843" s="2" t="str">
        <f t="shared" si="40"/>
        <v>1277_1112</v>
      </c>
      <c r="G843" s="23">
        <f t="shared" si="41"/>
        <v>8.7900794709857011E-2</v>
      </c>
    </row>
    <row r="844" spans="2:7" x14ac:dyDescent="0.4">
      <c r="B844">
        <v>1112</v>
      </c>
      <c r="C844">
        <v>1235</v>
      </c>
      <c r="D844" s="2" t="str">
        <f t="shared" si="39"/>
        <v>1112_1235</v>
      </c>
      <c r="E844" s="20">
        <v>4.1761085562856098E-2</v>
      </c>
      <c r="F844" s="2" t="str">
        <f t="shared" si="40"/>
        <v>1235_1112</v>
      </c>
      <c r="G844" s="23">
        <f t="shared" si="41"/>
        <v>0.95823891443714393</v>
      </c>
    </row>
    <row r="845" spans="2:7" x14ac:dyDescent="0.4">
      <c r="B845">
        <v>1112</v>
      </c>
      <c r="C845">
        <v>1345</v>
      </c>
      <c r="D845" s="2" t="str">
        <f t="shared" si="39"/>
        <v>1112_1345</v>
      </c>
      <c r="E845" s="20">
        <v>0.84262307755709398</v>
      </c>
      <c r="F845" s="2" t="str">
        <f t="shared" si="40"/>
        <v>1345_1112</v>
      </c>
      <c r="G845" s="23">
        <f t="shared" si="41"/>
        <v>0.15737692244290602</v>
      </c>
    </row>
    <row r="846" spans="2:7" x14ac:dyDescent="0.4">
      <c r="B846">
        <v>1112</v>
      </c>
      <c r="C846">
        <v>1348</v>
      </c>
      <c r="D846" s="2" t="str">
        <f t="shared" si="39"/>
        <v>1112_1348</v>
      </c>
      <c r="E846" s="20">
        <v>2.4947357974433398E-2</v>
      </c>
      <c r="F846" s="2" t="str">
        <f t="shared" si="40"/>
        <v>1348_1112</v>
      </c>
      <c r="G846" s="23">
        <f t="shared" si="41"/>
        <v>0.97505264202556663</v>
      </c>
    </row>
    <row r="847" spans="2:7" x14ac:dyDescent="0.4">
      <c r="B847">
        <v>1112</v>
      </c>
      <c r="C847">
        <v>1332</v>
      </c>
      <c r="D847" s="2" t="str">
        <f t="shared" si="39"/>
        <v>1112_1332</v>
      </c>
      <c r="E847" s="20">
        <v>0.18375521392437999</v>
      </c>
      <c r="F847" s="2" t="str">
        <f t="shared" si="40"/>
        <v>1332_1112</v>
      </c>
      <c r="G847" s="23">
        <f t="shared" si="41"/>
        <v>0.81624478607562001</v>
      </c>
    </row>
    <row r="848" spans="2:7" x14ac:dyDescent="0.4">
      <c r="B848">
        <v>1112</v>
      </c>
      <c r="C848">
        <v>1276</v>
      </c>
      <c r="D848" s="2" t="str">
        <f t="shared" si="39"/>
        <v>1112_1276</v>
      </c>
      <c r="E848" s="20">
        <v>3.6907502458259897E-2</v>
      </c>
      <c r="F848" s="2" t="str">
        <f t="shared" si="40"/>
        <v>1276_1112</v>
      </c>
      <c r="G848" s="23">
        <f t="shared" si="41"/>
        <v>0.96309249754174009</v>
      </c>
    </row>
    <row r="849" spans="2:7" x14ac:dyDescent="0.4">
      <c r="B849">
        <v>1112</v>
      </c>
      <c r="C849">
        <v>1257</v>
      </c>
      <c r="D849" s="2" t="str">
        <f t="shared" si="39"/>
        <v>1112_1257</v>
      </c>
      <c r="E849" s="20">
        <v>7.5370821563151003E-3</v>
      </c>
      <c r="F849" s="2" t="str">
        <f t="shared" si="40"/>
        <v>1257_1112</v>
      </c>
      <c r="G849" s="23">
        <f t="shared" si="41"/>
        <v>0.9924629178436849</v>
      </c>
    </row>
    <row r="850" spans="2:7" x14ac:dyDescent="0.4">
      <c r="B850">
        <v>1112</v>
      </c>
      <c r="C850">
        <v>1314</v>
      </c>
      <c r="D850" s="2" t="str">
        <f t="shared" si="39"/>
        <v>1112_1314</v>
      </c>
      <c r="E850" s="20">
        <v>0.13724275471216099</v>
      </c>
      <c r="F850" s="2" t="str">
        <f t="shared" si="40"/>
        <v>1314_1112</v>
      </c>
      <c r="G850" s="23">
        <f t="shared" si="41"/>
        <v>0.86275724528783904</v>
      </c>
    </row>
    <row r="851" spans="2:7" x14ac:dyDescent="0.4">
      <c r="B851">
        <v>1112</v>
      </c>
      <c r="C851">
        <v>1116</v>
      </c>
      <c r="D851" s="2" t="str">
        <f t="shared" si="39"/>
        <v>1112_1116</v>
      </c>
      <c r="E851" s="20">
        <v>4.3754950385773601E-2</v>
      </c>
      <c r="F851" s="2" t="str">
        <f t="shared" si="40"/>
        <v>1116_1112</v>
      </c>
      <c r="G851" s="23">
        <f t="shared" si="41"/>
        <v>0.95624504961422641</v>
      </c>
    </row>
    <row r="852" spans="2:7" x14ac:dyDescent="0.4">
      <c r="B852">
        <v>1112</v>
      </c>
      <c r="C852">
        <v>1292</v>
      </c>
      <c r="D852" s="2" t="str">
        <f t="shared" si="39"/>
        <v>1112_1292</v>
      </c>
      <c r="E852" s="20">
        <v>1.7057828074153299E-2</v>
      </c>
      <c r="F852" s="2" t="str">
        <f t="shared" si="40"/>
        <v>1292_1112</v>
      </c>
      <c r="G852" s="23">
        <f t="shared" si="41"/>
        <v>0.98294217192584665</v>
      </c>
    </row>
    <row r="853" spans="2:7" x14ac:dyDescent="0.4">
      <c r="B853">
        <v>1112</v>
      </c>
      <c r="C853">
        <v>1139</v>
      </c>
      <c r="D853" s="2" t="str">
        <f t="shared" si="39"/>
        <v>1112_1139</v>
      </c>
      <c r="E853" s="20">
        <v>1.4188209456714699E-2</v>
      </c>
      <c r="F853" s="2" t="str">
        <f t="shared" si="40"/>
        <v>1139_1112</v>
      </c>
      <c r="G853" s="23">
        <f t="shared" si="41"/>
        <v>0.98581179054328527</v>
      </c>
    </row>
    <row r="854" spans="2:7" x14ac:dyDescent="0.4">
      <c r="B854">
        <v>1112</v>
      </c>
      <c r="C854">
        <v>1153</v>
      </c>
      <c r="D854" s="2" t="str">
        <f t="shared" si="39"/>
        <v>1112_1153</v>
      </c>
      <c r="E854" s="20">
        <v>2.20392787093774E-2</v>
      </c>
      <c r="F854" s="2" t="str">
        <f t="shared" si="40"/>
        <v>1153_1112</v>
      </c>
      <c r="G854" s="23">
        <f t="shared" si="41"/>
        <v>0.97796072129062261</v>
      </c>
    </row>
    <row r="855" spans="2:7" x14ac:dyDescent="0.4">
      <c r="B855">
        <v>1112</v>
      </c>
      <c r="C855">
        <v>1417</v>
      </c>
      <c r="D855" s="2" t="str">
        <f t="shared" si="39"/>
        <v>1112_1417</v>
      </c>
      <c r="E855" s="20">
        <v>0.37182347193001702</v>
      </c>
      <c r="F855" s="2" t="str">
        <f t="shared" si="40"/>
        <v>1417_1112</v>
      </c>
      <c r="G855" s="23">
        <f t="shared" si="41"/>
        <v>0.62817652806998292</v>
      </c>
    </row>
    <row r="856" spans="2:7" x14ac:dyDescent="0.4">
      <c r="B856">
        <v>1112</v>
      </c>
      <c r="C856">
        <v>1455</v>
      </c>
      <c r="D856" s="2" t="str">
        <f t="shared" si="39"/>
        <v>1112_1455</v>
      </c>
      <c r="E856" s="20">
        <v>1.8142220092876998E-2</v>
      </c>
      <c r="F856" s="2" t="str">
        <f t="shared" si="40"/>
        <v>1455_1112</v>
      </c>
      <c r="G856" s="23">
        <f t="shared" si="41"/>
        <v>0.98185777990712297</v>
      </c>
    </row>
    <row r="857" spans="2:7" x14ac:dyDescent="0.4">
      <c r="B857">
        <v>1112</v>
      </c>
      <c r="C857">
        <v>1246</v>
      </c>
      <c r="D857" s="2" t="str">
        <f t="shared" si="39"/>
        <v>1112_1246</v>
      </c>
      <c r="E857" s="20">
        <v>4.9774192237711498E-2</v>
      </c>
      <c r="F857" s="2" t="str">
        <f t="shared" si="40"/>
        <v>1246_1112</v>
      </c>
      <c r="G857" s="23">
        <f t="shared" si="41"/>
        <v>0.95022580776228849</v>
      </c>
    </row>
    <row r="858" spans="2:7" x14ac:dyDescent="0.4">
      <c r="B858">
        <v>1112</v>
      </c>
      <c r="C858">
        <v>1291</v>
      </c>
      <c r="D858" s="2" t="str">
        <f t="shared" si="39"/>
        <v>1112_1291</v>
      </c>
      <c r="E858" s="20">
        <v>0.93328509838589002</v>
      </c>
      <c r="F858" s="2" t="str">
        <f t="shared" si="40"/>
        <v>1291_1112</v>
      </c>
      <c r="G858" s="23">
        <f t="shared" si="41"/>
        <v>6.6714901614109978E-2</v>
      </c>
    </row>
    <row r="859" spans="2:7" x14ac:dyDescent="0.4">
      <c r="B859">
        <v>1112</v>
      </c>
      <c r="C859">
        <v>1439</v>
      </c>
      <c r="D859" s="2" t="str">
        <f t="shared" si="39"/>
        <v>1112_1439</v>
      </c>
      <c r="E859" s="20">
        <v>0.79820992915900102</v>
      </c>
      <c r="F859" s="2" t="str">
        <f t="shared" si="40"/>
        <v>1439_1112</v>
      </c>
      <c r="G859" s="23">
        <f t="shared" si="41"/>
        <v>0.20179007084099898</v>
      </c>
    </row>
    <row r="860" spans="2:7" x14ac:dyDescent="0.4">
      <c r="B860">
        <v>1112</v>
      </c>
      <c r="C860">
        <v>1423</v>
      </c>
      <c r="D860" s="2" t="str">
        <f t="shared" si="39"/>
        <v>1112_1423</v>
      </c>
      <c r="E860" s="20">
        <v>0.144742313096199</v>
      </c>
      <c r="F860" s="2" t="str">
        <f t="shared" si="40"/>
        <v>1423_1112</v>
      </c>
      <c r="G860" s="23">
        <f t="shared" si="41"/>
        <v>0.855257686903801</v>
      </c>
    </row>
    <row r="861" spans="2:7" x14ac:dyDescent="0.4">
      <c r="B861">
        <v>1112</v>
      </c>
      <c r="C861">
        <v>1190</v>
      </c>
      <c r="D861" s="2" t="str">
        <f t="shared" si="39"/>
        <v>1112_1190</v>
      </c>
      <c r="E861" s="20">
        <v>0.84076617891302996</v>
      </c>
      <c r="F861" s="2" t="str">
        <f t="shared" si="40"/>
        <v>1190_1112</v>
      </c>
      <c r="G861" s="23">
        <f t="shared" si="41"/>
        <v>0.15923382108697004</v>
      </c>
    </row>
    <row r="862" spans="2:7" x14ac:dyDescent="0.4">
      <c r="B862">
        <v>1112</v>
      </c>
      <c r="C862">
        <v>1374</v>
      </c>
      <c r="D862" s="2" t="str">
        <f t="shared" si="39"/>
        <v>1112_1374</v>
      </c>
      <c r="E862" s="20">
        <v>0.12916936866689999</v>
      </c>
      <c r="F862" s="2" t="str">
        <f t="shared" si="40"/>
        <v>1374_1112</v>
      </c>
      <c r="G862" s="23">
        <f t="shared" si="41"/>
        <v>0.87083063133310001</v>
      </c>
    </row>
    <row r="863" spans="2:7" x14ac:dyDescent="0.4">
      <c r="B863">
        <v>1112</v>
      </c>
      <c r="C863">
        <v>1307</v>
      </c>
      <c r="D863" s="2" t="str">
        <f t="shared" si="39"/>
        <v>1112_1307</v>
      </c>
      <c r="E863" s="20">
        <v>0.44016226432174799</v>
      </c>
      <c r="F863" s="2" t="str">
        <f t="shared" si="40"/>
        <v>1307_1112</v>
      </c>
      <c r="G863" s="23">
        <f t="shared" si="41"/>
        <v>0.55983773567825201</v>
      </c>
    </row>
    <row r="864" spans="2:7" x14ac:dyDescent="0.4">
      <c r="B864">
        <v>1112</v>
      </c>
      <c r="C864">
        <v>1266</v>
      </c>
      <c r="D864" s="2" t="str">
        <f t="shared" si="39"/>
        <v>1112_1266</v>
      </c>
      <c r="E864" s="20">
        <v>0.628327145410006</v>
      </c>
      <c r="F864" s="2" t="str">
        <f t="shared" si="40"/>
        <v>1266_1112</v>
      </c>
      <c r="G864" s="23">
        <f t="shared" si="41"/>
        <v>0.371672854589994</v>
      </c>
    </row>
    <row r="865" spans="2:7" x14ac:dyDescent="0.4">
      <c r="B865">
        <v>1112</v>
      </c>
      <c r="C865">
        <v>1407</v>
      </c>
      <c r="D865" s="2" t="str">
        <f t="shared" si="39"/>
        <v>1112_1407</v>
      </c>
      <c r="E865" s="20">
        <v>0.74151799113763806</v>
      </c>
      <c r="F865" s="2" t="str">
        <f t="shared" si="40"/>
        <v>1407_1112</v>
      </c>
      <c r="G865" s="23">
        <f t="shared" si="41"/>
        <v>0.25848200886236194</v>
      </c>
    </row>
    <row r="866" spans="2:7" x14ac:dyDescent="0.4">
      <c r="B866">
        <v>1112</v>
      </c>
      <c r="C866">
        <v>1377</v>
      </c>
      <c r="D866" s="2" t="str">
        <f t="shared" si="39"/>
        <v>1112_1377</v>
      </c>
      <c r="E866" s="20">
        <v>0.124604803859498</v>
      </c>
      <c r="F866" s="2" t="str">
        <f t="shared" si="40"/>
        <v>1377_1112</v>
      </c>
      <c r="G866" s="23">
        <f t="shared" si="41"/>
        <v>0.87539519614050199</v>
      </c>
    </row>
    <row r="867" spans="2:7" x14ac:dyDescent="0.4">
      <c r="B867">
        <v>1112</v>
      </c>
      <c r="C867">
        <v>1435</v>
      </c>
      <c r="D867" s="2" t="str">
        <f t="shared" si="39"/>
        <v>1112_1435</v>
      </c>
      <c r="E867" s="20">
        <v>0.46563004951866999</v>
      </c>
      <c r="F867" s="2" t="str">
        <f t="shared" si="40"/>
        <v>1435_1112</v>
      </c>
      <c r="G867" s="23">
        <f t="shared" si="41"/>
        <v>0.53436995048132996</v>
      </c>
    </row>
    <row r="868" spans="2:7" x14ac:dyDescent="0.4">
      <c r="B868">
        <v>1112</v>
      </c>
      <c r="C868">
        <v>1343</v>
      </c>
      <c r="D868" s="2" t="str">
        <f t="shared" si="39"/>
        <v>1112_1343</v>
      </c>
      <c r="E868" s="20">
        <v>7.0696883217656395E-2</v>
      </c>
      <c r="F868" s="2" t="str">
        <f t="shared" si="40"/>
        <v>1343_1112</v>
      </c>
      <c r="G868" s="23">
        <f t="shared" si="41"/>
        <v>0.92930311678234356</v>
      </c>
    </row>
    <row r="869" spans="2:7" x14ac:dyDescent="0.4">
      <c r="B869">
        <v>1112</v>
      </c>
      <c r="C869">
        <v>1137</v>
      </c>
      <c r="D869" s="2" t="str">
        <f t="shared" si="39"/>
        <v>1112_1137</v>
      </c>
      <c r="E869" s="20">
        <v>0.73993392718261997</v>
      </c>
      <c r="F869" s="2" t="str">
        <f t="shared" si="40"/>
        <v>1137_1112</v>
      </c>
      <c r="G869" s="23">
        <f t="shared" si="41"/>
        <v>0.26006607281738003</v>
      </c>
    </row>
    <row r="870" spans="2:7" x14ac:dyDescent="0.4">
      <c r="B870">
        <v>1112</v>
      </c>
      <c r="C870">
        <v>1268</v>
      </c>
      <c r="D870" s="2" t="str">
        <f t="shared" si="39"/>
        <v>1112_1268</v>
      </c>
      <c r="E870" s="20">
        <v>0.680987396458964</v>
      </c>
      <c r="F870" s="2" t="str">
        <f t="shared" si="40"/>
        <v>1268_1112</v>
      </c>
      <c r="G870" s="23">
        <f t="shared" si="41"/>
        <v>0.319012603541036</v>
      </c>
    </row>
    <row r="871" spans="2:7" x14ac:dyDescent="0.4">
      <c r="B871">
        <v>1112</v>
      </c>
      <c r="C871">
        <v>1195</v>
      </c>
      <c r="D871" s="2" t="str">
        <f t="shared" si="39"/>
        <v>1112_1195</v>
      </c>
      <c r="E871" s="20">
        <v>0.39790698113669298</v>
      </c>
      <c r="F871" s="2" t="str">
        <f t="shared" si="40"/>
        <v>1195_1112</v>
      </c>
      <c r="G871" s="23">
        <f t="shared" si="41"/>
        <v>0.60209301886330702</v>
      </c>
    </row>
    <row r="872" spans="2:7" x14ac:dyDescent="0.4">
      <c r="B872">
        <v>1112</v>
      </c>
      <c r="C872">
        <v>1433</v>
      </c>
      <c r="D872" s="2" t="str">
        <f t="shared" si="39"/>
        <v>1112_1433</v>
      </c>
      <c r="E872" s="20">
        <v>0.22927845301352701</v>
      </c>
      <c r="F872" s="2" t="str">
        <f t="shared" si="40"/>
        <v>1433_1112</v>
      </c>
      <c r="G872" s="23">
        <f t="shared" si="41"/>
        <v>0.77072154698647299</v>
      </c>
    </row>
    <row r="873" spans="2:7" x14ac:dyDescent="0.4">
      <c r="B873">
        <v>1112</v>
      </c>
      <c r="C873">
        <v>1315</v>
      </c>
      <c r="D873" s="2" t="str">
        <f t="shared" si="39"/>
        <v>1112_1315</v>
      </c>
      <c r="E873" s="20">
        <v>0.87085524539023995</v>
      </c>
      <c r="F873" s="2" t="str">
        <f t="shared" si="40"/>
        <v>1315_1112</v>
      </c>
      <c r="G873" s="23">
        <f t="shared" si="41"/>
        <v>0.12914475460976005</v>
      </c>
    </row>
    <row r="874" spans="2:7" x14ac:dyDescent="0.4">
      <c r="B874">
        <v>1112</v>
      </c>
      <c r="C874">
        <v>1413</v>
      </c>
      <c r="D874" s="2" t="str">
        <f t="shared" si="39"/>
        <v>1112_1413</v>
      </c>
      <c r="E874" s="20">
        <v>0.97240514141665102</v>
      </c>
      <c r="F874" s="2" t="str">
        <f t="shared" si="40"/>
        <v>1413_1112</v>
      </c>
      <c r="G874" s="23">
        <f t="shared" si="41"/>
        <v>2.759485858334898E-2</v>
      </c>
    </row>
    <row r="875" spans="2:7" x14ac:dyDescent="0.4">
      <c r="B875">
        <v>1112</v>
      </c>
      <c r="C875">
        <v>1274</v>
      </c>
      <c r="D875" s="2" t="str">
        <f t="shared" si="39"/>
        <v>1112_1274</v>
      </c>
      <c r="E875" s="20">
        <v>0.136530762329788</v>
      </c>
      <c r="F875" s="2" t="str">
        <f t="shared" si="40"/>
        <v>1274_1112</v>
      </c>
      <c r="G875" s="23">
        <f t="shared" si="41"/>
        <v>0.863469237670212</v>
      </c>
    </row>
    <row r="876" spans="2:7" x14ac:dyDescent="0.4">
      <c r="B876">
        <v>1112</v>
      </c>
      <c r="C876">
        <v>1305</v>
      </c>
      <c r="D876" s="2" t="str">
        <f t="shared" si="39"/>
        <v>1112_1305</v>
      </c>
      <c r="E876" s="20">
        <v>0.31225556409063998</v>
      </c>
      <c r="F876" s="2" t="str">
        <f t="shared" si="40"/>
        <v>1305_1112</v>
      </c>
      <c r="G876" s="23">
        <f t="shared" si="41"/>
        <v>0.68774443590936007</v>
      </c>
    </row>
    <row r="877" spans="2:7" x14ac:dyDescent="0.4">
      <c r="B877">
        <v>1112</v>
      </c>
      <c r="C877">
        <v>1436</v>
      </c>
      <c r="D877" s="2" t="str">
        <f t="shared" si="39"/>
        <v>1112_1436</v>
      </c>
      <c r="E877" s="20">
        <v>9.8527777787584703E-2</v>
      </c>
      <c r="F877" s="2" t="str">
        <f t="shared" si="40"/>
        <v>1436_1112</v>
      </c>
      <c r="G877" s="23">
        <f t="shared" si="41"/>
        <v>0.9014722222124153</v>
      </c>
    </row>
    <row r="878" spans="2:7" x14ac:dyDescent="0.4">
      <c r="B878">
        <v>1112</v>
      </c>
      <c r="C878">
        <v>1166</v>
      </c>
      <c r="D878" s="2" t="str">
        <f t="shared" si="39"/>
        <v>1112_1166</v>
      </c>
      <c r="E878" s="20">
        <v>0.72012670794503997</v>
      </c>
      <c r="F878" s="2" t="str">
        <f t="shared" si="40"/>
        <v>1166_1112</v>
      </c>
      <c r="G878" s="23">
        <f t="shared" si="41"/>
        <v>0.27987329205496003</v>
      </c>
    </row>
    <row r="879" spans="2:7" x14ac:dyDescent="0.4">
      <c r="B879">
        <v>1112</v>
      </c>
      <c r="C879">
        <v>1233</v>
      </c>
      <c r="D879" s="2" t="str">
        <f t="shared" si="39"/>
        <v>1112_1233</v>
      </c>
      <c r="E879" s="20">
        <v>0.68041594819986995</v>
      </c>
      <c r="F879" s="2" t="str">
        <f t="shared" si="40"/>
        <v>1233_1112</v>
      </c>
      <c r="G879" s="23">
        <f t="shared" si="41"/>
        <v>0.31958405180013005</v>
      </c>
    </row>
    <row r="880" spans="2:7" x14ac:dyDescent="0.4">
      <c r="B880">
        <v>1112</v>
      </c>
      <c r="C880">
        <v>1329</v>
      </c>
      <c r="D880" s="2" t="str">
        <f t="shared" si="39"/>
        <v>1112_1329</v>
      </c>
      <c r="E880" s="20">
        <v>0.65380684625808305</v>
      </c>
      <c r="F880" s="2" t="str">
        <f t="shared" si="40"/>
        <v>1329_1112</v>
      </c>
      <c r="G880" s="23">
        <f t="shared" si="41"/>
        <v>0.34619315374191695</v>
      </c>
    </row>
    <row r="881" spans="2:7" x14ac:dyDescent="0.4">
      <c r="B881">
        <v>1112</v>
      </c>
      <c r="C881">
        <v>1240</v>
      </c>
      <c r="D881" s="2" t="str">
        <f t="shared" si="39"/>
        <v>1112_1240</v>
      </c>
      <c r="E881" s="20">
        <v>0.94043667956691901</v>
      </c>
      <c r="F881" s="2" t="str">
        <f t="shared" si="40"/>
        <v>1240_1112</v>
      </c>
      <c r="G881" s="23">
        <f t="shared" si="41"/>
        <v>5.9563320433080991E-2</v>
      </c>
    </row>
    <row r="882" spans="2:7" x14ac:dyDescent="0.4">
      <c r="B882">
        <v>1112</v>
      </c>
      <c r="C882">
        <v>1411</v>
      </c>
      <c r="D882" s="2" t="str">
        <f t="shared" si="39"/>
        <v>1112_1411</v>
      </c>
      <c r="E882" s="20">
        <v>0.32644314928294899</v>
      </c>
      <c r="F882" s="2" t="str">
        <f t="shared" si="40"/>
        <v>1411_1112</v>
      </c>
      <c r="G882" s="23">
        <f t="shared" si="41"/>
        <v>0.67355685071705107</v>
      </c>
    </row>
    <row r="883" spans="2:7" x14ac:dyDescent="0.4">
      <c r="B883">
        <v>1112</v>
      </c>
      <c r="C883">
        <v>1371</v>
      </c>
      <c r="D883" s="2" t="str">
        <f t="shared" si="39"/>
        <v>1112_1371</v>
      </c>
      <c r="E883" s="20">
        <v>0.275434157104884</v>
      </c>
      <c r="F883" s="2" t="str">
        <f t="shared" si="40"/>
        <v>1371_1112</v>
      </c>
      <c r="G883" s="23">
        <f t="shared" si="41"/>
        <v>0.72456584289511605</v>
      </c>
    </row>
    <row r="884" spans="2:7" x14ac:dyDescent="0.4">
      <c r="B884">
        <v>1112</v>
      </c>
      <c r="C884">
        <v>1278</v>
      </c>
      <c r="D884" s="2" t="str">
        <f t="shared" si="39"/>
        <v>1112_1278</v>
      </c>
      <c r="E884" s="20">
        <v>6.2562984083222098E-2</v>
      </c>
      <c r="F884" s="2" t="str">
        <f t="shared" si="40"/>
        <v>1278_1112</v>
      </c>
      <c r="G884" s="23">
        <f t="shared" si="41"/>
        <v>0.93743701591677786</v>
      </c>
    </row>
    <row r="885" spans="2:7" x14ac:dyDescent="0.4">
      <c r="B885">
        <v>1112</v>
      </c>
      <c r="C885">
        <v>1457</v>
      </c>
      <c r="D885" s="2" t="str">
        <f t="shared" si="39"/>
        <v>1112_1457</v>
      </c>
      <c r="E885" s="20">
        <v>0.63732876876192801</v>
      </c>
      <c r="F885" s="2" t="str">
        <f t="shared" si="40"/>
        <v>1457_1112</v>
      </c>
      <c r="G885" s="23">
        <f t="shared" si="41"/>
        <v>0.36267123123807199</v>
      </c>
    </row>
    <row r="886" spans="2:7" x14ac:dyDescent="0.4">
      <c r="B886">
        <v>1112</v>
      </c>
      <c r="C886">
        <v>1243</v>
      </c>
      <c r="D886" s="2" t="str">
        <f t="shared" si="39"/>
        <v>1112_1243</v>
      </c>
      <c r="E886" s="20">
        <v>0.73396946266402996</v>
      </c>
      <c r="F886" s="2" t="str">
        <f t="shared" si="40"/>
        <v>1243_1112</v>
      </c>
      <c r="G886" s="23">
        <f t="shared" si="41"/>
        <v>0.26603053733597004</v>
      </c>
    </row>
    <row r="887" spans="2:7" x14ac:dyDescent="0.4">
      <c r="B887">
        <v>1112</v>
      </c>
      <c r="C887">
        <v>1245</v>
      </c>
      <c r="D887" s="2" t="str">
        <f t="shared" si="39"/>
        <v>1112_1245</v>
      </c>
      <c r="E887" s="20">
        <v>0.57114714994406002</v>
      </c>
      <c r="F887" s="2" t="str">
        <f t="shared" si="40"/>
        <v>1245_1112</v>
      </c>
      <c r="G887" s="23">
        <f t="shared" si="41"/>
        <v>0.42885285005593998</v>
      </c>
    </row>
    <row r="888" spans="2:7" x14ac:dyDescent="0.4">
      <c r="B888">
        <v>1112</v>
      </c>
      <c r="C888">
        <v>1173</v>
      </c>
      <c r="D888" s="2" t="str">
        <f t="shared" si="39"/>
        <v>1112_1173</v>
      </c>
      <c r="E888" s="20">
        <v>0.288209916816485</v>
      </c>
      <c r="F888" s="2" t="str">
        <f t="shared" si="40"/>
        <v>1173_1112</v>
      </c>
      <c r="G888" s="23">
        <f t="shared" si="41"/>
        <v>0.711790083183515</v>
      </c>
    </row>
    <row r="889" spans="2:7" x14ac:dyDescent="0.4">
      <c r="B889">
        <v>1112</v>
      </c>
      <c r="C889">
        <v>1297</v>
      </c>
      <c r="D889" s="2" t="str">
        <f t="shared" si="39"/>
        <v>1112_1297</v>
      </c>
      <c r="E889" s="20">
        <v>0.88945350928326095</v>
      </c>
      <c r="F889" s="2" t="str">
        <f t="shared" si="40"/>
        <v>1297_1112</v>
      </c>
      <c r="G889" s="23">
        <f t="shared" si="41"/>
        <v>0.11054649071673905</v>
      </c>
    </row>
    <row r="890" spans="2:7" x14ac:dyDescent="0.4">
      <c r="B890">
        <v>1242</v>
      </c>
      <c r="C890">
        <v>1277</v>
      </c>
      <c r="D890" s="2" t="str">
        <f t="shared" si="39"/>
        <v>1242_1277</v>
      </c>
      <c r="E890" s="20">
        <v>0.99148583385396105</v>
      </c>
      <c r="F890" s="2" t="str">
        <f t="shared" si="40"/>
        <v>1277_1242</v>
      </c>
      <c r="G890" s="23">
        <f t="shared" si="41"/>
        <v>8.5141661460389484E-3</v>
      </c>
    </row>
    <row r="891" spans="2:7" x14ac:dyDescent="0.4">
      <c r="B891">
        <v>1242</v>
      </c>
      <c r="C891">
        <v>1235</v>
      </c>
      <c r="D891" s="2" t="str">
        <f t="shared" si="39"/>
        <v>1242_1235</v>
      </c>
      <c r="E891" s="20">
        <v>0.32845110711487802</v>
      </c>
      <c r="F891" s="2" t="str">
        <f t="shared" si="40"/>
        <v>1235_1242</v>
      </c>
      <c r="G891" s="23">
        <f t="shared" si="41"/>
        <v>0.67154889288512198</v>
      </c>
    </row>
    <row r="892" spans="2:7" x14ac:dyDescent="0.4">
      <c r="B892">
        <v>1242</v>
      </c>
      <c r="C892">
        <v>1345</v>
      </c>
      <c r="D892" s="2" t="str">
        <f t="shared" si="39"/>
        <v>1242_1345</v>
      </c>
      <c r="E892" s="20">
        <v>0.983630160591768</v>
      </c>
      <c r="F892" s="2" t="str">
        <f t="shared" si="40"/>
        <v>1345_1242</v>
      </c>
      <c r="G892" s="23">
        <f t="shared" si="41"/>
        <v>1.6369839408232001E-2</v>
      </c>
    </row>
    <row r="893" spans="2:7" x14ac:dyDescent="0.4">
      <c r="B893">
        <v>1242</v>
      </c>
      <c r="C893">
        <v>1348</v>
      </c>
      <c r="D893" s="2" t="str">
        <f t="shared" si="39"/>
        <v>1242_1348</v>
      </c>
      <c r="E893" s="20">
        <v>0.22308290448225901</v>
      </c>
      <c r="F893" s="2" t="str">
        <f t="shared" si="40"/>
        <v>1348_1242</v>
      </c>
      <c r="G893" s="23">
        <f t="shared" si="41"/>
        <v>0.77691709551774102</v>
      </c>
    </row>
    <row r="894" spans="2:7" x14ac:dyDescent="0.4">
      <c r="B894">
        <v>1242</v>
      </c>
      <c r="C894">
        <v>1332</v>
      </c>
      <c r="D894" s="2" t="str">
        <f t="shared" si="39"/>
        <v>1242_1332</v>
      </c>
      <c r="E894" s="20">
        <v>0.71643041509595895</v>
      </c>
      <c r="F894" s="2" t="str">
        <f t="shared" si="40"/>
        <v>1332_1242</v>
      </c>
      <c r="G894" s="23">
        <f t="shared" si="41"/>
        <v>0.28356958490404105</v>
      </c>
    </row>
    <row r="895" spans="2:7" x14ac:dyDescent="0.4">
      <c r="B895">
        <v>1242</v>
      </c>
      <c r="C895">
        <v>1276</v>
      </c>
      <c r="D895" s="2" t="str">
        <f t="shared" si="39"/>
        <v>1242_1276</v>
      </c>
      <c r="E895" s="20">
        <v>0.30073480189073798</v>
      </c>
      <c r="F895" s="2" t="str">
        <f t="shared" si="40"/>
        <v>1276_1242</v>
      </c>
      <c r="G895" s="23">
        <f t="shared" si="41"/>
        <v>0.69926519810926202</v>
      </c>
    </row>
    <row r="896" spans="2:7" x14ac:dyDescent="0.4">
      <c r="B896">
        <v>1242</v>
      </c>
      <c r="C896">
        <v>1257</v>
      </c>
      <c r="D896" s="2" t="str">
        <f t="shared" si="39"/>
        <v>1242_1257</v>
      </c>
      <c r="E896" s="20">
        <v>7.8534945556972297E-2</v>
      </c>
      <c r="F896" s="2" t="str">
        <f t="shared" si="40"/>
        <v>1257_1242</v>
      </c>
      <c r="G896" s="23">
        <f t="shared" si="41"/>
        <v>0.92146505444302773</v>
      </c>
    </row>
    <row r="897" spans="2:7" x14ac:dyDescent="0.4">
      <c r="B897">
        <v>1242</v>
      </c>
      <c r="C897">
        <v>1314</v>
      </c>
      <c r="D897" s="2" t="str">
        <f t="shared" si="39"/>
        <v>1242_1314</v>
      </c>
      <c r="E897" s="20">
        <v>0.64096415223413405</v>
      </c>
      <c r="F897" s="2" t="str">
        <f t="shared" si="40"/>
        <v>1314_1242</v>
      </c>
      <c r="G897" s="23">
        <f t="shared" si="41"/>
        <v>0.35903584776586595</v>
      </c>
    </row>
    <row r="898" spans="2:7" x14ac:dyDescent="0.4">
      <c r="B898">
        <v>1242</v>
      </c>
      <c r="C898">
        <v>1116</v>
      </c>
      <c r="D898" s="2" t="str">
        <f t="shared" si="39"/>
        <v>1242_1116</v>
      </c>
      <c r="E898" s="20">
        <v>0.33928635221618803</v>
      </c>
      <c r="F898" s="2" t="str">
        <f t="shared" si="40"/>
        <v>1116_1242</v>
      </c>
      <c r="G898" s="23">
        <f t="shared" si="41"/>
        <v>0.66071364778381203</v>
      </c>
    </row>
    <row r="899" spans="2:7" x14ac:dyDescent="0.4">
      <c r="B899">
        <v>1242</v>
      </c>
      <c r="C899">
        <v>1292</v>
      </c>
      <c r="D899" s="2" t="str">
        <f t="shared" ref="D899:D962" si="42">B899&amp;"_"&amp;C899</f>
        <v>1242_1292</v>
      </c>
      <c r="E899" s="20">
        <v>0.163009027130575</v>
      </c>
      <c r="F899" s="2" t="str">
        <f t="shared" ref="F899:F962" si="43">C899&amp;"_"&amp;B899</f>
        <v>1292_1242</v>
      </c>
      <c r="G899" s="23">
        <f t="shared" ref="G899:G962" si="44">1-E899</f>
        <v>0.83699097286942503</v>
      </c>
    </row>
    <row r="900" spans="2:7" x14ac:dyDescent="0.4">
      <c r="B900">
        <v>1242</v>
      </c>
      <c r="C900">
        <v>1139</v>
      </c>
      <c r="D900" s="2" t="str">
        <f t="shared" si="42"/>
        <v>1242_1139</v>
      </c>
      <c r="E900" s="20">
        <v>0.13905982383080601</v>
      </c>
      <c r="F900" s="2" t="str">
        <f t="shared" si="43"/>
        <v>1139_1242</v>
      </c>
      <c r="G900" s="23">
        <f t="shared" si="44"/>
        <v>0.86094017616919394</v>
      </c>
    </row>
    <row r="901" spans="2:7" x14ac:dyDescent="0.4">
      <c r="B901">
        <v>1242</v>
      </c>
      <c r="C901">
        <v>1153</v>
      </c>
      <c r="D901" s="2" t="str">
        <f t="shared" si="42"/>
        <v>1242_1153</v>
      </c>
      <c r="E901" s="20">
        <v>0.20185995901992901</v>
      </c>
      <c r="F901" s="2" t="str">
        <f t="shared" si="43"/>
        <v>1153_1242</v>
      </c>
      <c r="G901" s="23">
        <f t="shared" si="44"/>
        <v>0.79814004098007096</v>
      </c>
    </row>
    <row r="902" spans="2:7" x14ac:dyDescent="0.4">
      <c r="B902">
        <v>1242</v>
      </c>
      <c r="C902">
        <v>1417</v>
      </c>
      <c r="D902" s="2" t="str">
        <f t="shared" si="42"/>
        <v>1242_1417</v>
      </c>
      <c r="E902" s="20">
        <v>0.86915764804122297</v>
      </c>
      <c r="F902" s="2" t="str">
        <f t="shared" si="43"/>
        <v>1417_1242</v>
      </c>
      <c r="G902" s="23">
        <f t="shared" si="44"/>
        <v>0.13084235195877703</v>
      </c>
    </row>
    <row r="903" spans="2:7" x14ac:dyDescent="0.4">
      <c r="B903">
        <v>1242</v>
      </c>
      <c r="C903">
        <v>1455</v>
      </c>
      <c r="D903" s="2" t="str">
        <f t="shared" si="42"/>
        <v>1242_1455</v>
      </c>
      <c r="E903" s="20">
        <v>0.17175054417341801</v>
      </c>
      <c r="F903" s="2" t="str">
        <f t="shared" si="43"/>
        <v>1455_1242</v>
      </c>
      <c r="G903" s="23">
        <f t="shared" si="44"/>
        <v>0.82824945582658205</v>
      </c>
    </row>
    <row r="904" spans="2:7" x14ac:dyDescent="0.4">
      <c r="B904">
        <v>1242</v>
      </c>
      <c r="C904">
        <v>1246</v>
      </c>
      <c r="D904" s="2" t="str">
        <f t="shared" si="42"/>
        <v>1242_1246</v>
      </c>
      <c r="E904" s="20">
        <v>0.370220807601149</v>
      </c>
      <c r="F904" s="2" t="str">
        <f t="shared" si="43"/>
        <v>1246_1242</v>
      </c>
      <c r="G904" s="23">
        <f t="shared" si="44"/>
        <v>0.62977919239885094</v>
      </c>
    </row>
    <row r="905" spans="2:7" x14ac:dyDescent="0.4">
      <c r="B905">
        <v>1242</v>
      </c>
      <c r="C905">
        <v>1291</v>
      </c>
      <c r="D905" s="2" t="str">
        <f t="shared" si="42"/>
        <v>1242_1291</v>
      </c>
      <c r="E905" s="20">
        <v>0.99367069703962196</v>
      </c>
      <c r="F905" s="2" t="str">
        <f t="shared" si="43"/>
        <v>1291_1242</v>
      </c>
      <c r="G905" s="23">
        <f t="shared" si="44"/>
        <v>6.329302960378036E-3</v>
      </c>
    </row>
    <row r="906" spans="2:7" x14ac:dyDescent="0.4">
      <c r="B906">
        <v>1242</v>
      </c>
      <c r="C906">
        <v>1439</v>
      </c>
      <c r="D906" s="2" t="str">
        <f t="shared" si="42"/>
        <v>1242_1439</v>
      </c>
      <c r="E906" s="20">
        <v>0.977970070165741</v>
      </c>
      <c r="F906" s="2" t="str">
        <f t="shared" si="43"/>
        <v>1439_1242</v>
      </c>
      <c r="G906" s="23">
        <f t="shared" si="44"/>
        <v>2.2029929834258999E-2</v>
      </c>
    </row>
    <row r="907" spans="2:7" x14ac:dyDescent="0.4">
      <c r="B907">
        <v>1242</v>
      </c>
      <c r="C907">
        <v>1423</v>
      </c>
      <c r="D907" s="2" t="str">
        <f t="shared" si="42"/>
        <v>1242_1423</v>
      </c>
      <c r="E907" s="20">
        <v>0.65508919646854102</v>
      </c>
      <c r="F907" s="2" t="str">
        <f t="shared" si="43"/>
        <v>1423_1242</v>
      </c>
      <c r="G907" s="23">
        <f t="shared" si="44"/>
        <v>0.34491080353145898</v>
      </c>
    </row>
    <row r="908" spans="2:7" x14ac:dyDescent="0.4">
      <c r="B908">
        <v>1242</v>
      </c>
      <c r="C908">
        <v>1190</v>
      </c>
      <c r="D908" s="2" t="str">
        <f t="shared" si="42"/>
        <v>1242_1190</v>
      </c>
      <c r="E908" s="20">
        <v>0.98340424385066005</v>
      </c>
      <c r="F908" s="2" t="str">
        <f t="shared" si="43"/>
        <v>1190_1242</v>
      </c>
      <c r="G908" s="23">
        <f t="shared" si="44"/>
        <v>1.6595756149339946E-2</v>
      </c>
    </row>
    <row r="909" spans="2:7" x14ac:dyDescent="0.4">
      <c r="B909">
        <v>1242</v>
      </c>
      <c r="C909">
        <v>1374</v>
      </c>
      <c r="D909" s="2" t="str">
        <f t="shared" si="42"/>
        <v>1242_1374</v>
      </c>
      <c r="E909" s="20">
        <v>0.62471512374128702</v>
      </c>
      <c r="F909" s="2" t="str">
        <f t="shared" si="43"/>
        <v>1374_1242</v>
      </c>
      <c r="G909" s="23">
        <f t="shared" si="44"/>
        <v>0.37528487625871298</v>
      </c>
    </row>
    <row r="910" spans="2:7" x14ac:dyDescent="0.4">
      <c r="B910">
        <v>1242</v>
      </c>
      <c r="C910">
        <v>1307</v>
      </c>
      <c r="D910" s="2" t="str">
        <f t="shared" si="42"/>
        <v>1242_1307</v>
      </c>
      <c r="E910" s="20">
        <v>0.89820431238260801</v>
      </c>
      <c r="F910" s="2" t="str">
        <f t="shared" si="43"/>
        <v>1307_1242</v>
      </c>
      <c r="G910" s="23">
        <f t="shared" si="44"/>
        <v>0.10179568761739199</v>
      </c>
    </row>
    <row r="911" spans="2:7" x14ac:dyDescent="0.4">
      <c r="B911">
        <v>1242</v>
      </c>
      <c r="C911">
        <v>1266</v>
      </c>
      <c r="D911" s="2" t="str">
        <f t="shared" si="42"/>
        <v>1242_1266</v>
      </c>
      <c r="E911" s="20">
        <v>0.94993066634885204</v>
      </c>
      <c r="F911" s="2" t="str">
        <f t="shared" si="43"/>
        <v>1266_1242</v>
      </c>
      <c r="G911" s="23">
        <f t="shared" si="44"/>
        <v>5.0069333651147963E-2</v>
      </c>
    </row>
    <row r="912" spans="2:7" x14ac:dyDescent="0.4">
      <c r="B912">
        <v>1242</v>
      </c>
      <c r="C912">
        <v>1407</v>
      </c>
      <c r="D912" s="2" t="str">
        <f t="shared" si="42"/>
        <v>1242_1407</v>
      </c>
      <c r="E912" s="20">
        <v>0.96987485064456103</v>
      </c>
      <c r="F912" s="2" t="str">
        <f t="shared" si="43"/>
        <v>1407_1242</v>
      </c>
      <c r="G912" s="23">
        <f t="shared" si="44"/>
        <v>3.0125149355438974E-2</v>
      </c>
    </row>
    <row r="913" spans="2:7" x14ac:dyDescent="0.4">
      <c r="B913">
        <v>1242</v>
      </c>
      <c r="C913">
        <v>1377</v>
      </c>
      <c r="D913" s="2" t="str">
        <f t="shared" si="42"/>
        <v>1242_1377</v>
      </c>
      <c r="E913" s="20">
        <v>0.61500619203718798</v>
      </c>
      <c r="F913" s="2" t="str">
        <f t="shared" si="43"/>
        <v>1377_1242</v>
      </c>
      <c r="G913" s="23">
        <f t="shared" si="44"/>
        <v>0.38499380796281202</v>
      </c>
    </row>
    <row r="914" spans="2:7" x14ac:dyDescent="0.4">
      <c r="B914">
        <v>1242</v>
      </c>
      <c r="C914">
        <v>1435</v>
      </c>
      <c r="D914" s="2" t="str">
        <f t="shared" si="42"/>
        <v>1242_1435</v>
      </c>
      <c r="E914" s="20">
        <v>0.90722694618421396</v>
      </c>
      <c r="F914" s="2" t="str">
        <f t="shared" si="43"/>
        <v>1435_1242</v>
      </c>
      <c r="G914" s="23">
        <f t="shared" si="44"/>
        <v>9.2773053815786044E-2</v>
      </c>
    </row>
    <row r="915" spans="2:7" x14ac:dyDescent="0.4">
      <c r="B915">
        <v>1242</v>
      </c>
      <c r="C915">
        <v>1343</v>
      </c>
      <c r="D915" s="2" t="str">
        <f t="shared" si="42"/>
        <v>1242_1343</v>
      </c>
      <c r="E915" s="20">
        <v>0.46055709452808202</v>
      </c>
      <c r="F915" s="2" t="str">
        <f t="shared" si="43"/>
        <v>1343_1242</v>
      </c>
      <c r="G915" s="23">
        <f t="shared" si="44"/>
        <v>0.53944290547191798</v>
      </c>
    </row>
    <row r="916" spans="2:7" x14ac:dyDescent="0.4">
      <c r="B916">
        <v>1242</v>
      </c>
      <c r="C916">
        <v>1137</v>
      </c>
      <c r="D916" s="2" t="str">
        <f t="shared" si="42"/>
        <v>1242_1137</v>
      </c>
      <c r="E916" s="20">
        <v>0.969632922712936</v>
      </c>
      <c r="F916" s="2" t="str">
        <f t="shared" si="43"/>
        <v>1137_1242</v>
      </c>
      <c r="G916" s="23">
        <f t="shared" si="44"/>
        <v>3.0367077287064004E-2</v>
      </c>
    </row>
    <row r="917" spans="2:7" x14ac:dyDescent="0.4">
      <c r="B917">
        <v>1242</v>
      </c>
      <c r="C917">
        <v>1268</v>
      </c>
      <c r="D917" s="2" t="str">
        <f t="shared" si="42"/>
        <v>1242_1268</v>
      </c>
      <c r="E917" s="20">
        <v>0.95993054268983402</v>
      </c>
      <c r="F917" s="2" t="str">
        <f t="shared" si="43"/>
        <v>1268_1242</v>
      </c>
      <c r="G917" s="23">
        <f t="shared" si="44"/>
        <v>4.0069457310165979E-2</v>
      </c>
    </row>
    <row r="918" spans="2:7" x14ac:dyDescent="0.4">
      <c r="B918">
        <v>1242</v>
      </c>
      <c r="C918">
        <v>1195</v>
      </c>
      <c r="D918" s="2" t="str">
        <f t="shared" si="42"/>
        <v>1242_1195</v>
      </c>
      <c r="E918" s="20">
        <v>0.88118916104866196</v>
      </c>
      <c r="F918" s="2" t="str">
        <f t="shared" si="43"/>
        <v>1195_1242</v>
      </c>
      <c r="G918" s="23">
        <f t="shared" si="44"/>
        <v>0.11881083895133804</v>
      </c>
    </row>
    <row r="919" spans="2:7" x14ac:dyDescent="0.4">
      <c r="B919">
        <v>1242</v>
      </c>
      <c r="C919">
        <v>1433</v>
      </c>
      <c r="D919" s="2" t="str">
        <f t="shared" si="42"/>
        <v>1242_1433</v>
      </c>
      <c r="E919" s="20">
        <v>0.76950946048593005</v>
      </c>
      <c r="F919" s="2" t="str">
        <f t="shared" si="43"/>
        <v>1433_1242</v>
      </c>
      <c r="G919" s="23">
        <f t="shared" si="44"/>
        <v>0.23049053951406995</v>
      </c>
    </row>
    <row r="920" spans="2:7" x14ac:dyDescent="0.4">
      <c r="B920">
        <v>1242</v>
      </c>
      <c r="C920">
        <v>1315</v>
      </c>
      <c r="D920" s="2" t="str">
        <f t="shared" si="42"/>
        <v>1242_1315</v>
      </c>
      <c r="E920" s="20">
        <v>0.98695829169373295</v>
      </c>
      <c r="F920" s="2" t="str">
        <f t="shared" si="43"/>
        <v>1315_1242</v>
      </c>
      <c r="G920" s="23">
        <f t="shared" si="44"/>
        <v>1.3041708306267052E-2</v>
      </c>
    </row>
    <row r="921" spans="2:7" x14ac:dyDescent="0.4">
      <c r="B921">
        <v>1242</v>
      </c>
      <c r="C921">
        <v>1413</v>
      </c>
      <c r="D921" s="2" t="str">
        <f t="shared" si="42"/>
        <v>1242_1413</v>
      </c>
      <c r="E921" s="20">
        <v>0.99747774481123197</v>
      </c>
      <c r="F921" s="2" t="str">
        <f t="shared" si="43"/>
        <v>1413_1242</v>
      </c>
      <c r="G921" s="23">
        <f t="shared" si="44"/>
        <v>2.52225518876803E-3</v>
      </c>
    </row>
    <row r="922" spans="2:7" x14ac:dyDescent="0.4">
      <c r="B922">
        <v>1242</v>
      </c>
      <c r="C922">
        <v>1274</v>
      </c>
      <c r="D922" s="2" t="str">
        <f t="shared" si="42"/>
        <v>1242_1274</v>
      </c>
      <c r="E922" s="20">
        <v>0.63957616235830195</v>
      </c>
      <c r="F922" s="2" t="str">
        <f t="shared" si="43"/>
        <v>1274_1242</v>
      </c>
      <c r="G922" s="23">
        <f t="shared" si="44"/>
        <v>0.36042383764169805</v>
      </c>
    </row>
    <row r="923" spans="2:7" x14ac:dyDescent="0.4">
      <c r="B923">
        <v>1242</v>
      </c>
      <c r="C923">
        <v>1305</v>
      </c>
      <c r="D923" s="2" t="str">
        <f t="shared" si="42"/>
        <v>1242_1305</v>
      </c>
      <c r="E923" s="20">
        <v>0.83594183711270997</v>
      </c>
      <c r="F923" s="2" t="str">
        <f t="shared" si="43"/>
        <v>1305_1242</v>
      </c>
      <c r="G923" s="23">
        <f t="shared" si="44"/>
        <v>0.16405816288729003</v>
      </c>
    </row>
    <row r="924" spans="2:7" x14ac:dyDescent="0.4">
      <c r="B924">
        <v>1242</v>
      </c>
      <c r="C924">
        <v>1436</v>
      </c>
      <c r="D924" s="2" t="str">
        <f t="shared" si="42"/>
        <v>1242_1436</v>
      </c>
      <c r="E924" s="20">
        <v>0.55088389982990504</v>
      </c>
      <c r="F924" s="2" t="str">
        <f t="shared" si="43"/>
        <v>1436_1242</v>
      </c>
      <c r="G924" s="23">
        <f t="shared" si="44"/>
        <v>0.44911610017009496</v>
      </c>
    </row>
    <row r="925" spans="2:7" x14ac:dyDescent="0.4">
      <c r="B925">
        <v>1242</v>
      </c>
      <c r="C925">
        <v>1166</v>
      </c>
      <c r="D925" s="2" t="str">
        <f t="shared" si="42"/>
        <v>1242_1166</v>
      </c>
      <c r="E925" s="20">
        <v>0.966528730153698</v>
      </c>
      <c r="F925" s="2" t="str">
        <f t="shared" si="43"/>
        <v>1166_1242</v>
      </c>
      <c r="G925" s="23">
        <f t="shared" si="44"/>
        <v>3.3471269846301999E-2</v>
      </c>
    </row>
    <row r="926" spans="2:7" x14ac:dyDescent="0.4">
      <c r="B926">
        <v>1242</v>
      </c>
      <c r="C926">
        <v>1233</v>
      </c>
      <c r="D926" s="2" t="str">
        <f t="shared" si="42"/>
        <v>1242_1233</v>
      </c>
      <c r="E926" s="20">
        <v>0.95982929105417802</v>
      </c>
      <c r="F926" s="2" t="str">
        <f t="shared" si="43"/>
        <v>1233_1242</v>
      </c>
      <c r="G926" s="23">
        <f t="shared" si="44"/>
        <v>4.0170708945821976E-2</v>
      </c>
    </row>
    <row r="927" spans="2:7" x14ac:dyDescent="0.4">
      <c r="B927">
        <v>1242</v>
      </c>
      <c r="C927">
        <v>1329</v>
      </c>
      <c r="D927" s="2" t="str">
        <f t="shared" si="42"/>
        <v>1242_1329</v>
      </c>
      <c r="E927" s="20">
        <v>0.95494408267709296</v>
      </c>
      <c r="F927" s="2" t="str">
        <f t="shared" si="43"/>
        <v>1329_1242</v>
      </c>
      <c r="G927" s="23">
        <f t="shared" si="44"/>
        <v>4.5055917322907035E-2</v>
      </c>
    </row>
    <row r="928" spans="2:7" x14ac:dyDescent="0.4">
      <c r="B928">
        <v>1242</v>
      </c>
      <c r="C928">
        <v>1240</v>
      </c>
      <c r="D928" s="2" t="str">
        <f t="shared" si="42"/>
        <v>1242_1240</v>
      </c>
      <c r="E928" s="20">
        <v>0.994388097192628</v>
      </c>
      <c r="F928" s="2" t="str">
        <f t="shared" si="43"/>
        <v>1240_1242</v>
      </c>
      <c r="G928" s="23">
        <f t="shared" si="44"/>
        <v>5.6119028073720045E-3</v>
      </c>
    </row>
    <row r="929" spans="2:7" x14ac:dyDescent="0.4">
      <c r="B929">
        <v>1242</v>
      </c>
      <c r="C929">
        <v>1411</v>
      </c>
      <c r="D929" s="2" t="str">
        <f t="shared" si="42"/>
        <v>1242_1411</v>
      </c>
      <c r="E929" s="20">
        <v>0.84469920852661495</v>
      </c>
      <c r="F929" s="2" t="str">
        <f t="shared" si="43"/>
        <v>1411_1242</v>
      </c>
      <c r="G929" s="23">
        <f t="shared" si="44"/>
        <v>0.15530079147338505</v>
      </c>
    </row>
    <row r="930" spans="2:7" x14ac:dyDescent="0.4">
      <c r="B930">
        <v>1242</v>
      </c>
      <c r="C930">
        <v>1371</v>
      </c>
      <c r="D930" s="2" t="str">
        <f t="shared" si="42"/>
        <v>1242_1371</v>
      </c>
      <c r="E930" s="20">
        <v>0.81010757658559096</v>
      </c>
      <c r="F930" s="2" t="str">
        <f t="shared" si="43"/>
        <v>1371_1242</v>
      </c>
      <c r="G930" s="23">
        <f t="shared" si="44"/>
        <v>0.18989242341440904</v>
      </c>
    </row>
    <row r="931" spans="2:7" x14ac:dyDescent="0.4">
      <c r="B931">
        <v>1242</v>
      </c>
      <c r="C931">
        <v>1278</v>
      </c>
      <c r="D931" s="2" t="str">
        <f t="shared" si="42"/>
        <v>1242_1278</v>
      </c>
      <c r="E931" s="20">
        <v>0.42823831575502003</v>
      </c>
      <c r="F931" s="2" t="str">
        <f t="shared" si="43"/>
        <v>1278_1242</v>
      </c>
      <c r="G931" s="23">
        <f t="shared" si="44"/>
        <v>0.57176168424497997</v>
      </c>
    </row>
    <row r="932" spans="2:7" x14ac:dyDescent="0.4">
      <c r="B932">
        <v>1242</v>
      </c>
      <c r="C932">
        <v>1457</v>
      </c>
      <c r="D932" s="2" t="str">
        <f t="shared" si="42"/>
        <v>1242_1457</v>
      </c>
      <c r="E932" s="20">
        <v>0.95174153648309601</v>
      </c>
      <c r="F932" s="2" t="str">
        <f t="shared" si="43"/>
        <v>1457_1242</v>
      </c>
      <c r="G932" s="23">
        <f t="shared" si="44"/>
        <v>4.8258463516903993E-2</v>
      </c>
    </row>
    <row r="933" spans="2:7" x14ac:dyDescent="0.4">
      <c r="B933">
        <v>1242</v>
      </c>
      <c r="C933">
        <v>1243</v>
      </c>
      <c r="D933" s="2" t="str">
        <f t="shared" si="42"/>
        <v>1242_1243</v>
      </c>
      <c r="E933" s="20">
        <v>0.96871372651964704</v>
      </c>
      <c r="F933" s="2" t="str">
        <f t="shared" si="43"/>
        <v>1243_1242</v>
      </c>
      <c r="G933" s="23">
        <f t="shared" si="44"/>
        <v>3.1286273480352955E-2</v>
      </c>
    </row>
    <row r="934" spans="2:7" x14ac:dyDescent="0.4">
      <c r="B934">
        <v>1242</v>
      </c>
      <c r="C934">
        <v>1245</v>
      </c>
      <c r="D934" s="2" t="str">
        <f t="shared" si="42"/>
        <v>1242_1245</v>
      </c>
      <c r="E934" s="20">
        <v>0.93728968161019999</v>
      </c>
      <c r="F934" s="2" t="str">
        <f t="shared" si="43"/>
        <v>1245_1242</v>
      </c>
      <c r="G934" s="23">
        <f t="shared" si="44"/>
        <v>6.2710318389800013E-2</v>
      </c>
    </row>
    <row r="935" spans="2:7" x14ac:dyDescent="0.4">
      <c r="B935">
        <v>1242</v>
      </c>
      <c r="C935">
        <v>1173</v>
      </c>
      <c r="D935" s="2" t="str">
        <f t="shared" si="42"/>
        <v>1242_1173</v>
      </c>
      <c r="E935" s="20">
        <v>0.81962951091317504</v>
      </c>
      <c r="F935" s="2" t="str">
        <f t="shared" si="43"/>
        <v>1173_1242</v>
      </c>
      <c r="G935" s="23">
        <f t="shared" si="44"/>
        <v>0.18037048908682496</v>
      </c>
    </row>
    <row r="936" spans="2:7" x14ac:dyDescent="0.4">
      <c r="B936">
        <v>1242</v>
      </c>
      <c r="C936">
        <v>1297</v>
      </c>
      <c r="D936" s="2" t="str">
        <f t="shared" si="42"/>
        <v>1242_1297</v>
      </c>
      <c r="E936" s="20">
        <v>0.98904673975718804</v>
      </c>
      <c r="F936" s="2" t="str">
        <f t="shared" si="43"/>
        <v>1297_1242</v>
      </c>
      <c r="G936" s="23">
        <f t="shared" si="44"/>
        <v>1.0953260242811957E-2</v>
      </c>
    </row>
    <row r="937" spans="2:7" x14ac:dyDescent="0.4">
      <c r="B937">
        <v>1277</v>
      </c>
      <c r="C937">
        <v>1235</v>
      </c>
      <c r="D937" s="2" t="str">
        <f t="shared" si="42"/>
        <v>1277_1235</v>
      </c>
      <c r="E937" s="20">
        <v>5.1543607289943399E-3</v>
      </c>
      <c r="F937" s="2" t="str">
        <f t="shared" si="43"/>
        <v>1235_1277</v>
      </c>
      <c r="G937" s="23">
        <f t="shared" si="44"/>
        <v>0.99484563927100567</v>
      </c>
    </row>
    <row r="938" spans="2:7" x14ac:dyDescent="0.4">
      <c r="B938">
        <v>1277</v>
      </c>
      <c r="C938">
        <v>1345</v>
      </c>
      <c r="D938" s="2" t="str">
        <f t="shared" si="42"/>
        <v>1277_1345</v>
      </c>
      <c r="E938" s="20">
        <v>0.38894803359421298</v>
      </c>
      <c r="F938" s="2" t="str">
        <f t="shared" si="43"/>
        <v>1345_1277</v>
      </c>
      <c r="G938" s="23">
        <f t="shared" si="44"/>
        <v>0.61105196640578696</v>
      </c>
    </row>
    <row r="939" spans="2:7" x14ac:dyDescent="0.4">
      <c r="B939">
        <v>1277</v>
      </c>
      <c r="C939">
        <v>1348</v>
      </c>
      <c r="D939" s="2" t="str">
        <f t="shared" si="42"/>
        <v>1277_1348</v>
      </c>
      <c r="E939" s="20">
        <v>3.0324848246306999E-3</v>
      </c>
      <c r="F939" s="2" t="str">
        <f t="shared" si="43"/>
        <v>1348_1277</v>
      </c>
      <c r="G939" s="23">
        <f t="shared" si="44"/>
        <v>0.9969675151753693</v>
      </c>
    </row>
    <row r="940" spans="2:7" x14ac:dyDescent="0.4">
      <c r="B940">
        <v>1277</v>
      </c>
      <c r="C940">
        <v>1332</v>
      </c>
      <c r="D940" s="2" t="str">
        <f t="shared" si="42"/>
        <v>1277_1332</v>
      </c>
      <c r="E940" s="20">
        <v>2.6065738128884498E-2</v>
      </c>
      <c r="F940" s="2" t="str">
        <f t="shared" si="43"/>
        <v>1332_1277</v>
      </c>
      <c r="G940" s="23">
        <f t="shared" si="44"/>
        <v>0.97393426187111554</v>
      </c>
    </row>
    <row r="941" spans="2:7" x14ac:dyDescent="0.4">
      <c r="B941">
        <v>1277</v>
      </c>
      <c r="C941">
        <v>1276</v>
      </c>
      <c r="D941" s="2" t="str">
        <f t="shared" si="42"/>
        <v>1277_1276</v>
      </c>
      <c r="E941" s="20">
        <v>4.5351714605582003E-3</v>
      </c>
      <c r="F941" s="2" t="str">
        <f t="shared" si="43"/>
        <v>1276_1277</v>
      </c>
      <c r="G941" s="23">
        <f t="shared" si="44"/>
        <v>0.99546482853944185</v>
      </c>
    </row>
    <row r="942" spans="2:7" x14ac:dyDescent="0.4">
      <c r="B942">
        <v>1277</v>
      </c>
      <c r="C942">
        <v>1257</v>
      </c>
      <c r="D942" s="2" t="str">
        <f t="shared" si="42"/>
        <v>1277_1257</v>
      </c>
      <c r="E942" s="20">
        <v>9.0202416551757802E-4</v>
      </c>
      <c r="F942" s="2" t="str">
        <f t="shared" si="43"/>
        <v>1257_1277</v>
      </c>
      <c r="G942" s="23">
        <f t="shared" si="44"/>
        <v>0.99909797583448245</v>
      </c>
    </row>
    <row r="943" spans="2:7" x14ac:dyDescent="0.4">
      <c r="B943">
        <v>1277</v>
      </c>
      <c r="C943">
        <v>1314</v>
      </c>
      <c r="D943" s="2" t="str">
        <f t="shared" si="42"/>
        <v>1277_1314</v>
      </c>
      <c r="E943" s="20">
        <v>1.8560324094142499E-2</v>
      </c>
      <c r="F943" s="2" t="str">
        <f t="shared" si="43"/>
        <v>1314_1277</v>
      </c>
      <c r="G943" s="23">
        <f t="shared" si="44"/>
        <v>0.98143967590585746</v>
      </c>
    </row>
    <row r="944" spans="2:7" x14ac:dyDescent="0.4">
      <c r="B944">
        <v>1277</v>
      </c>
      <c r="C944">
        <v>1116</v>
      </c>
      <c r="D944" s="2" t="str">
        <f t="shared" si="42"/>
        <v>1277_1116</v>
      </c>
      <c r="E944" s="20">
        <v>5.4103215469905796E-3</v>
      </c>
      <c r="F944" s="2" t="str">
        <f t="shared" si="43"/>
        <v>1116_1277</v>
      </c>
      <c r="G944" s="23">
        <f t="shared" si="44"/>
        <v>0.99458967845300938</v>
      </c>
    </row>
    <row r="945" spans="2:7" x14ac:dyDescent="0.4">
      <c r="B945">
        <v>1277</v>
      </c>
      <c r="C945">
        <v>1292</v>
      </c>
      <c r="D945" s="2" t="str">
        <f t="shared" si="42"/>
        <v>1277_1292</v>
      </c>
      <c r="E945" s="20">
        <v>2.0588363843993202E-3</v>
      </c>
      <c r="F945" s="2" t="str">
        <f t="shared" si="43"/>
        <v>1292_1277</v>
      </c>
      <c r="G945" s="23">
        <f t="shared" si="44"/>
        <v>0.9979411636156007</v>
      </c>
    </row>
    <row r="946" spans="2:7" x14ac:dyDescent="0.4">
      <c r="B946">
        <v>1277</v>
      </c>
      <c r="C946">
        <v>1139</v>
      </c>
      <c r="D946" s="2" t="str">
        <f t="shared" si="42"/>
        <v>1277_1139</v>
      </c>
      <c r="E946" s="20">
        <v>1.70809595927669E-3</v>
      </c>
      <c r="F946" s="2" t="str">
        <f t="shared" si="43"/>
        <v>1139_1277</v>
      </c>
      <c r="G946" s="23">
        <f t="shared" si="44"/>
        <v>0.99829190404072332</v>
      </c>
    </row>
    <row r="947" spans="2:7" x14ac:dyDescent="0.4">
      <c r="B947">
        <v>1277</v>
      </c>
      <c r="C947">
        <v>1153</v>
      </c>
      <c r="D947" s="2" t="str">
        <f t="shared" si="42"/>
        <v>1277_1153</v>
      </c>
      <c r="E947" s="20">
        <v>2.6719917544280698E-3</v>
      </c>
      <c r="F947" s="2" t="str">
        <f t="shared" si="43"/>
        <v>1153_1277</v>
      </c>
      <c r="G947" s="23">
        <f t="shared" si="44"/>
        <v>0.99732800824557188</v>
      </c>
    </row>
    <row r="948" spans="2:7" x14ac:dyDescent="0.4">
      <c r="B948">
        <v>1277</v>
      </c>
      <c r="C948">
        <v>1417</v>
      </c>
      <c r="D948" s="2" t="str">
        <f t="shared" si="42"/>
        <v>1277_1417</v>
      </c>
      <c r="E948" s="20">
        <v>6.5742020280714297E-2</v>
      </c>
      <c r="F948" s="2" t="str">
        <f t="shared" si="43"/>
        <v>1417_1277</v>
      </c>
      <c r="G948" s="23">
        <f t="shared" si="44"/>
        <v>0.9342579797192857</v>
      </c>
    </row>
    <row r="949" spans="2:7" x14ac:dyDescent="0.4">
      <c r="B949">
        <v>1277</v>
      </c>
      <c r="C949">
        <v>1455</v>
      </c>
      <c r="D949" s="2" t="str">
        <f t="shared" si="42"/>
        <v>1277_1455</v>
      </c>
      <c r="E949" s="20">
        <v>2.19184595065414E-3</v>
      </c>
      <c r="F949" s="2" t="str">
        <f t="shared" si="43"/>
        <v>1455_1277</v>
      </c>
      <c r="G949" s="23">
        <f t="shared" si="44"/>
        <v>0.99780815404934586</v>
      </c>
    </row>
    <row r="950" spans="2:7" x14ac:dyDescent="0.4">
      <c r="B950">
        <v>1277</v>
      </c>
      <c r="C950">
        <v>1246</v>
      </c>
      <c r="D950" s="2" t="str">
        <f t="shared" si="42"/>
        <v>1277_1246</v>
      </c>
      <c r="E950" s="20">
        <v>6.1887429436556203E-3</v>
      </c>
      <c r="F950" s="2" t="str">
        <f t="shared" si="43"/>
        <v>1246_1277</v>
      </c>
      <c r="G950" s="23">
        <f t="shared" si="44"/>
        <v>0.99381125705634443</v>
      </c>
    </row>
    <row r="951" spans="2:7" x14ac:dyDescent="0.4">
      <c r="B951">
        <v>1277</v>
      </c>
      <c r="C951">
        <v>1291</v>
      </c>
      <c r="D951" s="2" t="str">
        <f t="shared" si="42"/>
        <v>1277_1291</v>
      </c>
      <c r="E951" s="20">
        <v>0.62449466167395395</v>
      </c>
      <c r="F951" s="2" t="str">
        <f t="shared" si="43"/>
        <v>1291_1277</v>
      </c>
      <c r="G951" s="23">
        <f t="shared" si="44"/>
        <v>0.37550533832604605</v>
      </c>
    </row>
    <row r="952" spans="2:7" x14ac:dyDescent="0.4">
      <c r="B952">
        <v>1277</v>
      </c>
      <c r="C952">
        <v>1439</v>
      </c>
      <c r="D952" s="2" t="str">
        <f t="shared" si="42"/>
        <v>1277_1439</v>
      </c>
      <c r="E952" s="20">
        <v>0.319848403805847</v>
      </c>
      <c r="F952" s="2" t="str">
        <f t="shared" si="43"/>
        <v>1439_1277</v>
      </c>
      <c r="G952" s="23">
        <f t="shared" si="44"/>
        <v>0.680151596194153</v>
      </c>
    </row>
    <row r="953" spans="2:7" x14ac:dyDescent="0.4">
      <c r="B953">
        <v>1277</v>
      </c>
      <c r="C953">
        <v>1423</v>
      </c>
      <c r="D953" s="2" t="str">
        <f t="shared" si="42"/>
        <v>1277_1423</v>
      </c>
      <c r="E953" s="20">
        <v>1.9722799397170799E-2</v>
      </c>
      <c r="F953" s="2" t="str">
        <f t="shared" si="43"/>
        <v>1423_1277</v>
      </c>
      <c r="G953" s="23">
        <f t="shared" si="44"/>
        <v>0.98027720060282919</v>
      </c>
    </row>
    <row r="954" spans="2:7" x14ac:dyDescent="0.4">
      <c r="B954">
        <v>1277</v>
      </c>
      <c r="C954">
        <v>1190</v>
      </c>
      <c r="D954" s="2" t="str">
        <f t="shared" si="42"/>
        <v>1277_1190</v>
      </c>
      <c r="E954" s="20">
        <v>0.38564104033714097</v>
      </c>
      <c r="F954" s="2" t="str">
        <f t="shared" si="43"/>
        <v>1190_1277</v>
      </c>
      <c r="G954" s="23">
        <f t="shared" si="44"/>
        <v>0.61435895966285903</v>
      </c>
    </row>
    <row r="955" spans="2:7" x14ac:dyDescent="0.4">
      <c r="B955">
        <v>1277</v>
      </c>
      <c r="C955">
        <v>1374</v>
      </c>
      <c r="D955" s="2" t="str">
        <f t="shared" si="42"/>
        <v>1277_1374</v>
      </c>
      <c r="E955" s="20">
        <v>1.7328278982486602E-2</v>
      </c>
      <c r="F955" s="2" t="str">
        <f t="shared" si="43"/>
        <v>1374_1277</v>
      </c>
      <c r="G955" s="23">
        <f t="shared" si="44"/>
        <v>0.98267172101751343</v>
      </c>
    </row>
    <row r="956" spans="2:7" x14ac:dyDescent="0.4">
      <c r="B956">
        <v>1277</v>
      </c>
      <c r="C956">
        <v>1307</v>
      </c>
      <c r="D956" s="2" t="str">
        <f t="shared" si="42"/>
        <v>1277_1307</v>
      </c>
      <c r="E956" s="20">
        <v>8.5480083861840903E-2</v>
      </c>
      <c r="F956" s="2" t="str">
        <f t="shared" si="43"/>
        <v>1307_1277</v>
      </c>
      <c r="G956" s="23">
        <f t="shared" si="44"/>
        <v>0.91451991613815908</v>
      </c>
    </row>
    <row r="957" spans="2:7" x14ac:dyDescent="0.4">
      <c r="B957">
        <v>1277</v>
      </c>
      <c r="C957">
        <v>1266</v>
      </c>
      <c r="D957" s="2" t="str">
        <f t="shared" si="42"/>
        <v>1277_1266</v>
      </c>
      <c r="E957" s="20">
        <v>0.167344507864022</v>
      </c>
      <c r="F957" s="2" t="str">
        <f t="shared" si="43"/>
        <v>1266_1277</v>
      </c>
      <c r="G957" s="23">
        <f t="shared" si="44"/>
        <v>0.832655492135978</v>
      </c>
    </row>
    <row r="958" spans="2:7" x14ac:dyDescent="0.4">
      <c r="B958">
        <v>1277</v>
      </c>
      <c r="C958">
        <v>1407</v>
      </c>
      <c r="D958" s="2" t="str">
        <f t="shared" si="42"/>
        <v>1277_1407</v>
      </c>
      <c r="E958" s="20">
        <v>0.25431322542331403</v>
      </c>
      <c r="F958" s="2" t="str">
        <f t="shared" si="43"/>
        <v>1407_1277</v>
      </c>
      <c r="G958" s="23">
        <f t="shared" si="44"/>
        <v>0.74568677457668597</v>
      </c>
    </row>
    <row r="959" spans="2:7" x14ac:dyDescent="0.4">
      <c r="B959">
        <v>1277</v>
      </c>
      <c r="C959">
        <v>1377</v>
      </c>
      <c r="D959" s="2" t="str">
        <f t="shared" si="42"/>
        <v>1277_1377</v>
      </c>
      <c r="E959" s="20">
        <v>1.6640413575858999E-2</v>
      </c>
      <c r="F959" s="2" t="str">
        <f t="shared" si="43"/>
        <v>1377_1277</v>
      </c>
      <c r="G959" s="23">
        <f t="shared" si="44"/>
        <v>0.98335958642414101</v>
      </c>
    </row>
    <row r="960" spans="2:7" x14ac:dyDescent="0.4">
      <c r="B960">
        <v>1277</v>
      </c>
      <c r="C960">
        <v>1435</v>
      </c>
      <c r="D960" s="2" t="str">
        <f t="shared" si="42"/>
        <v>1277_1435</v>
      </c>
      <c r="E960" s="20">
        <v>9.3866826431894104E-2</v>
      </c>
      <c r="F960" s="2" t="str">
        <f t="shared" si="43"/>
        <v>1435_1277</v>
      </c>
      <c r="G960" s="23">
        <f t="shared" si="44"/>
        <v>0.90613317356810585</v>
      </c>
    </row>
    <row r="961" spans="2:7" x14ac:dyDescent="0.4">
      <c r="B961">
        <v>1277</v>
      </c>
      <c r="C961">
        <v>1343</v>
      </c>
      <c r="D961" s="2" t="str">
        <f t="shared" si="42"/>
        <v>1277_1343</v>
      </c>
      <c r="E961" s="20">
        <v>8.9630098103419108E-3</v>
      </c>
      <c r="F961" s="2" t="str">
        <f t="shared" si="43"/>
        <v>1343_1277</v>
      </c>
      <c r="G961" s="23">
        <f t="shared" si="44"/>
        <v>0.99103699018965807</v>
      </c>
    </row>
    <row r="962" spans="2:7" x14ac:dyDescent="0.4">
      <c r="B962">
        <v>1277</v>
      </c>
      <c r="C962">
        <v>1137</v>
      </c>
      <c r="D962" s="2" t="str">
        <f t="shared" si="42"/>
        <v>1277_1137</v>
      </c>
      <c r="E962" s="20">
        <v>0.25275223265250002</v>
      </c>
      <c r="F962" s="2" t="str">
        <f t="shared" si="43"/>
        <v>1137_1277</v>
      </c>
      <c r="G962" s="23">
        <f t="shared" si="44"/>
        <v>0.74724776734749998</v>
      </c>
    </row>
    <row r="963" spans="2:7" x14ac:dyDescent="0.4">
      <c r="B963">
        <v>1277</v>
      </c>
      <c r="C963">
        <v>1268</v>
      </c>
      <c r="D963" s="2" t="str">
        <f t="shared" ref="D963:D1026" si="45">B963&amp;"_"&amp;C963</f>
        <v>1277_1268</v>
      </c>
      <c r="E963" s="20">
        <v>0.202410037613552</v>
      </c>
      <c r="F963" s="2" t="str">
        <f t="shared" ref="F963:F1026" si="46">C963&amp;"_"&amp;B963</f>
        <v>1268_1277</v>
      </c>
      <c r="G963" s="23">
        <f t="shared" ref="G963:G1026" si="47">1-E963</f>
        <v>0.79758996238644797</v>
      </c>
    </row>
    <row r="964" spans="2:7" x14ac:dyDescent="0.4">
      <c r="B964">
        <v>1277</v>
      </c>
      <c r="C964">
        <v>1195</v>
      </c>
      <c r="D964" s="2" t="str">
        <f t="shared" si="45"/>
        <v>1277_1195</v>
      </c>
      <c r="E964" s="20">
        <v>7.2843708827663098E-2</v>
      </c>
      <c r="F964" s="2" t="str">
        <f t="shared" si="46"/>
        <v>1195_1277</v>
      </c>
      <c r="G964" s="23">
        <f t="shared" si="47"/>
        <v>0.92715629117233689</v>
      </c>
    </row>
    <row r="965" spans="2:7" x14ac:dyDescent="0.4">
      <c r="B965">
        <v>1277</v>
      </c>
      <c r="C965">
        <v>1433</v>
      </c>
      <c r="D965" s="2" t="str">
        <f t="shared" si="45"/>
        <v>1277_1433</v>
      </c>
      <c r="E965" s="20">
        <v>3.41580401072221E-2</v>
      </c>
      <c r="F965" s="2" t="str">
        <f t="shared" si="46"/>
        <v>1433_1277</v>
      </c>
      <c r="G965" s="23">
        <f t="shared" si="47"/>
        <v>0.96584195989277788</v>
      </c>
    </row>
    <row r="966" spans="2:7" x14ac:dyDescent="0.4">
      <c r="B966">
        <v>1277</v>
      </c>
      <c r="C966">
        <v>1315</v>
      </c>
      <c r="D966" s="2" t="str">
        <f t="shared" si="45"/>
        <v>1277_1315</v>
      </c>
      <c r="E966" s="20">
        <v>0.44495638595655601</v>
      </c>
      <c r="F966" s="2" t="str">
        <f t="shared" si="46"/>
        <v>1315_1277</v>
      </c>
      <c r="G966" s="23">
        <f t="shared" si="47"/>
        <v>0.55504361404344404</v>
      </c>
    </row>
    <row r="967" spans="2:7" x14ac:dyDescent="0.4">
      <c r="B967">
        <v>1277</v>
      </c>
      <c r="C967">
        <v>1413</v>
      </c>
      <c r="D967" s="2" t="str">
        <f t="shared" si="45"/>
        <v>1277_1413</v>
      </c>
      <c r="E967" s="20">
        <v>0.80729533216800398</v>
      </c>
      <c r="F967" s="2" t="str">
        <f t="shared" si="46"/>
        <v>1413_1277</v>
      </c>
      <c r="G967" s="23">
        <f t="shared" si="47"/>
        <v>0.19270466783199602</v>
      </c>
    </row>
    <row r="968" spans="2:7" x14ac:dyDescent="0.4">
      <c r="B968">
        <v>1277</v>
      </c>
      <c r="C968">
        <v>1274</v>
      </c>
      <c r="D968" s="2" t="str">
        <f t="shared" si="45"/>
        <v>1277_1274</v>
      </c>
      <c r="E968" s="20">
        <v>1.8450868831054599E-2</v>
      </c>
      <c r="F968" s="2" t="str">
        <f t="shared" si="46"/>
        <v>1274_1277</v>
      </c>
      <c r="G968" s="23">
        <f t="shared" si="47"/>
        <v>0.98154913116894538</v>
      </c>
    </row>
    <row r="969" spans="2:7" x14ac:dyDescent="0.4">
      <c r="B969">
        <v>1277</v>
      </c>
      <c r="C969">
        <v>1305</v>
      </c>
      <c r="D969" s="2" t="str">
        <f t="shared" si="45"/>
        <v>1277_1305</v>
      </c>
      <c r="E969" s="20">
        <v>5.1212187945140403E-2</v>
      </c>
      <c r="F969" s="2" t="str">
        <f t="shared" si="46"/>
        <v>1305_1277</v>
      </c>
      <c r="G969" s="23">
        <f t="shared" si="47"/>
        <v>0.94878781205485963</v>
      </c>
    </row>
    <row r="970" spans="2:7" x14ac:dyDescent="0.4">
      <c r="B970">
        <v>1277</v>
      </c>
      <c r="C970">
        <v>1436</v>
      </c>
      <c r="D970" s="2" t="str">
        <f t="shared" si="45"/>
        <v>1277_1436</v>
      </c>
      <c r="E970" s="20">
        <v>1.28268730439388E-2</v>
      </c>
      <c r="F970" s="2" t="str">
        <f t="shared" si="46"/>
        <v>1436_1277</v>
      </c>
      <c r="G970" s="23">
        <f t="shared" si="47"/>
        <v>0.98717312695606119</v>
      </c>
    </row>
    <row r="971" spans="2:7" x14ac:dyDescent="0.4">
      <c r="B971">
        <v>1277</v>
      </c>
      <c r="C971">
        <v>1166</v>
      </c>
      <c r="D971" s="2" t="str">
        <f t="shared" si="45"/>
        <v>1277_1166</v>
      </c>
      <c r="E971" s="20">
        <v>0.234240087830941</v>
      </c>
      <c r="F971" s="2" t="str">
        <f t="shared" si="46"/>
        <v>1166_1277</v>
      </c>
      <c r="G971" s="23">
        <f t="shared" si="47"/>
        <v>0.76575991216905903</v>
      </c>
    </row>
    <row r="972" spans="2:7" x14ac:dyDescent="0.4">
      <c r="B972">
        <v>1277</v>
      </c>
      <c r="C972">
        <v>1233</v>
      </c>
      <c r="D972" s="2" t="str">
        <f t="shared" si="45"/>
        <v>1277_1233</v>
      </c>
      <c r="E972" s="20">
        <v>0.201985911175071</v>
      </c>
      <c r="F972" s="2" t="str">
        <f t="shared" si="46"/>
        <v>1233_1277</v>
      </c>
      <c r="G972" s="23">
        <f t="shared" si="47"/>
        <v>0.79801408882492897</v>
      </c>
    </row>
    <row r="973" spans="2:7" x14ac:dyDescent="0.4">
      <c r="B973">
        <v>1277</v>
      </c>
      <c r="C973">
        <v>1329</v>
      </c>
      <c r="D973" s="2" t="str">
        <f t="shared" si="45"/>
        <v>1277_1329</v>
      </c>
      <c r="E973" s="20">
        <v>0.18335247343369199</v>
      </c>
      <c r="F973" s="2" t="str">
        <f t="shared" si="46"/>
        <v>1329_1277</v>
      </c>
      <c r="G973" s="23">
        <f t="shared" si="47"/>
        <v>0.81664752656630801</v>
      </c>
    </row>
    <row r="974" spans="2:7" x14ac:dyDescent="0.4">
      <c r="B974">
        <v>1277</v>
      </c>
      <c r="C974">
        <v>1240</v>
      </c>
      <c r="D974" s="2" t="str">
        <f t="shared" si="45"/>
        <v>1277_1240</v>
      </c>
      <c r="E974" s="20">
        <v>0.65241963735281205</v>
      </c>
      <c r="F974" s="2" t="str">
        <f t="shared" si="46"/>
        <v>1240_1277</v>
      </c>
      <c r="G974" s="23">
        <f t="shared" si="47"/>
        <v>0.34758036264718795</v>
      </c>
    </row>
    <row r="975" spans="2:7" x14ac:dyDescent="0.4">
      <c r="B975">
        <v>1277</v>
      </c>
      <c r="C975">
        <v>1411</v>
      </c>
      <c r="D975" s="2" t="str">
        <f t="shared" si="45"/>
        <v>1277_1411</v>
      </c>
      <c r="E975" s="20">
        <v>5.4478583229204298E-2</v>
      </c>
      <c r="F975" s="2" t="str">
        <f t="shared" si="46"/>
        <v>1411_1277</v>
      </c>
      <c r="G975" s="23">
        <f t="shared" si="47"/>
        <v>0.94552141677079571</v>
      </c>
    </row>
    <row r="976" spans="2:7" x14ac:dyDescent="0.4">
      <c r="B976">
        <v>1277</v>
      </c>
      <c r="C976">
        <v>1371</v>
      </c>
      <c r="D976" s="2" t="str">
        <f t="shared" si="45"/>
        <v>1277_1371</v>
      </c>
      <c r="E976" s="20">
        <v>4.3237942271048498E-2</v>
      </c>
      <c r="F976" s="2" t="str">
        <f t="shared" si="46"/>
        <v>1371_1277</v>
      </c>
      <c r="G976" s="23">
        <f t="shared" si="47"/>
        <v>0.95676205772895151</v>
      </c>
    </row>
    <row r="977" spans="2:7" x14ac:dyDescent="0.4">
      <c r="B977">
        <v>1277</v>
      </c>
      <c r="C977">
        <v>1278</v>
      </c>
      <c r="D977" s="2" t="str">
        <f t="shared" si="45"/>
        <v>1277_1278</v>
      </c>
      <c r="E977" s="20">
        <v>7.87162436076661E-3</v>
      </c>
      <c r="F977" s="2" t="str">
        <f t="shared" si="46"/>
        <v>1278_1277</v>
      </c>
      <c r="G977" s="23">
        <f t="shared" si="47"/>
        <v>0.9921283756392334</v>
      </c>
    </row>
    <row r="978" spans="2:7" x14ac:dyDescent="0.4">
      <c r="B978">
        <v>1277</v>
      </c>
      <c r="C978">
        <v>1457</v>
      </c>
      <c r="D978" s="2" t="str">
        <f t="shared" si="45"/>
        <v>1277_1457</v>
      </c>
      <c r="E978" s="20">
        <v>0.17281261823764801</v>
      </c>
      <c r="F978" s="2" t="str">
        <f t="shared" si="46"/>
        <v>1457_1277</v>
      </c>
      <c r="G978" s="23">
        <f t="shared" si="47"/>
        <v>0.82718738176235196</v>
      </c>
    </row>
    <row r="979" spans="2:7" x14ac:dyDescent="0.4">
      <c r="B979">
        <v>1277</v>
      </c>
      <c r="C979">
        <v>1243</v>
      </c>
      <c r="D979" s="2" t="str">
        <f t="shared" si="45"/>
        <v>1277_1243</v>
      </c>
      <c r="E979" s="20">
        <v>0.24698529194259999</v>
      </c>
      <c r="F979" s="2" t="str">
        <f t="shared" si="46"/>
        <v>1243_1277</v>
      </c>
      <c r="G979" s="23">
        <f t="shared" si="47"/>
        <v>0.75301470805740001</v>
      </c>
    </row>
    <row r="980" spans="2:7" x14ac:dyDescent="0.4">
      <c r="B980">
        <v>1277</v>
      </c>
      <c r="C980">
        <v>1245</v>
      </c>
      <c r="D980" s="2" t="str">
        <f t="shared" si="45"/>
        <v>1277_1245</v>
      </c>
      <c r="E980" s="20">
        <v>0.13668752044247401</v>
      </c>
      <c r="F980" s="2" t="str">
        <f t="shared" si="46"/>
        <v>1245_1277</v>
      </c>
      <c r="G980" s="23">
        <f t="shared" si="47"/>
        <v>0.86331247955752599</v>
      </c>
    </row>
    <row r="981" spans="2:7" x14ac:dyDescent="0.4">
      <c r="B981">
        <v>1277</v>
      </c>
      <c r="C981">
        <v>1173</v>
      </c>
      <c r="D981" s="2" t="str">
        <f t="shared" si="45"/>
        <v>1277_1173</v>
      </c>
      <c r="E981" s="20">
        <v>4.59261573417446E-2</v>
      </c>
      <c r="F981" s="2" t="str">
        <f t="shared" si="46"/>
        <v>1173_1277</v>
      </c>
      <c r="G981" s="23">
        <f t="shared" si="47"/>
        <v>0.95407384265825534</v>
      </c>
    </row>
    <row r="982" spans="2:7" x14ac:dyDescent="0.4">
      <c r="B982">
        <v>1277</v>
      </c>
      <c r="C982">
        <v>1297</v>
      </c>
      <c r="D982" s="2" t="str">
        <f t="shared" si="45"/>
        <v>1277_1297</v>
      </c>
      <c r="E982" s="20">
        <v>0.48889152447301998</v>
      </c>
      <c r="F982" s="2" t="str">
        <f t="shared" si="46"/>
        <v>1297_1277</v>
      </c>
      <c r="G982" s="23">
        <f t="shared" si="47"/>
        <v>0.51110847552698002</v>
      </c>
    </row>
    <row r="983" spans="2:7" x14ac:dyDescent="0.4">
      <c r="B983">
        <v>1235</v>
      </c>
      <c r="C983">
        <v>1345</v>
      </c>
      <c r="D983" s="2" t="str">
        <f t="shared" si="45"/>
        <v>1235_1345</v>
      </c>
      <c r="E983" s="20">
        <v>0.73953450904543305</v>
      </c>
      <c r="F983" s="2" t="str">
        <f t="shared" si="46"/>
        <v>1345_1235</v>
      </c>
      <c r="G983" s="23">
        <f t="shared" si="47"/>
        <v>0.26046549095456695</v>
      </c>
    </row>
    <row r="984" spans="2:7" x14ac:dyDescent="0.4">
      <c r="B984">
        <v>1235</v>
      </c>
      <c r="C984">
        <v>1348</v>
      </c>
      <c r="D984" s="2" t="str">
        <f t="shared" si="45"/>
        <v>1235_1348</v>
      </c>
      <c r="E984" s="20">
        <v>1.3386270653204101E-2</v>
      </c>
      <c r="F984" s="2" t="str">
        <f t="shared" si="46"/>
        <v>1348_1235</v>
      </c>
      <c r="G984" s="23">
        <f t="shared" si="47"/>
        <v>0.98661372934679592</v>
      </c>
    </row>
    <row r="985" spans="2:7" x14ac:dyDescent="0.4">
      <c r="B985">
        <v>1235</v>
      </c>
      <c r="C985">
        <v>1332</v>
      </c>
      <c r="D985" s="2" t="str">
        <f t="shared" si="45"/>
        <v>1235_1332</v>
      </c>
      <c r="E985" s="20">
        <v>0.10664911898745</v>
      </c>
      <c r="F985" s="2" t="str">
        <f t="shared" si="46"/>
        <v>1332_1235</v>
      </c>
      <c r="G985" s="23">
        <f t="shared" si="47"/>
        <v>0.89335088101255</v>
      </c>
    </row>
    <row r="986" spans="2:7" x14ac:dyDescent="0.4">
      <c r="B986">
        <v>1235</v>
      </c>
      <c r="C986">
        <v>1276</v>
      </c>
      <c r="D986" s="2" t="str">
        <f t="shared" si="45"/>
        <v>1235_1276</v>
      </c>
      <c r="E986" s="20">
        <v>1.99170693091088E-2</v>
      </c>
      <c r="F986" s="2" t="str">
        <f t="shared" si="46"/>
        <v>1276_1235</v>
      </c>
      <c r="G986" s="23">
        <f t="shared" si="47"/>
        <v>0.98008293069089125</v>
      </c>
    </row>
    <row r="987" spans="2:7" x14ac:dyDescent="0.4">
      <c r="B987">
        <v>1235</v>
      </c>
      <c r="C987">
        <v>1257</v>
      </c>
      <c r="D987" s="2" t="str">
        <f t="shared" si="45"/>
        <v>1235_1257</v>
      </c>
      <c r="E987" s="20">
        <v>4.0110624766245499E-3</v>
      </c>
      <c r="F987" s="2" t="str">
        <f t="shared" si="46"/>
        <v>1257_1235</v>
      </c>
      <c r="G987" s="23">
        <f t="shared" si="47"/>
        <v>0.99598893752337547</v>
      </c>
    </row>
    <row r="988" spans="2:7" x14ac:dyDescent="0.4">
      <c r="B988">
        <v>1235</v>
      </c>
      <c r="C988">
        <v>1314</v>
      </c>
      <c r="D988" s="2" t="str">
        <f t="shared" si="45"/>
        <v>1235_1314</v>
      </c>
      <c r="E988" s="20">
        <v>7.7793769376200694E-2</v>
      </c>
      <c r="F988" s="2" t="str">
        <f t="shared" si="46"/>
        <v>1314_1235</v>
      </c>
      <c r="G988" s="23">
        <f t="shared" si="47"/>
        <v>0.92220623062379925</v>
      </c>
    </row>
    <row r="989" spans="2:7" x14ac:dyDescent="0.4">
      <c r="B989">
        <v>1235</v>
      </c>
      <c r="C989">
        <v>1116</v>
      </c>
      <c r="D989" s="2" t="str">
        <f t="shared" si="45"/>
        <v>1235_1116</v>
      </c>
      <c r="E989" s="20">
        <v>2.3689820226228502E-2</v>
      </c>
      <c r="F989" s="2" t="str">
        <f t="shared" si="46"/>
        <v>1116_1235</v>
      </c>
      <c r="G989" s="23">
        <f t="shared" si="47"/>
        <v>0.97631017977377155</v>
      </c>
    </row>
    <row r="990" spans="2:7" x14ac:dyDescent="0.4">
      <c r="B990">
        <v>1235</v>
      </c>
      <c r="C990">
        <v>1292</v>
      </c>
      <c r="D990" s="2" t="str">
        <f t="shared" si="45"/>
        <v>1235_1292</v>
      </c>
      <c r="E990" s="20">
        <v>9.1187087502840308E-3</v>
      </c>
      <c r="F990" s="2" t="str">
        <f t="shared" si="46"/>
        <v>1292_1235</v>
      </c>
      <c r="G990" s="23">
        <f t="shared" si="47"/>
        <v>0.99088129124971602</v>
      </c>
    </row>
    <row r="991" spans="2:7" x14ac:dyDescent="0.4">
      <c r="B991">
        <v>1235</v>
      </c>
      <c r="C991">
        <v>1139</v>
      </c>
      <c r="D991" s="2" t="str">
        <f t="shared" si="45"/>
        <v>1235_1139</v>
      </c>
      <c r="E991" s="20">
        <v>7.5743871385585502E-3</v>
      </c>
      <c r="F991" s="2" t="str">
        <f t="shared" si="46"/>
        <v>1139_1235</v>
      </c>
      <c r="G991" s="23">
        <f t="shared" si="47"/>
        <v>0.99242561286144149</v>
      </c>
    </row>
    <row r="992" spans="2:7" x14ac:dyDescent="0.4">
      <c r="B992">
        <v>1235</v>
      </c>
      <c r="C992">
        <v>1153</v>
      </c>
      <c r="D992" s="2" t="str">
        <f t="shared" si="45"/>
        <v>1235_1153</v>
      </c>
      <c r="E992" s="20">
        <v>1.18095290308651E-2</v>
      </c>
      <c r="F992" s="2" t="str">
        <f t="shared" si="46"/>
        <v>1153_1235</v>
      </c>
      <c r="G992" s="23">
        <f t="shared" si="47"/>
        <v>0.98819047096913493</v>
      </c>
    </row>
    <row r="993" spans="2:7" x14ac:dyDescent="0.4">
      <c r="B993">
        <v>1235</v>
      </c>
      <c r="C993">
        <v>1417</v>
      </c>
      <c r="D993" s="2" t="str">
        <f t="shared" si="45"/>
        <v>1235_1417</v>
      </c>
      <c r="E993" s="20">
        <v>0.23889858517205401</v>
      </c>
      <c r="F993" s="2" t="str">
        <f t="shared" si="46"/>
        <v>1417_1235</v>
      </c>
      <c r="G993" s="23">
        <f t="shared" si="47"/>
        <v>0.76110141482794602</v>
      </c>
    </row>
    <row r="994" spans="2:7" x14ac:dyDescent="0.4">
      <c r="B994">
        <v>1235</v>
      </c>
      <c r="C994">
        <v>1455</v>
      </c>
      <c r="D994" s="2" t="str">
        <f t="shared" si="45"/>
        <v>1235_1455</v>
      </c>
      <c r="E994" s="20">
        <v>9.7033812065079692E-3</v>
      </c>
      <c r="F994" s="2" t="str">
        <f t="shared" si="46"/>
        <v>1455_1235</v>
      </c>
      <c r="G994" s="23">
        <f t="shared" si="47"/>
        <v>0.99029661879349207</v>
      </c>
    </row>
    <row r="995" spans="2:7" x14ac:dyDescent="0.4">
      <c r="B995">
        <v>1235</v>
      </c>
      <c r="C995">
        <v>1246</v>
      </c>
      <c r="D995" s="2" t="str">
        <f t="shared" si="45"/>
        <v>1235_1246</v>
      </c>
      <c r="E995" s="20">
        <v>2.7026775841424301E-2</v>
      </c>
      <c r="F995" s="2" t="str">
        <f t="shared" si="46"/>
        <v>1246_1235</v>
      </c>
      <c r="G995" s="23">
        <f t="shared" si="47"/>
        <v>0.97297322415857568</v>
      </c>
    </row>
    <row r="996" spans="2:7" x14ac:dyDescent="0.4">
      <c r="B996">
        <v>1235</v>
      </c>
      <c r="C996">
        <v>1291</v>
      </c>
      <c r="D996" s="2" t="str">
        <f t="shared" si="45"/>
        <v>1235_1291</v>
      </c>
      <c r="E996" s="20">
        <v>0.88121190381582104</v>
      </c>
      <c r="F996" s="2" t="str">
        <f t="shared" si="46"/>
        <v>1291_1235</v>
      </c>
      <c r="G996" s="23">
        <f t="shared" si="47"/>
        <v>0.11878809618417896</v>
      </c>
    </row>
    <row r="997" spans="2:7" x14ac:dyDescent="0.4">
      <c r="B997">
        <v>1235</v>
      </c>
      <c r="C997">
        <v>1439</v>
      </c>
      <c r="D997" s="2" t="str">
        <f t="shared" si="45"/>
        <v>1235_1439</v>
      </c>
      <c r="E997" s="20">
        <v>0.67717476231982399</v>
      </c>
      <c r="F997" s="2" t="str">
        <f t="shared" si="46"/>
        <v>1439_1235</v>
      </c>
      <c r="G997" s="23">
        <f t="shared" si="47"/>
        <v>0.32282523768017601</v>
      </c>
    </row>
    <row r="998" spans="2:7" x14ac:dyDescent="0.4">
      <c r="B998">
        <v>1235</v>
      </c>
      <c r="C998">
        <v>1423</v>
      </c>
      <c r="D998" s="2" t="str">
        <f t="shared" si="45"/>
        <v>1235_1423</v>
      </c>
      <c r="E998" s="20">
        <v>8.2354861675279403E-2</v>
      </c>
      <c r="F998" s="2" t="str">
        <f t="shared" si="46"/>
        <v>1423_1235</v>
      </c>
      <c r="G998" s="23">
        <f t="shared" si="47"/>
        <v>0.91764513832472061</v>
      </c>
    </row>
    <row r="999" spans="2:7" x14ac:dyDescent="0.4">
      <c r="B999">
        <v>1235</v>
      </c>
      <c r="C999">
        <v>1190</v>
      </c>
      <c r="D999" s="2" t="str">
        <f t="shared" si="45"/>
        <v>1235_1190</v>
      </c>
      <c r="E999" s="20">
        <v>0.73684113931607198</v>
      </c>
      <c r="F999" s="2" t="str">
        <f t="shared" si="46"/>
        <v>1190_1235</v>
      </c>
      <c r="G999" s="23">
        <f t="shared" si="47"/>
        <v>0.26315886068392802</v>
      </c>
    </row>
    <row r="1000" spans="2:7" x14ac:dyDescent="0.4">
      <c r="B1000">
        <v>1235</v>
      </c>
      <c r="C1000">
        <v>1374</v>
      </c>
      <c r="D1000" s="2" t="str">
        <f t="shared" si="45"/>
        <v>1235_1374</v>
      </c>
      <c r="E1000" s="20">
        <v>7.2921921451767693E-2</v>
      </c>
      <c r="F1000" s="2" t="str">
        <f t="shared" si="46"/>
        <v>1374_1235</v>
      </c>
      <c r="G1000" s="23">
        <f t="shared" si="47"/>
        <v>0.92707807854823232</v>
      </c>
    </row>
    <row r="1001" spans="2:7" x14ac:dyDescent="0.4">
      <c r="B1001">
        <v>1235</v>
      </c>
      <c r="C1001">
        <v>1307</v>
      </c>
      <c r="D1001" s="2" t="str">
        <f t="shared" si="45"/>
        <v>1235_1307</v>
      </c>
      <c r="E1001" s="20">
        <v>0.29425048077077098</v>
      </c>
      <c r="F1001" s="2" t="str">
        <f t="shared" si="46"/>
        <v>1307_1235</v>
      </c>
      <c r="G1001" s="23">
        <f t="shared" si="47"/>
        <v>0.70574951922922902</v>
      </c>
    </row>
    <row r="1002" spans="2:7" x14ac:dyDescent="0.4">
      <c r="B1002">
        <v>1235</v>
      </c>
      <c r="C1002">
        <v>1266</v>
      </c>
      <c r="D1002" s="2" t="str">
        <f t="shared" si="45"/>
        <v>1235_1266</v>
      </c>
      <c r="E1002" s="20">
        <v>0.47270751857431398</v>
      </c>
      <c r="F1002" s="2" t="str">
        <f t="shared" si="46"/>
        <v>1266_1235</v>
      </c>
      <c r="G1002" s="23">
        <f t="shared" si="47"/>
        <v>0.52729248142568608</v>
      </c>
    </row>
    <row r="1003" spans="2:7" x14ac:dyDescent="0.4">
      <c r="B1003">
        <v>1235</v>
      </c>
      <c r="C1003">
        <v>1407</v>
      </c>
      <c r="D1003" s="2" t="str">
        <f t="shared" si="45"/>
        <v>1235_1407</v>
      </c>
      <c r="E1003" s="20">
        <v>0.603375053537758</v>
      </c>
      <c r="F1003" s="2" t="str">
        <f t="shared" si="46"/>
        <v>1407_1235</v>
      </c>
      <c r="G1003" s="23">
        <f t="shared" si="47"/>
        <v>0.396624946462242</v>
      </c>
    </row>
    <row r="1004" spans="2:7" x14ac:dyDescent="0.4">
      <c r="B1004">
        <v>1235</v>
      </c>
      <c r="C1004">
        <v>1377</v>
      </c>
      <c r="D1004" s="2" t="str">
        <f t="shared" si="45"/>
        <v>1235_1377</v>
      </c>
      <c r="E1004" s="20">
        <v>7.0184823019750806E-2</v>
      </c>
      <c r="F1004" s="2" t="str">
        <f t="shared" si="46"/>
        <v>1377_1235</v>
      </c>
      <c r="G1004" s="23">
        <f t="shared" si="47"/>
        <v>0.92981517698024918</v>
      </c>
    </row>
    <row r="1005" spans="2:7" x14ac:dyDescent="0.4">
      <c r="B1005">
        <v>1235</v>
      </c>
      <c r="C1005">
        <v>1435</v>
      </c>
      <c r="D1005" s="2" t="str">
        <f t="shared" si="45"/>
        <v>1235_1435</v>
      </c>
      <c r="E1005" s="20">
        <v>0.31604177868772299</v>
      </c>
      <c r="F1005" s="2" t="str">
        <f t="shared" si="46"/>
        <v>1435_1235</v>
      </c>
      <c r="G1005" s="23">
        <f t="shared" si="47"/>
        <v>0.68395822131227701</v>
      </c>
    </row>
    <row r="1006" spans="2:7" x14ac:dyDescent="0.4">
      <c r="B1006">
        <v>1235</v>
      </c>
      <c r="C1006">
        <v>1343</v>
      </c>
      <c r="D1006" s="2" t="str">
        <f t="shared" si="45"/>
        <v>1235_1343</v>
      </c>
      <c r="E1006" s="20">
        <v>3.87777529341874E-2</v>
      </c>
      <c r="F1006" s="2" t="str">
        <f t="shared" si="46"/>
        <v>1343_1235</v>
      </c>
      <c r="G1006" s="23">
        <f t="shared" si="47"/>
        <v>0.96122224706581261</v>
      </c>
    </row>
    <row r="1007" spans="2:7" x14ac:dyDescent="0.4">
      <c r="B1007">
        <v>1235</v>
      </c>
      <c r="C1007">
        <v>1137</v>
      </c>
      <c r="D1007" s="2" t="str">
        <f t="shared" si="45"/>
        <v>1235_1137</v>
      </c>
      <c r="E1007" s="20">
        <v>0.60139948305989299</v>
      </c>
      <c r="F1007" s="2" t="str">
        <f t="shared" si="46"/>
        <v>1137_1235</v>
      </c>
      <c r="G1007" s="23">
        <f t="shared" si="47"/>
        <v>0.39860051694010701</v>
      </c>
    </row>
    <row r="1008" spans="2:7" x14ac:dyDescent="0.4">
      <c r="B1008">
        <v>1235</v>
      </c>
      <c r="C1008">
        <v>1268</v>
      </c>
      <c r="D1008" s="2" t="str">
        <f t="shared" si="45"/>
        <v>1235_1268</v>
      </c>
      <c r="E1008" s="20">
        <v>0.53095728233723605</v>
      </c>
      <c r="F1008" s="2" t="str">
        <f t="shared" si="46"/>
        <v>1268_1235</v>
      </c>
      <c r="G1008" s="23">
        <f t="shared" si="47"/>
        <v>0.46904271766276395</v>
      </c>
    </row>
    <row r="1009" spans="2:7" x14ac:dyDescent="0.4">
      <c r="B1009">
        <v>1235</v>
      </c>
      <c r="C1009">
        <v>1195</v>
      </c>
      <c r="D1009" s="2" t="str">
        <f t="shared" si="45"/>
        <v>1235_1195</v>
      </c>
      <c r="E1009" s="20">
        <v>0.25950956587173701</v>
      </c>
      <c r="F1009" s="2" t="str">
        <f t="shared" si="46"/>
        <v>1195_1235</v>
      </c>
      <c r="G1009" s="23">
        <f t="shared" si="47"/>
        <v>0.74049043412826299</v>
      </c>
    </row>
    <row r="1010" spans="2:7" x14ac:dyDescent="0.4">
      <c r="B1010">
        <v>1235</v>
      </c>
      <c r="C1010">
        <v>1433</v>
      </c>
      <c r="D1010" s="2" t="str">
        <f t="shared" si="45"/>
        <v>1235_1433</v>
      </c>
      <c r="E1010" s="20">
        <v>0.13625900852397299</v>
      </c>
      <c r="F1010" s="2" t="str">
        <f t="shared" si="46"/>
        <v>1433_1235</v>
      </c>
      <c r="G1010" s="23">
        <f t="shared" si="47"/>
        <v>0.86374099147602701</v>
      </c>
    </row>
    <row r="1011" spans="2:7" x14ac:dyDescent="0.4">
      <c r="B1011">
        <v>1235</v>
      </c>
      <c r="C1011">
        <v>1315</v>
      </c>
      <c r="D1011" s="2" t="str">
        <f t="shared" si="45"/>
        <v>1235_1315</v>
      </c>
      <c r="E1011" s="20">
        <v>0.78146367197967503</v>
      </c>
      <c r="F1011" s="2" t="str">
        <f t="shared" si="46"/>
        <v>1315_1235</v>
      </c>
      <c r="G1011" s="23">
        <f t="shared" si="47"/>
        <v>0.21853632802032497</v>
      </c>
    </row>
    <row r="1012" spans="2:7" x14ac:dyDescent="0.4">
      <c r="B1012">
        <v>1235</v>
      </c>
      <c r="C1012">
        <v>1413</v>
      </c>
      <c r="D1012" s="2" t="str">
        <f t="shared" si="45"/>
        <v>1235_1413</v>
      </c>
      <c r="E1012" s="20">
        <v>0.94920455288602801</v>
      </c>
      <c r="F1012" s="2" t="str">
        <f t="shared" si="46"/>
        <v>1413_1235</v>
      </c>
      <c r="G1012" s="23">
        <f t="shared" si="47"/>
        <v>5.0795447113971992E-2</v>
      </c>
    </row>
    <row r="1013" spans="2:7" x14ac:dyDescent="0.4">
      <c r="B1013">
        <v>1235</v>
      </c>
      <c r="C1013">
        <v>1274</v>
      </c>
      <c r="D1013" s="2" t="str">
        <f t="shared" si="45"/>
        <v>1235_1274</v>
      </c>
      <c r="E1013" s="20">
        <v>7.73625334324817E-2</v>
      </c>
      <c r="F1013" s="2" t="str">
        <f t="shared" si="46"/>
        <v>1274_1235</v>
      </c>
      <c r="G1013" s="23">
        <f t="shared" si="47"/>
        <v>0.92263746656751833</v>
      </c>
    </row>
    <row r="1014" spans="2:7" x14ac:dyDescent="0.4">
      <c r="B1014">
        <v>1235</v>
      </c>
      <c r="C1014">
        <v>1305</v>
      </c>
      <c r="D1014" s="2" t="str">
        <f t="shared" si="45"/>
        <v>1235_1305</v>
      </c>
      <c r="E1014" s="20">
        <v>0.194047660877046</v>
      </c>
      <c r="F1014" s="2" t="str">
        <f t="shared" si="46"/>
        <v>1305_1235</v>
      </c>
      <c r="G1014" s="23">
        <f t="shared" si="47"/>
        <v>0.80595233912295394</v>
      </c>
    </row>
    <row r="1015" spans="2:7" x14ac:dyDescent="0.4">
      <c r="B1015">
        <v>1235</v>
      </c>
      <c r="C1015">
        <v>1436</v>
      </c>
      <c r="D1015" s="2" t="str">
        <f t="shared" si="45"/>
        <v>1235_1436</v>
      </c>
      <c r="E1015" s="20">
        <v>5.4783954226330998E-2</v>
      </c>
      <c r="F1015" s="2" t="str">
        <f t="shared" si="46"/>
        <v>1436_1235</v>
      </c>
      <c r="G1015" s="23">
        <f t="shared" si="47"/>
        <v>0.94521604577366902</v>
      </c>
    </row>
    <row r="1016" spans="2:7" x14ac:dyDescent="0.4">
      <c r="B1016">
        <v>1235</v>
      </c>
      <c r="C1016">
        <v>1166</v>
      </c>
      <c r="D1016" s="2" t="str">
        <f t="shared" si="45"/>
        <v>1235_1166</v>
      </c>
      <c r="E1016" s="20">
        <v>0.57707191550036696</v>
      </c>
      <c r="F1016" s="2" t="str">
        <f t="shared" si="46"/>
        <v>1166_1235</v>
      </c>
      <c r="G1016" s="23">
        <f t="shared" si="47"/>
        <v>0.42292808449963304</v>
      </c>
    </row>
    <row r="1017" spans="2:7" x14ac:dyDescent="0.4">
      <c r="B1017">
        <v>1235</v>
      </c>
      <c r="C1017">
        <v>1233</v>
      </c>
      <c r="D1017" s="2" t="str">
        <f t="shared" si="45"/>
        <v>1235_1233</v>
      </c>
      <c r="E1017" s="20">
        <v>0.53030244924502801</v>
      </c>
      <c r="F1017" s="2" t="str">
        <f t="shared" si="46"/>
        <v>1233_1235</v>
      </c>
      <c r="G1017" s="23">
        <f t="shared" si="47"/>
        <v>0.46969755075497199</v>
      </c>
    </row>
    <row r="1018" spans="2:7" x14ac:dyDescent="0.4">
      <c r="B1018">
        <v>1235</v>
      </c>
      <c r="C1018">
        <v>1329</v>
      </c>
      <c r="D1018" s="2" t="str">
        <f t="shared" si="45"/>
        <v>1235_1329</v>
      </c>
      <c r="E1018" s="20">
        <v>0.50037240874967703</v>
      </c>
      <c r="F1018" s="2" t="str">
        <f t="shared" si="46"/>
        <v>1329_1235</v>
      </c>
      <c r="G1018" s="23">
        <f t="shared" si="47"/>
        <v>0.49962759125032297</v>
      </c>
    </row>
    <row r="1019" spans="2:7" x14ac:dyDescent="0.4">
      <c r="B1019">
        <v>1235</v>
      </c>
      <c r="C1019">
        <v>1240</v>
      </c>
      <c r="D1019" s="2" t="str">
        <f t="shared" si="45"/>
        <v>1235_1240</v>
      </c>
      <c r="E1019" s="20">
        <v>0.89330739515342195</v>
      </c>
      <c r="F1019" s="2" t="str">
        <f t="shared" si="46"/>
        <v>1240_1235</v>
      </c>
      <c r="G1019" s="23">
        <f t="shared" si="47"/>
        <v>0.10669260484657805</v>
      </c>
    </row>
    <row r="1020" spans="2:7" x14ac:dyDescent="0.4">
      <c r="B1020">
        <v>1235</v>
      </c>
      <c r="C1020">
        <v>1411</v>
      </c>
      <c r="D1020" s="2" t="str">
        <f t="shared" si="45"/>
        <v>1235_1411</v>
      </c>
      <c r="E1020" s="20">
        <v>0.20446109263493401</v>
      </c>
      <c r="F1020" s="2" t="str">
        <f t="shared" si="46"/>
        <v>1411_1235</v>
      </c>
      <c r="G1020" s="23">
        <f t="shared" si="47"/>
        <v>0.79553890736506605</v>
      </c>
    </row>
    <row r="1021" spans="2:7" x14ac:dyDescent="0.4">
      <c r="B1021">
        <v>1235</v>
      </c>
      <c r="C1021">
        <v>1371</v>
      </c>
      <c r="D1021" s="2" t="str">
        <f t="shared" si="45"/>
        <v>1235_1371</v>
      </c>
      <c r="E1021" s="20">
        <v>0.16776516288725499</v>
      </c>
      <c r="F1021" s="2" t="str">
        <f t="shared" si="46"/>
        <v>1371_1235</v>
      </c>
      <c r="G1021" s="23">
        <f t="shared" si="47"/>
        <v>0.83223483711274504</v>
      </c>
    </row>
    <row r="1022" spans="2:7" x14ac:dyDescent="0.4">
      <c r="B1022">
        <v>1235</v>
      </c>
      <c r="C1022">
        <v>1278</v>
      </c>
      <c r="D1022" s="2" t="str">
        <f t="shared" si="45"/>
        <v>1235_1278</v>
      </c>
      <c r="E1022" s="20">
        <v>3.4181173998650498E-2</v>
      </c>
      <c r="F1022" s="2" t="str">
        <f t="shared" si="46"/>
        <v>1278_1235</v>
      </c>
      <c r="G1022" s="23">
        <f t="shared" si="47"/>
        <v>0.9658188260013495</v>
      </c>
    </row>
    <row r="1023" spans="2:7" x14ac:dyDescent="0.4">
      <c r="B1023">
        <v>1235</v>
      </c>
      <c r="C1023">
        <v>1457</v>
      </c>
      <c r="D1023" s="2" t="str">
        <f t="shared" si="45"/>
        <v>1235_1457</v>
      </c>
      <c r="E1023" s="20">
        <v>0.48237317147377301</v>
      </c>
      <c r="F1023" s="2" t="str">
        <f t="shared" si="46"/>
        <v>1457_1235</v>
      </c>
      <c r="G1023" s="23">
        <f t="shared" si="47"/>
        <v>0.51762682852622699</v>
      </c>
    </row>
    <row r="1024" spans="2:7" x14ac:dyDescent="0.4">
      <c r="B1024">
        <v>1235</v>
      </c>
      <c r="C1024">
        <v>1243</v>
      </c>
      <c r="D1024" s="2" t="str">
        <f t="shared" si="45"/>
        <v>1235_1243</v>
      </c>
      <c r="E1024" s="20">
        <v>0.594001132611093</v>
      </c>
      <c r="F1024" s="2" t="str">
        <f t="shared" si="46"/>
        <v>1243_1235</v>
      </c>
      <c r="G1024" s="23">
        <f t="shared" si="47"/>
        <v>0.405998867388907</v>
      </c>
    </row>
    <row r="1025" spans="2:7" x14ac:dyDescent="0.4">
      <c r="B1025">
        <v>1235</v>
      </c>
      <c r="C1025">
        <v>1245</v>
      </c>
      <c r="D1025" s="2" t="str">
        <f t="shared" si="45"/>
        <v>1235_1245</v>
      </c>
      <c r="E1025" s="20">
        <v>0.413917852146793</v>
      </c>
      <c r="F1025" s="2" t="str">
        <f t="shared" si="46"/>
        <v>1245_1235</v>
      </c>
      <c r="G1025" s="23">
        <f t="shared" si="47"/>
        <v>0.586082147853207</v>
      </c>
    </row>
    <row r="1026" spans="2:7" x14ac:dyDescent="0.4">
      <c r="B1026">
        <v>1235</v>
      </c>
      <c r="C1026">
        <v>1173</v>
      </c>
      <c r="D1026" s="2" t="str">
        <f t="shared" si="45"/>
        <v>1235_1173</v>
      </c>
      <c r="E1026" s="20">
        <v>0.17676516327108299</v>
      </c>
      <c r="F1026" s="2" t="str">
        <f t="shared" si="46"/>
        <v>1173_1235</v>
      </c>
      <c r="G1026" s="23">
        <f t="shared" si="47"/>
        <v>0.82323483672891706</v>
      </c>
    </row>
    <row r="1027" spans="2:7" x14ac:dyDescent="0.4">
      <c r="B1027">
        <v>1235</v>
      </c>
      <c r="C1027">
        <v>1297</v>
      </c>
      <c r="D1027" s="2" t="str">
        <f t="shared" ref="D1027:D1090" si="48">B1027&amp;"_"&amp;C1027</f>
        <v>1235_1297</v>
      </c>
      <c r="E1027" s="20">
        <v>0.81012854058334804</v>
      </c>
      <c r="F1027" s="2" t="str">
        <f t="shared" ref="F1027:F1090" si="49">C1027&amp;"_"&amp;B1027</f>
        <v>1297_1235</v>
      </c>
      <c r="G1027" s="23">
        <f t="shared" ref="G1027:G1090" si="50">1-E1027</f>
        <v>0.18987145941665196</v>
      </c>
    </row>
    <row r="1028" spans="2:7" x14ac:dyDescent="0.4">
      <c r="B1028">
        <v>1345</v>
      </c>
      <c r="C1028">
        <v>1348</v>
      </c>
      <c r="D1028" s="2" t="str">
        <f t="shared" si="48"/>
        <v>1345_1348</v>
      </c>
      <c r="E1028" s="20">
        <v>0.41611483620829498</v>
      </c>
      <c r="F1028" s="2" t="str">
        <f t="shared" si="49"/>
        <v>1348_1345</v>
      </c>
      <c r="G1028" s="23">
        <f t="shared" si="50"/>
        <v>0.58388516379170508</v>
      </c>
    </row>
    <row r="1029" spans="2:7" x14ac:dyDescent="0.4">
      <c r="B1029">
        <v>1345</v>
      </c>
      <c r="C1029">
        <v>1332</v>
      </c>
      <c r="D1029" s="2" t="str">
        <f t="shared" si="48"/>
        <v>1345_1332</v>
      </c>
      <c r="E1029" s="20">
        <v>0.86245961031459595</v>
      </c>
      <c r="F1029" s="2" t="str">
        <f t="shared" si="49"/>
        <v>1332_1345</v>
      </c>
      <c r="G1029" s="23">
        <f t="shared" si="50"/>
        <v>0.13754038968540405</v>
      </c>
    </row>
    <row r="1030" spans="2:7" x14ac:dyDescent="0.4">
      <c r="B1030">
        <v>1345</v>
      </c>
      <c r="C1030">
        <v>1276</v>
      </c>
      <c r="D1030" s="2" t="str">
        <f t="shared" si="48"/>
        <v>1345_1276</v>
      </c>
      <c r="E1030" s="20">
        <v>0.51630568408035804</v>
      </c>
      <c r="F1030" s="2" t="str">
        <f t="shared" si="49"/>
        <v>1276_1345</v>
      </c>
      <c r="G1030" s="23">
        <f t="shared" si="50"/>
        <v>0.48369431591964196</v>
      </c>
    </row>
    <row r="1031" spans="2:7" x14ac:dyDescent="0.4">
      <c r="B1031">
        <v>1345</v>
      </c>
      <c r="C1031">
        <v>1257</v>
      </c>
      <c r="D1031" s="2" t="str">
        <f t="shared" si="48"/>
        <v>1345_1257</v>
      </c>
      <c r="E1031" s="20">
        <v>0.17459948577000101</v>
      </c>
      <c r="F1031" s="2" t="str">
        <f t="shared" si="49"/>
        <v>1257_1345</v>
      </c>
      <c r="G1031" s="23">
        <f t="shared" si="50"/>
        <v>0.82540051422999894</v>
      </c>
    </row>
    <row r="1032" spans="2:7" x14ac:dyDescent="0.4">
      <c r="B1032">
        <v>1345</v>
      </c>
      <c r="C1032">
        <v>1314</v>
      </c>
      <c r="D1032" s="2" t="str">
        <f t="shared" si="48"/>
        <v>1345_1314</v>
      </c>
      <c r="E1032" s="20">
        <v>0.81586780874298204</v>
      </c>
      <c r="F1032" s="2" t="str">
        <f t="shared" si="49"/>
        <v>1314_1345</v>
      </c>
      <c r="G1032" s="23">
        <f t="shared" si="50"/>
        <v>0.18413219125701796</v>
      </c>
    </row>
    <row r="1033" spans="2:7" x14ac:dyDescent="0.4">
      <c r="B1033">
        <v>1345</v>
      </c>
      <c r="C1033">
        <v>1116</v>
      </c>
      <c r="D1033" s="2" t="str">
        <f t="shared" si="48"/>
        <v>1345_1116</v>
      </c>
      <c r="E1033" s="20">
        <v>0.56034714208033898</v>
      </c>
      <c r="F1033" s="2" t="str">
        <f t="shared" si="49"/>
        <v>1116_1345</v>
      </c>
      <c r="G1033" s="23">
        <f t="shared" si="50"/>
        <v>0.43965285791966102</v>
      </c>
    </row>
    <row r="1034" spans="2:7" x14ac:dyDescent="0.4">
      <c r="B1034">
        <v>1345</v>
      </c>
      <c r="C1034">
        <v>1292</v>
      </c>
      <c r="D1034" s="2" t="str">
        <f t="shared" si="48"/>
        <v>1345_1292</v>
      </c>
      <c r="E1034" s="20">
        <v>0.32586206013096802</v>
      </c>
      <c r="F1034" s="2" t="str">
        <f t="shared" si="49"/>
        <v>1292_1345</v>
      </c>
      <c r="G1034" s="23">
        <f t="shared" si="50"/>
        <v>0.67413793986903192</v>
      </c>
    </row>
    <row r="1035" spans="2:7" x14ac:dyDescent="0.4">
      <c r="B1035">
        <v>1345</v>
      </c>
      <c r="C1035">
        <v>1139</v>
      </c>
      <c r="D1035" s="2" t="str">
        <f t="shared" si="48"/>
        <v>1345_1139</v>
      </c>
      <c r="E1035" s="20">
        <v>0.28616696165308197</v>
      </c>
      <c r="F1035" s="2" t="str">
        <f t="shared" si="49"/>
        <v>1139_1345</v>
      </c>
      <c r="G1035" s="23">
        <f t="shared" si="50"/>
        <v>0.71383303834691803</v>
      </c>
    </row>
    <row r="1036" spans="2:7" x14ac:dyDescent="0.4">
      <c r="B1036">
        <v>1345</v>
      </c>
      <c r="C1036">
        <v>1153</v>
      </c>
      <c r="D1036" s="2" t="str">
        <f t="shared" si="48"/>
        <v>1345_1153</v>
      </c>
      <c r="E1036" s="20">
        <v>0.38564332077008501</v>
      </c>
      <c r="F1036" s="2" t="str">
        <f t="shared" si="49"/>
        <v>1153_1345</v>
      </c>
      <c r="G1036" s="23">
        <f t="shared" si="50"/>
        <v>0.61435667922991499</v>
      </c>
    </row>
    <row r="1037" spans="2:7" x14ac:dyDescent="0.4">
      <c r="B1037">
        <v>1345</v>
      </c>
      <c r="C1037">
        <v>1417</v>
      </c>
      <c r="D1037" s="2" t="str">
        <f t="shared" si="48"/>
        <v>1345_1417</v>
      </c>
      <c r="E1037" s="20">
        <v>0.94281500046461597</v>
      </c>
      <c r="F1037" s="2" t="str">
        <f t="shared" si="49"/>
        <v>1417_1345</v>
      </c>
      <c r="G1037" s="23">
        <f t="shared" si="50"/>
        <v>5.7184999535384029E-2</v>
      </c>
    </row>
    <row r="1038" spans="2:7" x14ac:dyDescent="0.4">
      <c r="B1038">
        <v>1345</v>
      </c>
      <c r="C1038">
        <v>1455</v>
      </c>
      <c r="D1038" s="2" t="str">
        <f t="shared" si="48"/>
        <v>1345_1455</v>
      </c>
      <c r="E1038" s="20">
        <v>0.33979135083962397</v>
      </c>
      <c r="F1038" s="2" t="str">
        <f t="shared" si="49"/>
        <v>1455_1345</v>
      </c>
      <c r="G1038" s="23">
        <f t="shared" si="50"/>
        <v>0.66020864916037603</v>
      </c>
    </row>
    <row r="1039" spans="2:7" x14ac:dyDescent="0.4">
      <c r="B1039">
        <v>1345</v>
      </c>
      <c r="C1039">
        <v>1246</v>
      </c>
      <c r="D1039" s="2" t="str">
        <f t="shared" si="48"/>
        <v>1345_1246</v>
      </c>
      <c r="E1039" s="20">
        <v>0.59333694045948404</v>
      </c>
      <c r="F1039" s="2" t="str">
        <f t="shared" si="49"/>
        <v>1246_1345</v>
      </c>
      <c r="G1039" s="23">
        <f t="shared" si="50"/>
        <v>0.40666305954051596</v>
      </c>
    </row>
    <row r="1040" spans="2:7" x14ac:dyDescent="0.4">
      <c r="B1040">
        <v>1345</v>
      </c>
      <c r="C1040">
        <v>1291</v>
      </c>
      <c r="D1040" s="2" t="str">
        <f t="shared" si="48"/>
        <v>1345_1291</v>
      </c>
      <c r="E1040" s="20">
        <v>0.99744019949166396</v>
      </c>
      <c r="F1040" s="2" t="str">
        <f t="shared" si="49"/>
        <v>1291_1345</v>
      </c>
      <c r="G1040" s="23">
        <f t="shared" si="50"/>
        <v>2.5598005083360409E-3</v>
      </c>
    </row>
    <row r="1041" spans="2:7" x14ac:dyDescent="0.4">
      <c r="B1041">
        <v>1345</v>
      </c>
      <c r="C1041">
        <v>1439</v>
      </c>
      <c r="D1041" s="2" t="str">
        <f t="shared" si="48"/>
        <v>1345_1439</v>
      </c>
      <c r="E1041" s="20">
        <v>0.99100565514489702</v>
      </c>
      <c r="F1041" s="2" t="str">
        <f t="shared" si="49"/>
        <v>1439_1345</v>
      </c>
      <c r="G1041" s="23">
        <f t="shared" si="50"/>
        <v>8.9943448551029759E-3</v>
      </c>
    </row>
    <row r="1042" spans="2:7" x14ac:dyDescent="0.4">
      <c r="B1042">
        <v>1345</v>
      </c>
      <c r="C1042">
        <v>1423</v>
      </c>
      <c r="D1042" s="2" t="str">
        <f t="shared" si="48"/>
        <v>1345_1423</v>
      </c>
      <c r="E1042" s="20">
        <v>0.82499065417812401</v>
      </c>
      <c r="F1042" s="2" t="str">
        <f t="shared" si="49"/>
        <v>1423_1345</v>
      </c>
      <c r="G1042" s="23">
        <f t="shared" si="50"/>
        <v>0.17500934582187599</v>
      </c>
    </row>
    <row r="1043" spans="2:7" x14ac:dyDescent="0.4">
      <c r="B1043">
        <v>1345</v>
      </c>
      <c r="C1043">
        <v>1190</v>
      </c>
      <c r="D1043" s="2" t="str">
        <f t="shared" si="48"/>
        <v>1345_1190</v>
      </c>
      <c r="E1043" s="20">
        <v>0.99324651609417702</v>
      </c>
      <c r="F1043" s="2" t="str">
        <f t="shared" si="49"/>
        <v>1190_1345</v>
      </c>
      <c r="G1043" s="23">
        <f t="shared" si="50"/>
        <v>6.7534839058229768E-3</v>
      </c>
    </row>
    <row r="1044" spans="2:7" x14ac:dyDescent="0.4">
      <c r="B1044">
        <v>1345</v>
      </c>
      <c r="C1044">
        <v>1374</v>
      </c>
      <c r="D1044" s="2" t="str">
        <f t="shared" si="48"/>
        <v>1345_1374</v>
      </c>
      <c r="E1044" s="20">
        <v>0.80512786157822702</v>
      </c>
      <c r="F1044" s="2" t="str">
        <f t="shared" si="49"/>
        <v>1374_1345</v>
      </c>
      <c r="G1044" s="23">
        <f t="shared" si="50"/>
        <v>0.19487213842177298</v>
      </c>
    </row>
    <row r="1045" spans="2:7" x14ac:dyDescent="0.4">
      <c r="B1045">
        <v>1345</v>
      </c>
      <c r="C1045">
        <v>1307</v>
      </c>
      <c r="D1045" s="2" t="str">
        <f t="shared" si="48"/>
        <v>1345_1307</v>
      </c>
      <c r="E1045" s="20">
        <v>0.95633147276083597</v>
      </c>
      <c r="F1045" s="2" t="str">
        <f t="shared" si="49"/>
        <v>1307_1345</v>
      </c>
      <c r="G1045" s="23">
        <f t="shared" si="50"/>
        <v>4.3668527239164034E-2</v>
      </c>
    </row>
    <row r="1046" spans="2:7" x14ac:dyDescent="0.4">
      <c r="B1046">
        <v>1345</v>
      </c>
      <c r="C1046">
        <v>1266</v>
      </c>
      <c r="D1046" s="2" t="str">
        <f t="shared" si="48"/>
        <v>1345_1266</v>
      </c>
      <c r="E1046" s="20">
        <v>0.97920497874590595</v>
      </c>
      <c r="F1046" s="2" t="str">
        <f t="shared" si="49"/>
        <v>1266_1345</v>
      </c>
      <c r="G1046" s="23">
        <f t="shared" si="50"/>
        <v>2.0795021254094048E-2</v>
      </c>
    </row>
    <row r="1047" spans="2:7" x14ac:dyDescent="0.4">
      <c r="B1047">
        <v>1345</v>
      </c>
      <c r="C1047">
        <v>1407</v>
      </c>
      <c r="D1047" s="2" t="str">
        <f t="shared" si="48"/>
        <v>1345_1407</v>
      </c>
      <c r="E1047" s="20">
        <v>0.987640012286081</v>
      </c>
      <c r="F1047" s="2" t="str">
        <f t="shared" si="49"/>
        <v>1407_1345</v>
      </c>
      <c r="G1047" s="23">
        <f t="shared" si="50"/>
        <v>1.2359987713918996E-2</v>
      </c>
    </row>
    <row r="1048" spans="2:7" x14ac:dyDescent="0.4">
      <c r="B1048">
        <v>1345</v>
      </c>
      <c r="C1048">
        <v>1377</v>
      </c>
      <c r="D1048" s="2" t="str">
        <f t="shared" si="48"/>
        <v>1345_1377</v>
      </c>
      <c r="E1048" s="20">
        <v>0.79858150147247597</v>
      </c>
      <c r="F1048" s="2" t="str">
        <f t="shared" si="49"/>
        <v>1377_1345</v>
      </c>
      <c r="G1048" s="23">
        <f t="shared" si="50"/>
        <v>0.20141849852752403</v>
      </c>
    </row>
    <row r="1049" spans="2:7" x14ac:dyDescent="0.4">
      <c r="B1049">
        <v>1345</v>
      </c>
      <c r="C1049">
        <v>1435</v>
      </c>
      <c r="D1049" s="2" t="str">
        <f t="shared" si="48"/>
        <v>1345_1435</v>
      </c>
      <c r="E1049" s="20">
        <v>0.96042899972270601</v>
      </c>
      <c r="F1049" s="2" t="str">
        <f t="shared" si="49"/>
        <v>1435_1345</v>
      </c>
      <c r="G1049" s="23">
        <f t="shared" si="50"/>
        <v>3.9571000277293988E-2</v>
      </c>
    </row>
    <row r="1050" spans="2:7" x14ac:dyDescent="0.4">
      <c r="B1050">
        <v>1345</v>
      </c>
      <c r="C1050">
        <v>1343</v>
      </c>
      <c r="D1050" s="2" t="str">
        <f t="shared" si="48"/>
        <v>1345_1343</v>
      </c>
      <c r="E1050" s="20">
        <v>0.679385010935591</v>
      </c>
      <c r="F1050" s="2" t="str">
        <f t="shared" si="49"/>
        <v>1343_1345</v>
      </c>
      <c r="G1050" s="23">
        <f t="shared" si="50"/>
        <v>0.320614989064409</v>
      </c>
    </row>
    <row r="1051" spans="2:7" x14ac:dyDescent="0.4">
      <c r="B1051">
        <v>1345</v>
      </c>
      <c r="C1051">
        <v>1137</v>
      </c>
      <c r="D1051" s="2" t="str">
        <f t="shared" si="48"/>
        <v>1345_1137</v>
      </c>
      <c r="E1051" s="20">
        <v>0.98753891914052705</v>
      </c>
      <c r="F1051" s="2" t="str">
        <f t="shared" si="49"/>
        <v>1137_1345</v>
      </c>
      <c r="G1051" s="23">
        <f t="shared" si="50"/>
        <v>1.2461080859472951E-2</v>
      </c>
    </row>
    <row r="1052" spans="2:7" x14ac:dyDescent="0.4">
      <c r="B1052">
        <v>1345</v>
      </c>
      <c r="C1052">
        <v>1268</v>
      </c>
      <c r="D1052" s="2" t="str">
        <f t="shared" si="48"/>
        <v>1345_1268</v>
      </c>
      <c r="E1052" s="20">
        <v>0.98345997385785799</v>
      </c>
      <c r="F1052" s="2" t="str">
        <f t="shared" si="49"/>
        <v>1268_1345</v>
      </c>
      <c r="G1052" s="23">
        <f t="shared" si="50"/>
        <v>1.6540026142142006E-2</v>
      </c>
    </row>
    <row r="1053" spans="2:7" x14ac:dyDescent="0.4">
      <c r="B1053">
        <v>1345</v>
      </c>
      <c r="C1053">
        <v>1195</v>
      </c>
      <c r="D1053" s="2" t="str">
        <f t="shared" si="48"/>
        <v>1345_1195</v>
      </c>
      <c r="E1053" s="20">
        <v>0.94847492619643003</v>
      </c>
      <c r="F1053" s="2" t="str">
        <f t="shared" si="49"/>
        <v>1195_1345</v>
      </c>
      <c r="G1053" s="23">
        <f t="shared" si="50"/>
        <v>5.1525073803569965E-2</v>
      </c>
    </row>
    <row r="1054" spans="2:7" x14ac:dyDescent="0.4">
      <c r="B1054">
        <v>1345</v>
      </c>
      <c r="C1054">
        <v>1433</v>
      </c>
      <c r="D1054" s="2" t="str">
        <f t="shared" si="48"/>
        <v>1345_1433</v>
      </c>
      <c r="E1054" s="20">
        <v>0.89231323564512999</v>
      </c>
      <c r="F1054" s="2" t="str">
        <f t="shared" si="49"/>
        <v>1433_1345</v>
      </c>
      <c r="G1054" s="23">
        <f t="shared" si="50"/>
        <v>0.10768676435487001</v>
      </c>
    </row>
    <row r="1055" spans="2:7" x14ac:dyDescent="0.4">
      <c r="B1055">
        <v>1345</v>
      </c>
      <c r="C1055">
        <v>1315</v>
      </c>
      <c r="D1055" s="2" t="str">
        <f t="shared" si="48"/>
        <v>1345_1315</v>
      </c>
      <c r="E1055" s="20">
        <v>0.99470415256193501</v>
      </c>
      <c r="F1055" s="2" t="str">
        <f t="shared" si="49"/>
        <v>1315_1345</v>
      </c>
      <c r="G1055" s="23">
        <f t="shared" si="50"/>
        <v>5.2958474380649934E-3</v>
      </c>
    </row>
    <row r="1056" spans="2:7" x14ac:dyDescent="0.4">
      <c r="B1056">
        <v>1345</v>
      </c>
      <c r="C1056">
        <v>1413</v>
      </c>
      <c r="D1056" s="2" t="str">
        <f t="shared" si="48"/>
        <v>1345_1413</v>
      </c>
      <c r="E1056" s="20">
        <v>0.99898223051699697</v>
      </c>
      <c r="F1056" s="2" t="str">
        <f t="shared" si="49"/>
        <v>1413_1345</v>
      </c>
      <c r="G1056" s="23">
        <f t="shared" si="50"/>
        <v>1.0177694830030282E-3</v>
      </c>
    </row>
    <row r="1057" spans="2:7" x14ac:dyDescent="0.4">
      <c r="B1057">
        <v>1345</v>
      </c>
      <c r="C1057">
        <v>1274</v>
      </c>
      <c r="D1057" s="2" t="str">
        <f t="shared" si="48"/>
        <v>1345_1274</v>
      </c>
      <c r="E1057" s="20">
        <v>0.814960776667363</v>
      </c>
      <c r="F1057" s="2" t="str">
        <f t="shared" si="49"/>
        <v>1274_1345</v>
      </c>
      <c r="G1057" s="23">
        <f t="shared" si="50"/>
        <v>0.185039223332637</v>
      </c>
    </row>
    <row r="1058" spans="2:7" x14ac:dyDescent="0.4">
      <c r="B1058">
        <v>1345</v>
      </c>
      <c r="C1058">
        <v>1305</v>
      </c>
      <c r="D1058" s="2" t="str">
        <f t="shared" si="48"/>
        <v>1345_1305</v>
      </c>
      <c r="E1058" s="20">
        <v>0.92672145264528405</v>
      </c>
      <c r="F1058" s="2" t="str">
        <f t="shared" si="49"/>
        <v>1305_1345</v>
      </c>
      <c r="G1058" s="23">
        <f t="shared" si="50"/>
        <v>7.327854735471595E-2</v>
      </c>
    </row>
    <row r="1059" spans="2:7" x14ac:dyDescent="0.4">
      <c r="B1059">
        <v>1345</v>
      </c>
      <c r="C1059">
        <v>1436</v>
      </c>
      <c r="D1059" s="2" t="str">
        <f t="shared" si="48"/>
        <v>1345_1436</v>
      </c>
      <c r="E1059" s="20">
        <v>0.75274191728085005</v>
      </c>
      <c r="F1059" s="2" t="str">
        <f t="shared" si="49"/>
        <v>1436_1345</v>
      </c>
      <c r="G1059" s="23">
        <f t="shared" si="50"/>
        <v>0.24725808271914995</v>
      </c>
    </row>
    <row r="1060" spans="2:7" x14ac:dyDescent="0.4">
      <c r="B1060">
        <v>1345</v>
      </c>
      <c r="C1060">
        <v>1166</v>
      </c>
      <c r="D1060" s="2" t="str">
        <f t="shared" si="48"/>
        <v>1345_1166</v>
      </c>
      <c r="E1060" s="20">
        <v>0.98623914216391095</v>
      </c>
      <c r="F1060" s="2" t="str">
        <f t="shared" si="49"/>
        <v>1166_1345</v>
      </c>
      <c r="G1060" s="23">
        <f t="shared" si="50"/>
        <v>1.3760857836089047E-2</v>
      </c>
    </row>
    <row r="1061" spans="2:7" x14ac:dyDescent="0.4">
      <c r="B1061">
        <v>1345</v>
      </c>
      <c r="C1061">
        <v>1233</v>
      </c>
      <c r="D1061" s="2" t="str">
        <f t="shared" si="48"/>
        <v>1345_1233</v>
      </c>
      <c r="E1061" s="20">
        <v>0.98341715169900501</v>
      </c>
      <c r="F1061" s="2" t="str">
        <f t="shared" si="49"/>
        <v>1233_1345</v>
      </c>
      <c r="G1061" s="23">
        <f t="shared" si="50"/>
        <v>1.658284830099499E-2</v>
      </c>
    </row>
    <row r="1062" spans="2:7" x14ac:dyDescent="0.4">
      <c r="B1062">
        <v>1345</v>
      </c>
      <c r="C1062">
        <v>1329</v>
      </c>
      <c r="D1062" s="2" t="str">
        <f t="shared" si="48"/>
        <v>1345_1329</v>
      </c>
      <c r="E1062" s="20">
        <v>0.98134473835043801</v>
      </c>
      <c r="F1062" s="2" t="str">
        <f t="shared" si="49"/>
        <v>1329_1345</v>
      </c>
      <c r="G1062" s="23">
        <f t="shared" si="50"/>
        <v>1.8655261649561994E-2</v>
      </c>
    </row>
    <row r="1063" spans="2:7" x14ac:dyDescent="0.4">
      <c r="B1063">
        <v>1345</v>
      </c>
      <c r="C1063">
        <v>1240</v>
      </c>
      <c r="D1063" s="2" t="str">
        <f t="shared" si="48"/>
        <v>1345_1240</v>
      </c>
      <c r="E1063" s="20">
        <v>0.99773131771289703</v>
      </c>
      <c r="F1063" s="2" t="str">
        <f t="shared" si="49"/>
        <v>1240_1345</v>
      </c>
      <c r="G1063" s="23">
        <f t="shared" si="50"/>
        <v>2.2686822871029744E-3</v>
      </c>
    </row>
    <row r="1064" spans="2:7" x14ac:dyDescent="0.4">
      <c r="B1064">
        <v>1345</v>
      </c>
      <c r="C1064">
        <v>1411</v>
      </c>
      <c r="D1064" s="2" t="str">
        <f t="shared" si="48"/>
        <v>1345_1411</v>
      </c>
      <c r="E1064" s="20">
        <v>0.93103282649331098</v>
      </c>
      <c r="F1064" s="2" t="str">
        <f t="shared" si="49"/>
        <v>1411_1345</v>
      </c>
      <c r="G1064" s="23">
        <f t="shared" si="50"/>
        <v>6.8967173506689017E-2</v>
      </c>
    </row>
    <row r="1065" spans="2:7" x14ac:dyDescent="0.4">
      <c r="B1065">
        <v>1345</v>
      </c>
      <c r="C1065">
        <v>1371</v>
      </c>
      <c r="D1065" s="2" t="str">
        <f t="shared" si="48"/>
        <v>1345_1371</v>
      </c>
      <c r="E1065" s="20">
        <v>0.91370660428448403</v>
      </c>
      <c r="F1065" s="2" t="str">
        <f t="shared" si="49"/>
        <v>1371_1345</v>
      </c>
      <c r="G1065" s="23">
        <f t="shared" si="50"/>
        <v>8.6293395715515975E-2</v>
      </c>
    </row>
    <row r="1066" spans="2:7" x14ac:dyDescent="0.4">
      <c r="B1066">
        <v>1345</v>
      </c>
      <c r="C1066">
        <v>1278</v>
      </c>
      <c r="D1066" s="2" t="str">
        <f t="shared" si="48"/>
        <v>1345_1278</v>
      </c>
      <c r="E1066" s="20">
        <v>0.65021961848083498</v>
      </c>
      <c r="F1066" s="2" t="str">
        <f t="shared" si="49"/>
        <v>1278_1345</v>
      </c>
      <c r="G1066" s="23">
        <f t="shared" si="50"/>
        <v>0.34978038151916502</v>
      </c>
    </row>
    <row r="1067" spans="2:7" x14ac:dyDescent="0.4">
      <c r="B1067">
        <v>1345</v>
      </c>
      <c r="C1067">
        <v>1457</v>
      </c>
      <c r="D1067" s="2" t="str">
        <f t="shared" si="48"/>
        <v>1345_1457</v>
      </c>
      <c r="E1067" s="20">
        <v>0.97997939200958495</v>
      </c>
      <c r="F1067" s="2" t="str">
        <f t="shared" si="49"/>
        <v>1457_1345</v>
      </c>
      <c r="G1067" s="23">
        <f t="shared" si="50"/>
        <v>2.0020607990415051E-2</v>
      </c>
    </row>
    <row r="1068" spans="2:7" x14ac:dyDescent="0.4">
      <c r="B1068">
        <v>1345</v>
      </c>
      <c r="C1068">
        <v>1243</v>
      </c>
      <c r="D1068" s="2" t="str">
        <f t="shared" si="48"/>
        <v>1345_1243</v>
      </c>
      <c r="E1068" s="20">
        <v>0.98715454812282</v>
      </c>
      <c r="F1068" s="2" t="str">
        <f t="shared" si="49"/>
        <v>1243_1345</v>
      </c>
      <c r="G1068" s="23">
        <f t="shared" si="50"/>
        <v>1.2845451877180003E-2</v>
      </c>
    </row>
    <row r="1069" spans="2:7" x14ac:dyDescent="0.4">
      <c r="B1069">
        <v>1345</v>
      </c>
      <c r="C1069">
        <v>1245</v>
      </c>
      <c r="D1069" s="2" t="str">
        <f t="shared" si="48"/>
        <v>1345_1245</v>
      </c>
      <c r="E1069" s="20">
        <v>0.97375063653494898</v>
      </c>
      <c r="F1069" s="2" t="str">
        <f t="shared" si="49"/>
        <v>1245_1345</v>
      </c>
      <c r="G1069" s="23">
        <f t="shared" si="50"/>
        <v>2.6249363465051023E-2</v>
      </c>
    </row>
    <row r="1070" spans="2:7" x14ac:dyDescent="0.4">
      <c r="B1070">
        <v>1345</v>
      </c>
      <c r="C1070">
        <v>1173</v>
      </c>
      <c r="D1070" s="2" t="str">
        <f t="shared" si="48"/>
        <v>1345_1173</v>
      </c>
      <c r="E1070" s="20">
        <v>0.91855594983420397</v>
      </c>
      <c r="F1070" s="2" t="str">
        <f t="shared" si="49"/>
        <v>1173_1345</v>
      </c>
      <c r="G1070" s="23">
        <f t="shared" si="50"/>
        <v>8.1444050165796034E-2</v>
      </c>
    </row>
    <row r="1071" spans="2:7" x14ac:dyDescent="0.4">
      <c r="B1071">
        <v>1345</v>
      </c>
      <c r="C1071">
        <v>1297</v>
      </c>
      <c r="D1071" s="2" t="str">
        <f t="shared" si="48"/>
        <v>1345_1297</v>
      </c>
      <c r="E1071" s="20">
        <v>0.99555779170775505</v>
      </c>
      <c r="F1071" s="2" t="str">
        <f t="shared" si="49"/>
        <v>1297_1345</v>
      </c>
      <c r="G1071" s="23">
        <f t="shared" si="50"/>
        <v>4.4422082922449535E-3</v>
      </c>
    </row>
    <row r="1072" spans="2:7" x14ac:dyDescent="0.4">
      <c r="B1072">
        <v>1348</v>
      </c>
      <c r="C1072">
        <v>1332</v>
      </c>
      <c r="D1072" s="2" t="str">
        <f t="shared" si="48"/>
        <v>1348_1332</v>
      </c>
      <c r="E1072" s="20">
        <v>1.4567691284551299E-3</v>
      </c>
      <c r="F1072" s="2" t="str">
        <f t="shared" si="49"/>
        <v>1332_1348</v>
      </c>
      <c r="G1072" s="23">
        <f t="shared" si="50"/>
        <v>0.99854323087154484</v>
      </c>
    </row>
    <row r="1073" spans="2:7" x14ac:dyDescent="0.4">
      <c r="B1073">
        <v>1348</v>
      </c>
      <c r="C1073">
        <v>1276</v>
      </c>
      <c r="D1073" s="2" t="str">
        <f t="shared" si="48"/>
        <v>1348_1276</v>
      </c>
      <c r="E1073" s="20">
        <v>2.4828096464068799E-4</v>
      </c>
      <c r="F1073" s="2" t="str">
        <f t="shared" si="49"/>
        <v>1276_1348</v>
      </c>
      <c r="G1073" s="23">
        <f t="shared" si="50"/>
        <v>0.99975171903535931</v>
      </c>
    </row>
    <row r="1074" spans="2:7" x14ac:dyDescent="0.4">
      <c r="B1074">
        <v>1348</v>
      </c>
      <c r="C1074">
        <v>1257</v>
      </c>
      <c r="D1074" s="2" t="str">
        <f t="shared" si="48"/>
        <v>1348_1257</v>
      </c>
      <c r="E1074" s="20">
        <v>4.9212133580831999E-5</v>
      </c>
      <c r="F1074" s="2" t="str">
        <f t="shared" si="49"/>
        <v>1257_1348</v>
      </c>
      <c r="G1074" s="23">
        <f t="shared" si="50"/>
        <v>0.99995078786641922</v>
      </c>
    </row>
    <row r="1075" spans="2:7" x14ac:dyDescent="0.4">
      <c r="B1075">
        <v>1348</v>
      </c>
      <c r="C1075">
        <v>1314</v>
      </c>
      <c r="D1075" s="2" t="str">
        <f t="shared" si="48"/>
        <v>1348_1314</v>
      </c>
      <c r="E1075" s="20">
        <v>1.02981199535006E-3</v>
      </c>
      <c r="F1075" s="2" t="str">
        <f t="shared" si="49"/>
        <v>1314_1348</v>
      </c>
      <c r="G1075" s="23">
        <f t="shared" si="50"/>
        <v>0.99897018800464998</v>
      </c>
    </row>
    <row r="1076" spans="2:7" x14ac:dyDescent="0.4">
      <c r="B1076">
        <v>1348</v>
      </c>
      <c r="C1076">
        <v>1116</v>
      </c>
      <c r="D1076" s="2" t="str">
        <f t="shared" si="48"/>
        <v>1348_1116</v>
      </c>
      <c r="E1076" s="20">
        <v>2.9643797800089802E-4</v>
      </c>
      <c r="F1076" s="2" t="str">
        <f t="shared" si="49"/>
        <v>1116_1348</v>
      </c>
      <c r="G1076" s="23">
        <f t="shared" si="50"/>
        <v>0.99970356202199906</v>
      </c>
    </row>
    <row r="1077" spans="2:7" x14ac:dyDescent="0.4">
      <c r="B1077">
        <v>1348</v>
      </c>
      <c r="C1077">
        <v>1292</v>
      </c>
      <c r="D1077" s="2" t="str">
        <f t="shared" si="48"/>
        <v>1348_1292</v>
      </c>
      <c r="E1077" s="20">
        <v>1.12447947607167E-4</v>
      </c>
      <c r="F1077" s="2" t="str">
        <f t="shared" si="49"/>
        <v>1292_1348</v>
      </c>
      <c r="G1077" s="23">
        <f t="shared" si="50"/>
        <v>0.99988755205239288</v>
      </c>
    </row>
    <row r="1078" spans="2:7" x14ac:dyDescent="0.4">
      <c r="B1078">
        <v>1348</v>
      </c>
      <c r="C1078">
        <v>1139</v>
      </c>
      <c r="D1078" s="2" t="str">
        <f t="shared" si="48"/>
        <v>1348_1139</v>
      </c>
      <c r="E1078" s="20">
        <v>9.3260488420172103E-5</v>
      </c>
      <c r="F1078" s="2" t="str">
        <f t="shared" si="49"/>
        <v>1139_1348</v>
      </c>
      <c r="G1078" s="23">
        <f t="shared" si="50"/>
        <v>0.99990673951157982</v>
      </c>
    </row>
    <row r="1079" spans="2:7" x14ac:dyDescent="0.4">
      <c r="B1079">
        <v>1348</v>
      </c>
      <c r="C1079">
        <v>1153</v>
      </c>
      <c r="D1079" s="2" t="str">
        <f t="shared" si="48"/>
        <v>1348_1153</v>
      </c>
      <c r="E1079" s="20">
        <v>1.4602161611171699E-4</v>
      </c>
      <c r="F1079" s="2" t="str">
        <f t="shared" si="49"/>
        <v>1153_1348</v>
      </c>
      <c r="G1079" s="23">
        <f t="shared" si="50"/>
        <v>0.99985397838388823</v>
      </c>
    </row>
    <row r="1080" spans="2:7" x14ac:dyDescent="0.4">
      <c r="B1080">
        <v>1348</v>
      </c>
      <c r="C1080">
        <v>1417</v>
      </c>
      <c r="D1080" s="2" t="str">
        <f t="shared" si="48"/>
        <v>1348_1417</v>
      </c>
      <c r="E1080" s="20">
        <v>3.8211757200308301E-3</v>
      </c>
      <c r="F1080" s="2" t="str">
        <f t="shared" si="49"/>
        <v>1417_1348</v>
      </c>
      <c r="G1080" s="23">
        <f t="shared" si="50"/>
        <v>0.99617882427996918</v>
      </c>
    </row>
    <row r="1081" spans="2:7" x14ac:dyDescent="0.4">
      <c r="B1081">
        <v>1348</v>
      </c>
      <c r="C1081">
        <v>1455</v>
      </c>
      <c r="D1081" s="2" t="str">
        <f t="shared" si="48"/>
        <v>1348_1455</v>
      </c>
      <c r="E1081" s="20">
        <v>1.19727648356448E-4</v>
      </c>
      <c r="F1081" s="2" t="str">
        <f t="shared" si="49"/>
        <v>1455_1348</v>
      </c>
      <c r="G1081" s="23">
        <f t="shared" si="50"/>
        <v>0.99988027235164356</v>
      </c>
    </row>
    <row r="1082" spans="2:7" x14ac:dyDescent="0.4">
      <c r="B1082">
        <v>1348</v>
      </c>
      <c r="C1082">
        <v>1246</v>
      </c>
      <c r="D1082" s="2" t="str">
        <f t="shared" si="48"/>
        <v>1348_1246</v>
      </c>
      <c r="E1082" s="20">
        <v>3.3933965020234398E-4</v>
      </c>
      <c r="F1082" s="2" t="str">
        <f t="shared" si="49"/>
        <v>1246_1348</v>
      </c>
      <c r="G1082" s="23">
        <f t="shared" si="50"/>
        <v>0.99966066034979761</v>
      </c>
    </row>
    <row r="1083" spans="2:7" x14ac:dyDescent="0.4">
      <c r="B1083">
        <v>1348</v>
      </c>
      <c r="C1083">
        <v>1291</v>
      </c>
      <c r="D1083" s="2" t="str">
        <f t="shared" si="48"/>
        <v>1348_1291</v>
      </c>
      <c r="E1083" s="20">
        <v>8.3120535844584606E-2</v>
      </c>
      <c r="F1083" s="2" t="str">
        <f t="shared" si="49"/>
        <v>1291_1348</v>
      </c>
      <c r="G1083" s="23">
        <f t="shared" si="50"/>
        <v>0.91687946415541544</v>
      </c>
    </row>
    <row r="1084" spans="2:7" x14ac:dyDescent="0.4">
      <c r="B1084">
        <v>1348</v>
      </c>
      <c r="C1084">
        <v>1439</v>
      </c>
      <c r="D1084" s="2" t="str">
        <f t="shared" si="48"/>
        <v>1348_1439</v>
      </c>
      <c r="E1084" s="20">
        <v>2.4993633177710899E-2</v>
      </c>
      <c r="F1084" s="2" t="str">
        <f t="shared" si="49"/>
        <v>1439_1348</v>
      </c>
      <c r="G1084" s="23">
        <f t="shared" si="50"/>
        <v>0.97500636682228914</v>
      </c>
    </row>
    <row r="1085" spans="2:7" x14ac:dyDescent="0.4">
      <c r="B1085">
        <v>1348</v>
      </c>
      <c r="C1085">
        <v>1423</v>
      </c>
      <c r="D1085" s="2" t="str">
        <f t="shared" si="48"/>
        <v>1348_1423</v>
      </c>
      <c r="E1085" s="20">
        <v>1.0955370835180199E-3</v>
      </c>
      <c r="F1085" s="2" t="str">
        <f t="shared" si="49"/>
        <v>1423_1348</v>
      </c>
      <c r="G1085" s="23">
        <f t="shared" si="50"/>
        <v>0.99890446291648194</v>
      </c>
    </row>
    <row r="1086" spans="2:7" x14ac:dyDescent="0.4">
      <c r="B1086">
        <v>1348</v>
      </c>
      <c r="C1086">
        <v>1190</v>
      </c>
      <c r="D1086" s="2" t="str">
        <f t="shared" si="48"/>
        <v>1348_1190</v>
      </c>
      <c r="E1086" s="20">
        <v>3.3085123888184201E-2</v>
      </c>
      <c r="F1086" s="2" t="str">
        <f t="shared" si="49"/>
        <v>1190_1348</v>
      </c>
      <c r="G1086" s="23">
        <f t="shared" si="50"/>
        <v>0.96691487611181581</v>
      </c>
    </row>
    <row r="1087" spans="2:7" x14ac:dyDescent="0.4">
      <c r="B1087">
        <v>1348</v>
      </c>
      <c r="C1087">
        <v>1374</v>
      </c>
      <c r="D1087" s="2" t="str">
        <f t="shared" si="48"/>
        <v>1348_1374</v>
      </c>
      <c r="E1087" s="20">
        <v>9.6031383911265595E-4</v>
      </c>
      <c r="F1087" s="2" t="str">
        <f t="shared" si="49"/>
        <v>1374_1348</v>
      </c>
      <c r="G1087" s="23">
        <f t="shared" si="50"/>
        <v>0.99903968616088734</v>
      </c>
    </row>
    <row r="1088" spans="2:7" x14ac:dyDescent="0.4">
      <c r="B1088">
        <v>1348</v>
      </c>
      <c r="C1088">
        <v>1307</v>
      </c>
      <c r="D1088" s="2" t="str">
        <f t="shared" si="48"/>
        <v>1348_1307</v>
      </c>
      <c r="E1088" s="20">
        <v>5.0693009743915602E-3</v>
      </c>
      <c r="F1088" s="2" t="str">
        <f t="shared" si="49"/>
        <v>1307_1348</v>
      </c>
      <c r="G1088" s="23">
        <f t="shared" si="50"/>
        <v>0.99493069902560849</v>
      </c>
    </row>
    <row r="1089" spans="2:7" x14ac:dyDescent="0.4">
      <c r="B1089">
        <v>1348</v>
      </c>
      <c r="C1089">
        <v>1266</v>
      </c>
      <c r="D1089" s="2" t="str">
        <f t="shared" si="48"/>
        <v>1348_1266</v>
      </c>
      <c r="E1089" s="20">
        <v>1.08367130958677E-2</v>
      </c>
      <c r="F1089" s="2" t="str">
        <f t="shared" si="49"/>
        <v>1266_1348</v>
      </c>
      <c r="G1089" s="23">
        <f t="shared" si="50"/>
        <v>0.98916328690413224</v>
      </c>
    </row>
    <row r="1090" spans="2:7" x14ac:dyDescent="0.4">
      <c r="B1090">
        <v>1348</v>
      </c>
      <c r="C1090">
        <v>1407</v>
      </c>
      <c r="D1090" s="2" t="str">
        <f t="shared" si="48"/>
        <v>1348_1407</v>
      </c>
      <c r="E1090" s="20">
        <v>1.8251403573069001E-2</v>
      </c>
      <c r="F1090" s="2" t="str">
        <f t="shared" si="49"/>
        <v>1407_1348</v>
      </c>
      <c r="G1090" s="23">
        <f t="shared" si="50"/>
        <v>0.98174859642693102</v>
      </c>
    </row>
    <row r="1091" spans="2:7" x14ac:dyDescent="0.4">
      <c r="B1091">
        <v>1348</v>
      </c>
      <c r="C1091">
        <v>1377</v>
      </c>
      <c r="D1091" s="2" t="str">
        <f t="shared" ref="D1091:D1154" si="51">B1091&amp;"_"&amp;C1091</f>
        <v>1348_1377</v>
      </c>
      <c r="E1091" s="20">
        <v>9.2158375449224702E-4</v>
      </c>
      <c r="F1091" s="2" t="str">
        <f t="shared" ref="F1091:F1154" si="52">C1091&amp;"_"&amp;B1091</f>
        <v>1377_1348</v>
      </c>
      <c r="G1091" s="23">
        <f t="shared" ref="G1091:G1154" si="53">1-E1091</f>
        <v>0.99907841624550775</v>
      </c>
    </row>
    <row r="1092" spans="2:7" x14ac:dyDescent="0.4">
      <c r="B1092">
        <v>1348</v>
      </c>
      <c r="C1092">
        <v>1435</v>
      </c>
      <c r="D1092" s="2" t="str">
        <f t="shared" si="51"/>
        <v>1348_1435</v>
      </c>
      <c r="E1092" s="20">
        <v>5.6151077681794396E-3</v>
      </c>
      <c r="F1092" s="2" t="str">
        <f t="shared" si="52"/>
        <v>1435_1348</v>
      </c>
      <c r="G1092" s="23">
        <f t="shared" si="53"/>
        <v>0.99438489223182058</v>
      </c>
    </row>
    <row r="1093" spans="2:7" x14ac:dyDescent="0.4">
      <c r="B1093">
        <v>1348</v>
      </c>
      <c r="C1093">
        <v>1343</v>
      </c>
      <c r="D1093" s="2" t="str">
        <f t="shared" si="51"/>
        <v>1348_1343</v>
      </c>
      <c r="E1093" s="20">
        <v>4.9275770760161199E-4</v>
      </c>
      <c r="F1093" s="2" t="str">
        <f t="shared" si="52"/>
        <v>1343_1348</v>
      </c>
      <c r="G1093" s="23">
        <f t="shared" si="53"/>
        <v>0.9995072422923984</v>
      </c>
    </row>
    <row r="1094" spans="2:7" x14ac:dyDescent="0.4">
      <c r="B1094">
        <v>1348</v>
      </c>
      <c r="C1094">
        <v>1137</v>
      </c>
      <c r="D1094" s="2" t="str">
        <f t="shared" si="51"/>
        <v>1348_1137</v>
      </c>
      <c r="E1094" s="20">
        <v>1.8104196393492401E-2</v>
      </c>
      <c r="F1094" s="2" t="str">
        <f t="shared" si="52"/>
        <v>1137_1348</v>
      </c>
      <c r="G1094" s="23">
        <f t="shared" si="53"/>
        <v>0.98189580360650763</v>
      </c>
    </row>
    <row r="1095" spans="2:7" x14ac:dyDescent="0.4">
      <c r="B1095">
        <v>1348</v>
      </c>
      <c r="C1095">
        <v>1268</v>
      </c>
      <c r="D1095" s="2" t="str">
        <f t="shared" si="51"/>
        <v>1348_1268</v>
      </c>
      <c r="E1095" s="20">
        <v>1.3644862095043699E-2</v>
      </c>
      <c r="F1095" s="2" t="str">
        <f t="shared" si="52"/>
        <v>1268_1348</v>
      </c>
      <c r="G1095" s="23">
        <f t="shared" si="53"/>
        <v>0.98635513790495633</v>
      </c>
    </row>
    <row r="1096" spans="2:7" x14ac:dyDescent="0.4">
      <c r="B1096">
        <v>1348</v>
      </c>
      <c r="C1096">
        <v>1195</v>
      </c>
      <c r="D1096" s="2" t="str">
        <f t="shared" si="51"/>
        <v>1348_1195</v>
      </c>
      <c r="E1096" s="20">
        <v>4.2644848068131699E-3</v>
      </c>
      <c r="F1096" s="2" t="str">
        <f t="shared" si="52"/>
        <v>1195_1348</v>
      </c>
      <c r="G1096" s="23">
        <f t="shared" si="53"/>
        <v>0.99573551519318682</v>
      </c>
    </row>
    <row r="1097" spans="2:7" x14ac:dyDescent="0.4">
      <c r="B1097">
        <v>1348</v>
      </c>
      <c r="C1097">
        <v>1433</v>
      </c>
      <c r="D1097" s="2" t="str">
        <f t="shared" si="51"/>
        <v>1348_1433</v>
      </c>
      <c r="E1097" s="20">
        <v>1.9241277627526901E-3</v>
      </c>
      <c r="F1097" s="2" t="str">
        <f t="shared" si="52"/>
        <v>1433_1348</v>
      </c>
      <c r="G1097" s="23">
        <f t="shared" si="53"/>
        <v>0.99807587223724736</v>
      </c>
    </row>
    <row r="1098" spans="2:7" x14ac:dyDescent="0.4">
      <c r="B1098">
        <v>1348</v>
      </c>
      <c r="C1098">
        <v>1315</v>
      </c>
      <c r="D1098" s="2" t="str">
        <f t="shared" si="51"/>
        <v>1348_1315</v>
      </c>
      <c r="E1098" s="20">
        <v>4.1869564485838902E-2</v>
      </c>
      <c r="F1098" s="2" t="str">
        <f t="shared" si="52"/>
        <v>1315_1348</v>
      </c>
      <c r="G1098" s="23">
        <f t="shared" si="53"/>
        <v>0.95813043551416111</v>
      </c>
    </row>
    <row r="1099" spans="2:7" x14ac:dyDescent="0.4">
      <c r="B1099">
        <v>1348</v>
      </c>
      <c r="C1099">
        <v>1413</v>
      </c>
      <c r="D1099" s="2" t="str">
        <f t="shared" si="51"/>
        <v>1348_1413</v>
      </c>
      <c r="E1099" s="20">
        <v>0.18590768246266201</v>
      </c>
      <c r="F1099" s="2" t="str">
        <f t="shared" si="52"/>
        <v>1413_1348</v>
      </c>
      <c r="G1099" s="23">
        <f t="shared" si="53"/>
        <v>0.81409231753733802</v>
      </c>
    </row>
    <row r="1100" spans="2:7" x14ac:dyDescent="0.4">
      <c r="B1100">
        <v>1348</v>
      </c>
      <c r="C1100">
        <v>1274</v>
      </c>
      <c r="D1100" s="2" t="str">
        <f t="shared" si="51"/>
        <v>1348_1274</v>
      </c>
      <c r="E1100" s="20">
        <v>1.0236310883092699E-3</v>
      </c>
      <c r="F1100" s="2" t="str">
        <f t="shared" si="52"/>
        <v>1274_1348</v>
      </c>
      <c r="G1100" s="23">
        <f t="shared" si="53"/>
        <v>0.99897636891169073</v>
      </c>
    </row>
    <row r="1101" spans="2:7" x14ac:dyDescent="0.4">
      <c r="B1101">
        <v>1348</v>
      </c>
      <c r="C1101">
        <v>1305</v>
      </c>
      <c r="D1101" s="2" t="str">
        <f t="shared" si="51"/>
        <v>1348_1305</v>
      </c>
      <c r="E1101" s="20">
        <v>2.9336733560407901E-3</v>
      </c>
      <c r="F1101" s="2" t="str">
        <f t="shared" si="52"/>
        <v>1305_1348</v>
      </c>
      <c r="G1101" s="23">
        <f t="shared" si="53"/>
        <v>0.99706632664395922</v>
      </c>
    </row>
    <row r="1102" spans="2:7" x14ac:dyDescent="0.4">
      <c r="B1102">
        <v>1348</v>
      </c>
      <c r="C1102">
        <v>1436</v>
      </c>
      <c r="D1102" s="2" t="str">
        <f t="shared" si="51"/>
        <v>1348_1436</v>
      </c>
      <c r="E1102" s="20">
        <v>7.0778841227603405E-4</v>
      </c>
      <c r="F1102" s="2" t="str">
        <f t="shared" si="52"/>
        <v>1436_1348</v>
      </c>
      <c r="G1102" s="23">
        <f t="shared" si="53"/>
        <v>0.99929221158772397</v>
      </c>
    </row>
    <row r="1103" spans="2:7" x14ac:dyDescent="0.4">
      <c r="B1103">
        <v>1348</v>
      </c>
      <c r="C1103">
        <v>1166</v>
      </c>
      <c r="D1103" s="2" t="str">
        <f t="shared" si="51"/>
        <v>1348_1166</v>
      </c>
      <c r="E1103" s="20">
        <v>1.64009932690184E-2</v>
      </c>
      <c r="F1103" s="2" t="str">
        <f t="shared" si="52"/>
        <v>1166_1348</v>
      </c>
      <c r="G1103" s="23">
        <f t="shared" si="53"/>
        <v>0.98359900673098155</v>
      </c>
    </row>
    <row r="1104" spans="2:7" x14ac:dyDescent="0.4">
      <c r="B1104">
        <v>1348</v>
      </c>
      <c r="C1104">
        <v>1233</v>
      </c>
      <c r="D1104" s="2" t="str">
        <f t="shared" si="51"/>
        <v>1348_1233</v>
      </c>
      <c r="E1104" s="20">
        <v>1.3609521751802099E-2</v>
      </c>
      <c r="F1104" s="2" t="str">
        <f t="shared" si="52"/>
        <v>1233_1348</v>
      </c>
      <c r="G1104" s="23">
        <f t="shared" si="53"/>
        <v>0.98639047824819792</v>
      </c>
    </row>
    <row r="1105" spans="2:7" x14ac:dyDescent="0.4">
      <c r="B1105">
        <v>1348</v>
      </c>
      <c r="C1105">
        <v>1329</v>
      </c>
      <c r="D1105" s="2" t="str">
        <f t="shared" si="51"/>
        <v>1348_1329</v>
      </c>
      <c r="E1105" s="20">
        <v>1.2090733668631601E-2</v>
      </c>
      <c r="F1105" s="2" t="str">
        <f t="shared" si="52"/>
        <v>1329_1348</v>
      </c>
      <c r="G1105" s="23">
        <f t="shared" si="53"/>
        <v>0.98790926633136844</v>
      </c>
    </row>
    <row r="1106" spans="2:7" x14ac:dyDescent="0.4">
      <c r="B1106">
        <v>1348</v>
      </c>
      <c r="C1106">
        <v>1240</v>
      </c>
      <c r="D1106" s="2" t="str">
        <f t="shared" si="51"/>
        <v>1348_1240</v>
      </c>
      <c r="E1106" s="20">
        <v>9.2821390039602297E-2</v>
      </c>
      <c r="F1106" s="2" t="str">
        <f t="shared" si="52"/>
        <v>1240_1348</v>
      </c>
      <c r="G1106" s="23">
        <f t="shared" si="53"/>
        <v>0.90717860996039767</v>
      </c>
    </row>
    <row r="1107" spans="2:7" x14ac:dyDescent="0.4">
      <c r="B1107">
        <v>1348</v>
      </c>
      <c r="C1107">
        <v>1411</v>
      </c>
      <c r="D1107" s="2" t="str">
        <f t="shared" si="51"/>
        <v>1348_1411</v>
      </c>
      <c r="E1107" s="20">
        <v>3.1309491992423202E-3</v>
      </c>
      <c r="F1107" s="2" t="str">
        <f t="shared" si="52"/>
        <v>1411_1348</v>
      </c>
      <c r="G1107" s="23">
        <f t="shared" si="53"/>
        <v>0.99686905080075772</v>
      </c>
    </row>
    <row r="1108" spans="2:7" x14ac:dyDescent="0.4">
      <c r="B1108">
        <v>1348</v>
      </c>
      <c r="C1108">
        <v>1371</v>
      </c>
      <c r="D1108" s="2" t="str">
        <f t="shared" si="51"/>
        <v>1348_1371</v>
      </c>
      <c r="E1108" s="20">
        <v>2.4574008143072798E-3</v>
      </c>
      <c r="F1108" s="2" t="str">
        <f t="shared" si="52"/>
        <v>1371_1348</v>
      </c>
      <c r="G1108" s="23">
        <f t="shared" si="53"/>
        <v>0.99754259918569277</v>
      </c>
    </row>
    <row r="1109" spans="2:7" x14ac:dyDescent="0.4">
      <c r="B1109">
        <v>1348</v>
      </c>
      <c r="C1109">
        <v>1278</v>
      </c>
      <c r="D1109" s="2" t="str">
        <f t="shared" si="51"/>
        <v>1348_1278</v>
      </c>
      <c r="E1109" s="20">
        <v>4.32306907449561E-4</v>
      </c>
      <c r="F1109" s="2" t="str">
        <f t="shared" si="52"/>
        <v>1278_1348</v>
      </c>
      <c r="G1109" s="23">
        <f t="shared" si="53"/>
        <v>0.99956769309255045</v>
      </c>
    </row>
    <row r="1110" spans="2:7" x14ac:dyDescent="0.4">
      <c r="B1110">
        <v>1348</v>
      </c>
      <c r="C1110">
        <v>1457</v>
      </c>
      <c r="D1110" s="2" t="str">
        <f t="shared" si="51"/>
        <v>1348_1457</v>
      </c>
      <c r="E1110" s="20">
        <v>1.1259967612714399E-2</v>
      </c>
      <c r="F1110" s="2" t="str">
        <f t="shared" si="52"/>
        <v>1457_1348</v>
      </c>
      <c r="G1110" s="23">
        <f t="shared" si="53"/>
        <v>0.98874003238728558</v>
      </c>
    </row>
    <row r="1111" spans="2:7" x14ac:dyDescent="0.4">
      <c r="B1111">
        <v>1348</v>
      </c>
      <c r="C1111">
        <v>1243</v>
      </c>
      <c r="D1111" s="2" t="str">
        <f t="shared" si="51"/>
        <v>1348_1243</v>
      </c>
      <c r="E1111" s="20">
        <v>1.7565269338871699E-2</v>
      </c>
      <c r="F1111" s="2" t="str">
        <f t="shared" si="52"/>
        <v>1243_1348</v>
      </c>
      <c r="G1111" s="23">
        <f t="shared" si="53"/>
        <v>0.9824347306611283</v>
      </c>
    </row>
    <row r="1112" spans="2:7" x14ac:dyDescent="0.4">
      <c r="B1112">
        <v>1348</v>
      </c>
      <c r="C1112">
        <v>1245</v>
      </c>
      <c r="D1112" s="2" t="str">
        <f t="shared" si="51"/>
        <v>1348_1245</v>
      </c>
      <c r="E1112" s="20">
        <v>8.5568151861635296E-3</v>
      </c>
      <c r="F1112" s="2" t="str">
        <f t="shared" si="52"/>
        <v>1245_1348</v>
      </c>
      <c r="G1112" s="23">
        <f t="shared" si="53"/>
        <v>0.99144318481383642</v>
      </c>
    </row>
    <row r="1113" spans="2:7" x14ac:dyDescent="0.4">
      <c r="B1113">
        <v>1348</v>
      </c>
      <c r="C1113">
        <v>1173</v>
      </c>
      <c r="D1113" s="2" t="str">
        <f t="shared" si="51"/>
        <v>1348_1173</v>
      </c>
      <c r="E1113" s="20">
        <v>2.6171192001659899E-3</v>
      </c>
      <c r="F1113" s="2" t="str">
        <f t="shared" si="52"/>
        <v>1173_1348</v>
      </c>
      <c r="G1113" s="23">
        <f t="shared" si="53"/>
        <v>0.99738288079983406</v>
      </c>
    </row>
    <row r="1114" spans="2:7" x14ac:dyDescent="0.4">
      <c r="B1114">
        <v>1348</v>
      </c>
      <c r="C1114">
        <v>1297</v>
      </c>
      <c r="D1114" s="2" t="str">
        <f t="shared" si="51"/>
        <v>1348_1297</v>
      </c>
      <c r="E1114" s="20">
        <v>4.9557430335429503E-2</v>
      </c>
      <c r="F1114" s="2" t="str">
        <f t="shared" si="52"/>
        <v>1297_1348</v>
      </c>
      <c r="G1114" s="23">
        <f t="shared" si="53"/>
        <v>0.95044256966457052</v>
      </c>
    </row>
    <row r="1115" spans="2:7" x14ac:dyDescent="0.4">
      <c r="B1115">
        <v>1332</v>
      </c>
      <c r="C1115">
        <v>1276</v>
      </c>
      <c r="D1115" s="2" t="str">
        <f t="shared" si="51"/>
        <v>1332_1276</v>
      </c>
      <c r="E1115" s="20">
        <v>0.17076655142460401</v>
      </c>
      <c r="F1115" s="2" t="str">
        <f t="shared" si="52"/>
        <v>1276_1332</v>
      </c>
      <c r="G1115" s="23">
        <f t="shared" si="53"/>
        <v>0.82923344857539605</v>
      </c>
    </row>
    <row r="1116" spans="2:7" x14ac:dyDescent="0.4">
      <c r="B1116">
        <v>1332</v>
      </c>
      <c r="C1116">
        <v>1257</v>
      </c>
      <c r="D1116" s="2" t="str">
        <f t="shared" si="51"/>
        <v>1332_1257</v>
      </c>
      <c r="E1116" s="20">
        <v>3.9209994011353902E-2</v>
      </c>
      <c r="F1116" s="2" t="str">
        <f t="shared" si="52"/>
        <v>1257_1332</v>
      </c>
      <c r="G1116" s="23">
        <f t="shared" si="53"/>
        <v>0.96079000598864606</v>
      </c>
    </row>
    <row r="1117" spans="2:7" x14ac:dyDescent="0.4">
      <c r="B1117">
        <v>1332</v>
      </c>
      <c r="C1117">
        <v>1314</v>
      </c>
      <c r="D1117" s="2" t="str">
        <f t="shared" si="51"/>
        <v>1332_1314</v>
      </c>
      <c r="E1117" s="20">
        <v>0.46086725956979202</v>
      </c>
      <c r="F1117" s="2" t="str">
        <f t="shared" si="52"/>
        <v>1314_1332</v>
      </c>
      <c r="G1117" s="23">
        <f t="shared" si="53"/>
        <v>0.53913274043020798</v>
      </c>
    </row>
    <row r="1118" spans="2:7" x14ac:dyDescent="0.4">
      <c r="B1118">
        <v>1332</v>
      </c>
      <c r="C1118">
        <v>1116</v>
      </c>
      <c r="D1118" s="2" t="str">
        <f t="shared" si="51"/>
        <v>1332_1116</v>
      </c>
      <c r="E1118" s="20">
        <v>0.19735963425404299</v>
      </c>
      <c r="F1118" s="2" t="str">
        <f t="shared" si="52"/>
        <v>1116_1332</v>
      </c>
      <c r="G1118" s="23">
        <f t="shared" si="53"/>
        <v>0.80264036574595699</v>
      </c>
    </row>
    <row r="1119" spans="2:7" x14ac:dyDescent="0.4">
      <c r="B1119">
        <v>1332</v>
      </c>
      <c r="C1119">
        <v>1292</v>
      </c>
      <c r="D1119" s="2" t="str">
        <f t="shared" si="51"/>
        <v>1332_1292</v>
      </c>
      <c r="E1119" s="20">
        <v>8.5300853566420101E-2</v>
      </c>
      <c r="F1119" s="2" t="str">
        <f t="shared" si="52"/>
        <v>1292_1332</v>
      </c>
      <c r="G1119" s="23">
        <f t="shared" si="53"/>
        <v>0.91469914643357986</v>
      </c>
    </row>
    <row r="1120" spans="2:7" x14ac:dyDescent="0.4">
      <c r="B1120">
        <v>1332</v>
      </c>
      <c r="C1120">
        <v>1139</v>
      </c>
      <c r="D1120" s="2" t="str">
        <f t="shared" si="51"/>
        <v>1332_1139</v>
      </c>
      <c r="E1120" s="20">
        <v>7.1789265258043494E-2</v>
      </c>
      <c r="F1120" s="2" t="str">
        <f t="shared" si="52"/>
        <v>1139_1332</v>
      </c>
      <c r="G1120" s="23">
        <f t="shared" si="53"/>
        <v>0.92821073474195648</v>
      </c>
    </row>
    <row r="1121" spans="2:7" x14ac:dyDescent="0.4">
      <c r="B1121">
        <v>1332</v>
      </c>
      <c r="C1121">
        <v>1153</v>
      </c>
      <c r="D1121" s="2" t="str">
        <f t="shared" si="51"/>
        <v>1332_1153</v>
      </c>
      <c r="E1121" s="20">
        <v>0.10802138601829001</v>
      </c>
      <c r="F1121" s="2" t="str">
        <f t="shared" si="52"/>
        <v>1153_1332</v>
      </c>
      <c r="G1121" s="23">
        <f t="shared" si="53"/>
        <v>0.89197861398170997</v>
      </c>
    </row>
    <row r="1122" spans="2:7" x14ac:dyDescent="0.4">
      <c r="B1122">
        <v>1332</v>
      </c>
      <c r="C1122">
        <v>1417</v>
      </c>
      <c r="D1122" s="2" t="str">
        <f t="shared" si="51"/>
        <v>1332_1417</v>
      </c>
      <c r="E1122" s="20">
        <v>0.76081052047297903</v>
      </c>
      <c r="F1122" s="2" t="str">
        <f t="shared" si="52"/>
        <v>1417_1332</v>
      </c>
      <c r="G1122" s="23">
        <f t="shared" si="53"/>
        <v>0.23918947952702097</v>
      </c>
    </row>
    <row r="1123" spans="2:7" x14ac:dyDescent="0.4">
      <c r="B1123">
        <v>1332</v>
      </c>
      <c r="C1123">
        <v>1455</v>
      </c>
      <c r="D1123" s="2" t="str">
        <f t="shared" si="51"/>
        <v>1332_1455</v>
      </c>
      <c r="E1123" s="20">
        <v>9.0324900385222701E-2</v>
      </c>
      <c r="F1123" s="2" t="str">
        <f t="shared" si="52"/>
        <v>1455_1332</v>
      </c>
      <c r="G1123" s="23">
        <f t="shared" si="53"/>
        <v>0.90967509961477733</v>
      </c>
    </row>
    <row r="1124" spans="2:7" x14ac:dyDescent="0.4">
      <c r="B1124">
        <v>1332</v>
      </c>
      <c r="C1124">
        <v>1246</v>
      </c>
      <c r="D1124" s="2" t="str">
        <f t="shared" si="51"/>
        <v>1332_1246</v>
      </c>
      <c r="E1124" s="20">
        <v>0.21965590634128901</v>
      </c>
      <c r="F1124" s="2" t="str">
        <f t="shared" si="52"/>
        <v>1246_1332</v>
      </c>
      <c r="G1124" s="23">
        <f t="shared" si="53"/>
        <v>0.78034409365871094</v>
      </c>
    </row>
    <row r="1125" spans="2:7" x14ac:dyDescent="0.4">
      <c r="B1125">
        <v>1332</v>
      </c>
      <c r="C1125">
        <v>1291</v>
      </c>
      <c r="D1125" s="2" t="str">
        <f t="shared" si="51"/>
        <v>1332_1291</v>
      </c>
      <c r="E1125" s="20">
        <v>0.98687225539204504</v>
      </c>
      <c r="F1125" s="2" t="str">
        <f t="shared" si="52"/>
        <v>1291_1332</v>
      </c>
      <c r="G1125" s="23">
        <f t="shared" si="53"/>
        <v>1.3127744607954961E-2</v>
      </c>
    </row>
    <row r="1126" spans="2:7" x14ac:dyDescent="0.4">
      <c r="B1126">
        <v>1332</v>
      </c>
      <c r="C1126">
        <v>1439</v>
      </c>
      <c r="D1126" s="2" t="str">
        <f t="shared" si="51"/>
        <v>1332_1439</v>
      </c>
      <c r="E1126" s="20">
        <v>0.95506979119316804</v>
      </c>
      <c r="F1126" s="2" t="str">
        <f t="shared" si="52"/>
        <v>1439_1332</v>
      </c>
      <c r="G1126" s="23">
        <f t="shared" si="53"/>
        <v>4.4930208806831962E-2</v>
      </c>
    </row>
    <row r="1127" spans="2:7" x14ac:dyDescent="0.4">
      <c r="B1127">
        <v>1332</v>
      </c>
      <c r="C1127">
        <v>1423</v>
      </c>
      <c r="D1127" s="2" t="str">
        <f t="shared" si="51"/>
        <v>1332_1423</v>
      </c>
      <c r="E1127" s="20">
        <v>0.47628842882386901</v>
      </c>
      <c r="F1127" s="2" t="str">
        <f t="shared" si="52"/>
        <v>1423_1332</v>
      </c>
      <c r="G1127" s="23">
        <f t="shared" si="53"/>
        <v>0.52371157117613099</v>
      </c>
    </row>
    <row r="1128" spans="2:7" x14ac:dyDescent="0.4">
      <c r="B1128">
        <v>1332</v>
      </c>
      <c r="C1128">
        <v>1190</v>
      </c>
      <c r="D1128" s="2" t="str">
        <f t="shared" si="51"/>
        <v>1332_1190</v>
      </c>
      <c r="E1128" s="20">
        <v>0.96595618872670397</v>
      </c>
      <c r="F1128" s="2" t="str">
        <f t="shared" si="52"/>
        <v>1190_1332</v>
      </c>
      <c r="G1128" s="23">
        <f t="shared" si="53"/>
        <v>3.4043811273296032E-2</v>
      </c>
    </row>
    <row r="1129" spans="2:7" x14ac:dyDescent="0.4">
      <c r="B1129">
        <v>1332</v>
      </c>
      <c r="C1129">
        <v>1374</v>
      </c>
      <c r="D1129" s="2" t="str">
        <f t="shared" si="51"/>
        <v>1332_1374</v>
      </c>
      <c r="E1129" s="20">
        <v>0.443543601903577</v>
      </c>
      <c r="F1129" s="2" t="str">
        <f t="shared" si="52"/>
        <v>1374_1332</v>
      </c>
      <c r="G1129" s="23">
        <f t="shared" si="53"/>
        <v>0.556456398096423</v>
      </c>
    </row>
    <row r="1130" spans="2:7" x14ac:dyDescent="0.4">
      <c r="B1130">
        <v>1332</v>
      </c>
      <c r="C1130">
        <v>1307</v>
      </c>
      <c r="D1130" s="2" t="str">
        <f t="shared" si="51"/>
        <v>1332_1307</v>
      </c>
      <c r="E1130" s="20">
        <v>0.80861360328331</v>
      </c>
      <c r="F1130" s="2" t="str">
        <f t="shared" si="52"/>
        <v>1307_1332</v>
      </c>
      <c r="G1130" s="23">
        <f t="shared" si="53"/>
        <v>0.19138639671669</v>
      </c>
    </row>
    <row r="1131" spans="2:7" x14ac:dyDescent="0.4">
      <c r="B1131">
        <v>1332</v>
      </c>
      <c r="C1131">
        <v>1266</v>
      </c>
      <c r="D1131" s="2" t="str">
        <f t="shared" si="51"/>
        <v>1332_1266</v>
      </c>
      <c r="E1131" s="20">
        <v>0.90083859607915695</v>
      </c>
      <c r="F1131" s="2" t="str">
        <f t="shared" si="52"/>
        <v>1266_1332</v>
      </c>
      <c r="G1131" s="23">
        <f t="shared" si="53"/>
        <v>9.916140392084305E-2</v>
      </c>
    </row>
    <row r="1132" spans="2:7" x14ac:dyDescent="0.4">
      <c r="B1132">
        <v>1332</v>
      </c>
      <c r="C1132">
        <v>1407</v>
      </c>
      <c r="D1132" s="2" t="str">
        <f t="shared" si="51"/>
        <v>1332_1407</v>
      </c>
      <c r="E1132" s="20">
        <v>0.93908369017312798</v>
      </c>
      <c r="F1132" s="2" t="str">
        <f t="shared" si="52"/>
        <v>1407_1332</v>
      </c>
      <c r="G1132" s="23">
        <f t="shared" si="53"/>
        <v>6.0916309826872017E-2</v>
      </c>
    </row>
    <row r="1133" spans="2:7" x14ac:dyDescent="0.4">
      <c r="B1133">
        <v>1332</v>
      </c>
      <c r="C1133">
        <v>1377</v>
      </c>
      <c r="D1133" s="2" t="str">
        <f t="shared" si="51"/>
        <v>1332_1377</v>
      </c>
      <c r="E1133" s="20">
        <v>0.43339865920298698</v>
      </c>
      <c r="F1133" s="2" t="str">
        <f t="shared" si="52"/>
        <v>1377_1332</v>
      </c>
      <c r="G1133" s="23">
        <f t="shared" si="53"/>
        <v>0.56660134079701296</v>
      </c>
    </row>
    <row r="1134" spans="2:7" x14ac:dyDescent="0.4">
      <c r="B1134">
        <v>1332</v>
      </c>
      <c r="C1134">
        <v>1435</v>
      </c>
      <c r="D1134" s="2" t="str">
        <f t="shared" si="51"/>
        <v>1332_1435</v>
      </c>
      <c r="E1134" s="20">
        <v>0.82402129249265099</v>
      </c>
      <c r="F1134" s="2" t="str">
        <f t="shared" si="52"/>
        <v>1435_1332</v>
      </c>
      <c r="G1134" s="23">
        <f t="shared" si="53"/>
        <v>0.17597870750734901</v>
      </c>
    </row>
    <row r="1135" spans="2:7" x14ac:dyDescent="0.4">
      <c r="B1135">
        <v>1332</v>
      </c>
      <c r="C1135">
        <v>1343</v>
      </c>
      <c r="D1135" s="2" t="str">
        <f t="shared" si="51"/>
        <v>1332_1343</v>
      </c>
      <c r="E1135" s="20">
        <v>0.290181407729803</v>
      </c>
      <c r="F1135" s="2" t="str">
        <f t="shared" si="52"/>
        <v>1343_1332</v>
      </c>
      <c r="G1135" s="23">
        <f t="shared" si="53"/>
        <v>0.70981859227019695</v>
      </c>
    </row>
    <row r="1136" spans="2:7" x14ac:dyDescent="0.4">
      <c r="B1136">
        <v>1332</v>
      </c>
      <c r="C1136">
        <v>1137</v>
      </c>
      <c r="D1136" s="2" t="str">
        <f t="shared" si="51"/>
        <v>1332_1137</v>
      </c>
      <c r="E1136" s="20">
        <v>0.93861013751570799</v>
      </c>
      <c r="F1136" s="2" t="str">
        <f t="shared" si="52"/>
        <v>1137_1332</v>
      </c>
      <c r="G1136" s="23">
        <f t="shared" si="53"/>
        <v>6.1389862484292013E-2</v>
      </c>
    </row>
    <row r="1137" spans="2:7" x14ac:dyDescent="0.4">
      <c r="B1137">
        <v>1332</v>
      </c>
      <c r="C1137">
        <v>1268</v>
      </c>
      <c r="D1137" s="2" t="str">
        <f t="shared" si="51"/>
        <v>1332_1268</v>
      </c>
      <c r="E1137" s="20">
        <v>0.91981554638106799</v>
      </c>
      <c r="F1137" s="2" t="str">
        <f t="shared" si="52"/>
        <v>1268_1332</v>
      </c>
      <c r="G1137" s="23">
        <f t="shared" si="53"/>
        <v>8.0184453618932006E-2</v>
      </c>
    </row>
    <row r="1138" spans="2:7" x14ac:dyDescent="0.4">
      <c r="B1138">
        <v>1332</v>
      </c>
      <c r="C1138">
        <v>1195</v>
      </c>
      <c r="D1138" s="2" t="str">
        <f t="shared" si="51"/>
        <v>1332_1195</v>
      </c>
      <c r="E1138" s="20">
        <v>0.78028648223522001</v>
      </c>
      <c r="F1138" s="2" t="str">
        <f t="shared" si="52"/>
        <v>1195_1332</v>
      </c>
      <c r="G1138" s="23">
        <f t="shared" si="53"/>
        <v>0.21971351776477999</v>
      </c>
    </row>
    <row r="1139" spans="2:7" x14ac:dyDescent="0.4">
      <c r="B1139">
        <v>1332</v>
      </c>
      <c r="C1139">
        <v>1433</v>
      </c>
      <c r="D1139" s="2" t="str">
        <f t="shared" si="51"/>
        <v>1332_1433</v>
      </c>
      <c r="E1139" s="20">
        <v>0.61518027705433298</v>
      </c>
      <c r="F1139" s="2" t="str">
        <f t="shared" si="52"/>
        <v>1433_1332</v>
      </c>
      <c r="G1139" s="23">
        <f t="shared" si="53"/>
        <v>0.38481972294566702</v>
      </c>
    </row>
    <row r="1140" spans="2:7" x14ac:dyDescent="0.4">
      <c r="B1140">
        <v>1332</v>
      </c>
      <c r="C1140">
        <v>1315</v>
      </c>
      <c r="D1140" s="2" t="str">
        <f t="shared" si="51"/>
        <v>1332_1315</v>
      </c>
      <c r="E1140" s="20">
        <v>0.97314476774783798</v>
      </c>
      <c r="F1140" s="2" t="str">
        <f t="shared" si="52"/>
        <v>1315_1332</v>
      </c>
      <c r="G1140" s="23">
        <f t="shared" si="53"/>
        <v>2.685523225216202E-2</v>
      </c>
    </row>
    <row r="1141" spans="2:7" x14ac:dyDescent="0.4">
      <c r="B1141">
        <v>1332</v>
      </c>
      <c r="C1141">
        <v>1413</v>
      </c>
      <c r="D1141" s="2" t="str">
        <f t="shared" si="51"/>
        <v>1332_1413</v>
      </c>
      <c r="E1141" s="20">
        <v>0.994746917882249</v>
      </c>
      <c r="F1141" s="2" t="str">
        <f t="shared" si="52"/>
        <v>1413_1332</v>
      </c>
      <c r="G1141" s="23">
        <f t="shared" si="53"/>
        <v>5.2530821177509956E-3</v>
      </c>
    </row>
    <row r="1142" spans="2:7" x14ac:dyDescent="0.4">
      <c r="B1142">
        <v>1332</v>
      </c>
      <c r="C1142">
        <v>1274</v>
      </c>
      <c r="D1142" s="2" t="str">
        <f t="shared" si="51"/>
        <v>1332_1274</v>
      </c>
      <c r="E1142" s="20">
        <v>0.459370283627689</v>
      </c>
      <c r="F1142" s="2" t="str">
        <f t="shared" si="52"/>
        <v>1274_1332</v>
      </c>
      <c r="G1142" s="23">
        <f t="shared" si="53"/>
        <v>0.54062971637231105</v>
      </c>
    </row>
    <row r="1143" spans="2:7" x14ac:dyDescent="0.4">
      <c r="B1143">
        <v>1332</v>
      </c>
      <c r="C1143">
        <v>1305</v>
      </c>
      <c r="D1143" s="2" t="str">
        <f t="shared" si="51"/>
        <v>1332_1305</v>
      </c>
      <c r="E1143" s="20">
        <v>0.70928932255867205</v>
      </c>
      <c r="F1143" s="2" t="str">
        <f t="shared" si="52"/>
        <v>1305_1332</v>
      </c>
      <c r="G1143" s="23">
        <f t="shared" si="53"/>
        <v>0.29071067744132795</v>
      </c>
    </row>
    <row r="1144" spans="2:7" x14ac:dyDescent="0.4">
      <c r="B1144">
        <v>1332</v>
      </c>
      <c r="C1144">
        <v>1436</v>
      </c>
      <c r="D1144" s="2" t="str">
        <f t="shared" si="51"/>
        <v>1332_1436</v>
      </c>
      <c r="E1144" s="20">
        <v>0.37001315154179998</v>
      </c>
      <c r="F1144" s="2" t="str">
        <f t="shared" si="52"/>
        <v>1436_1332</v>
      </c>
      <c r="G1144" s="23">
        <f t="shared" si="53"/>
        <v>0.62998684845820008</v>
      </c>
    </row>
    <row r="1145" spans="2:7" x14ac:dyDescent="0.4">
      <c r="B1145">
        <v>1332</v>
      </c>
      <c r="C1145">
        <v>1166</v>
      </c>
      <c r="D1145" s="2" t="str">
        <f t="shared" si="51"/>
        <v>1332_1166</v>
      </c>
      <c r="E1145" s="20">
        <v>0.93255530480861004</v>
      </c>
      <c r="F1145" s="2" t="str">
        <f t="shared" si="52"/>
        <v>1166_1332</v>
      </c>
      <c r="G1145" s="23">
        <f t="shared" si="53"/>
        <v>6.7444695191389958E-2</v>
      </c>
    </row>
    <row r="1146" spans="2:7" x14ac:dyDescent="0.4">
      <c r="B1146">
        <v>1332</v>
      </c>
      <c r="C1146">
        <v>1233</v>
      </c>
      <c r="D1146" s="2" t="str">
        <f t="shared" si="51"/>
        <v>1332_1233</v>
      </c>
      <c r="E1146" s="20">
        <v>0.91962141585173895</v>
      </c>
      <c r="F1146" s="2" t="str">
        <f t="shared" si="52"/>
        <v>1233_1332</v>
      </c>
      <c r="G1146" s="23">
        <f t="shared" si="53"/>
        <v>8.0378584148261045E-2</v>
      </c>
    </row>
    <row r="1147" spans="2:7" x14ac:dyDescent="0.4">
      <c r="B1147">
        <v>1332</v>
      </c>
      <c r="C1147">
        <v>1329</v>
      </c>
      <c r="D1147" s="2" t="str">
        <f t="shared" si="51"/>
        <v>1332_1329</v>
      </c>
      <c r="E1147" s="20">
        <v>0.91030342704367295</v>
      </c>
      <c r="F1147" s="2" t="str">
        <f t="shared" si="52"/>
        <v>1329_1332</v>
      </c>
      <c r="G1147" s="23">
        <f t="shared" si="53"/>
        <v>8.9696572956327048E-2</v>
      </c>
    </row>
    <row r="1148" spans="2:7" x14ac:dyDescent="0.4">
      <c r="B1148">
        <v>1332</v>
      </c>
      <c r="C1148">
        <v>1240</v>
      </c>
      <c r="D1148" s="2" t="str">
        <f t="shared" si="51"/>
        <v>1332_1240</v>
      </c>
      <c r="E1148" s="20">
        <v>0.98835119716353603</v>
      </c>
      <c r="F1148" s="2" t="str">
        <f t="shared" si="52"/>
        <v>1240_1332</v>
      </c>
      <c r="G1148" s="23">
        <f t="shared" si="53"/>
        <v>1.1648802836463967E-2</v>
      </c>
    </row>
    <row r="1149" spans="2:7" x14ac:dyDescent="0.4">
      <c r="B1149">
        <v>1332</v>
      </c>
      <c r="C1149">
        <v>1411</v>
      </c>
      <c r="D1149" s="2" t="str">
        <f t="shared" si="51"/>
        <v>1332_1411</v>
      </c>
      <c r="E1149" s="20">
        <v>0.72256360032102696</v>
      </c>
      <c r="F1149" s="2" t="str">
        <f t="shared" si="52"/>
        <v>1411_1332</v>
      </c>
      <c r="G1149" s="23">
        <f t="shared" si="53"/>
        <v>0.27743639967897304</v>
      </c>
    </row>
    <row r="1150" spans="2:7" x14ac:dyDescent="0.4">
      <c r="B1150">
        <v>1332</v>
      </c>
      <c r="C1150">
        <v>1371</v>
      </c>
      <c r="D1150" s="2" t="str">
        <f t="shared" si="51"/>
        <v>1332_1371</v>
      </c>
      <c r="E1150" s="20">
        <v>0.67135199255825295</v>
      </c>
      <c r="F1150" s="2" t="str">
        <f t="shared" si="52"/>
        <v>1371_1332</v>
      </c>
      <c r="G1150" s="23">
        <f t="shared" si="53"/>
        <v>0.32864800744174705</v>
      </c>
    </row>
    <row r="1151" spans="2:7" x14ac:dyDescent="0.4">
      <c r="B1151">
        <v>1332</v>
      </c>
      <c r="C1151">
        <v>1278</v>
      </c>
      <c r="D1151" s="2" t="str">
        <f t="shared" si="51"/>
        <v>1332_1278</v>
      </c>
      <c r="E1151" s="20">
        <v>0.26396804922265099</v>
      </c>
      <c r="F1151" s="2" t="str">
        <f t="shared" si="52"/>
        <v>1278_1332</v>
      </c>
      <c r="G1151" s="23">
        <f t="shared" si="53"/>
        <v>0.73603195077734895</v>
      </c>
    </row>
    <row r="1152" spans="2:7" x14ac:dyDescent="0.4">
      <c r="B1152">
        <v>1332</v>
      </c>
      <c r="C1152">
        <v>1457</v>
      </c>
      <c r="D1152" s="2" t="str">
        <f t="shared" si="51"/>
        <v>1332_1457</v>
      </c>
      <c r="E1152" s="20">
        <v>0.90424601666036097</v>
      </c>
      <c r="F1152" s="2" t="str">
        <f t="shared" si="52"/>
        <v>1457_1332</v>
      </c>
      <c r="G1152" s="23">
        <f t="shared" si="53"/>
        <v>9.5753983339639026E-2</v>
      </c>
    </row>
    <row r="1153" spans="2:7" x14ac:dyDescent="0.4">
      <c r="B1153">
        <v>1332</v>
      </c>
      <c r="C1153">
        <v>1243</v>
      </c>
      <c r="D1153" s="2" t="str">
        <f t="shared" si="51"/>
        <v>1332_1243</v>
      </c>
      <c r="E1153" s="20">
        <v>0.936813090746485</v>
      </c>
      <c r="F1153" s="2" t="str">
        <f t="shared" si="52"/>
        <v>1243_1332</v>
      </c>
      <c r="G1153" s="23">
        <f t="shared" si="53"/>
        <v>6.3186909253515E-2</v>
      </c>
    </row>
    <row r="1154" spans="2:7" x14ac:dyDescent="0.4">
      <c r="B1154">
        <v>1332</v>
      </c>
      <c r="C1154">
        <v>1245</v>
      </c>
      <c r="D1154" s="2" t="str">
        <f t="shared" si="51"/>
        <v>1332_1245</v>
      </c>
      <c r="E1154" s="20">
        <v>0.87740294549389497</v>
      </c>
      <c r="F1154" s="2" t="str">
        <f t="shared" si="52"/>
        <v>1245_1332</v>
      </c>
      <c r="G1154" s="23">
        <f t="shared" si="53"/>
        <v>0.12259705450610503</v>
      </c>
    </row>
    <row r="1155" spans="2:7" x14ac:dyDescent="0.4">
      <c r="B1155">
        <v>1332</v>
      </c>
      <c r="C1155">
        <v>1173</v>
      </c>
      <c r="D1155" s="2" t="str">
        <f t="shared" ref="D1155:D1218" si="54">B1155&amp;"_"&amp;C1155</f>
        <v>1332_1173</v>
      </c>
      <c r="E1155" s="20">
        <v>0.68512733023890304</v>
      </c>
      <c r="F1155" s="2" t="str">
        <f t="shared" ref="F1155:F1218" si="55">C1155&amp;"_"&amp;B1155</f>
        <v>1173_1332</v>
      </c>
      <c r="G1155" s="23">
        <f t="shared" ref="G1155:G1218" si="56">1-E1155</f>
        <v>0.31487266976109696</v>
      </c>
    </row>
    <row r="1156" spans="2:7" x14ac:dyDescent="0.4">
      <c r="B1156">
        <v>1332</v>
      </c>
      <c r="C1156">
        <v>1297</v>
      </c>
      <c r="D1156" s="2" t="str">
        <f t="shared" si="54"/>
        <v>1332_1297</v>
      </c>
      <c r="E1156" s="20">
        <v>0.97739459450759003</v>
      </c>
      <c r="F1156" s="2" t="str">
        <f t="shared" si="55"/>
        <v>1297_1332</v>
      </c>
      <c r="G1156" s="23">
        <f t="shared" si="56"/>
        <v>2.2605405492409969E-2</v>
      </c>
    </row>
    <row r="1157" spans="2:7" x14ac:dyDescent="0.4">
      <c r="B1157">
        <v>1276</v>
      </c>
      <c r="C1157">
        <v>1257</v>
      </c>
      <c r="D1157" s="2" t="str">
        <f t="shared" si="54"/>
        <v>1276_1257</v>
      </c>
      <c r="E1157" s="20">
        <v>7.7346909537442396E-3</v>
      </c>
      <c r="F1157" s="2" t="str">
        <f t="shared" si="55"/>
        <v>1257_1276</v>
      </c>
      <c r="G1157" s="23">
        <f t="shared" si="56"/>
        <v>0.99226530904625576</v>
      </c>
    </row>
    <row r="1158" spans="2:7" x14ac:dyDescent="0.4">
      <c r="B1158">
        <v>1276</v>
      </c>
      <c r="C1158">
        <v>1314</v>
      </c>
      <c r="D1158" s="2" t="str">
        <f t="shared" si="54"/>
        <v>1276_1314</v>
      </c>
      <c r="E1158" s="20">
        <v>0.14036007354150801</v>
      </c>
      <c r="F1158" s="2" t="str">
        <f t="shared" si="55"/>
        <v>1314_1276</v>
      </c>
      <c r="G1158" s="23">
        <f t="shared" si="56"/>
        <v>0.85963992645849197</v>
      </c>
    </row>
    <row r="1159" spans="2:7" x14ac:dyDescent="0.4">
      <c r="B1159">
        <v>1276</v>
      </c>
      <c r="C1159">
        <v>1116</v>
      </c>
      <c r="D1159" s="2" t="str">
        <f t="shared" si="54"/>
        <v>1276_1116</v>
      </c>
      <c r="E1159" s="20">
        <v>4.4859206487145198E-2</v>
      </c>
      <c r="F1159" s="2" t="str">
        <f t="shared" si="55"/>
        <v>1116_1276</v>
      </c>
      <c r="G1159" s="23">
        <f t="shared" si="56"/>
        <v>0.95514079351285486</v>
      </c>
    </row>
    <row r="1160" spans="2:7" x14ac:dyDescent="0.4">
      <c r="B1160">
        <v>1276</v>
      </c>
      <c r="C1160">
        <v>1292</v>
      </c>
      <c r="D1160" s="2" t="str">
        <f t="shared" si="54"/>
        <v>1276_1292</v>
      </c>
      <c r="E1160" s="20">
        <v>1.7500652146502801E-2</v>
      </c>
      <c r="F1160" s="2" t="str">
        <f t="shared" si="55"/>
        <v>1292_1276</v>
      </c>
      <c r="G1160" s="23">
        <f t="shared" si="56"/>
        <v>0.98249934785349724</v>
      </c>
    </row>
    <row r="1161" spans="2:7" x14ac:dyDescent="0.4">
      <c r="B1161">
        <v>1276</v>
      </c>
      <c r="C1161">
        <v>1139</v>
      </c>
      <c r="D1161" s="2" t="str">
        <f t="shared" si="54"/>
        <v>1276_1139</v>
      </c>
      <c r="E1161" s="20">
        <v>1.45576410521402E-2</v>
      </c>
      <c r="F1161" s="2" t="str">
        <f t="shared" si="55"/>
        <v>1139_1276</v>
      </c>
      <c r="G1161" s="23">
        <f t="shared" si="56"/>
        <v>0.98544235894785981</v>
      </c>
    </row>
    <row r="1162" spans="2:7" x14ac:dyDescent="0.4">
      <c r="B1162">
        <v>1276</v>
      </c>
      <c r="C1162">
        <v>1153</v>
      </c>
      <c r="D1162" s="2" t="str">
        <f t="shared" si="54"/>
        <v>1276_1153</v>
      </c>
      <c r="E1162" s="20">
        <v>2.26084476280922E-2</v>
      </c>
      <c r="F1162" s="2" t="str">
        <f t="shared" si="55"/>
        <v>1153_1276</v>
      </c>
      <c r="G1162" s="23">
        <f t="shared" si="56"/>
        <v>0.97739155237190778</v>
      </c>
    </row>
    <row r="1163" spans="2:7" x14ac:dyDescent="0.4">
      <c r="B1163">
        <v>1276</v>
      </c>
      <c r="C1163">
        <v>1417</v>
      </c>
      <c r="D1163" s="2" t="str">
        <f t="shared" si="54"/>
        <v>1276_1417</v>
      </c>
      <c r="E1163" s="20">
        <v>0.37793497179067798</v>
      </c>
      <c r="F1163" s="2" t="str">
        <f t="shared" si="55"/>
        <v>1417_1276</v>
      </c>
      <c r="G1163" s="23">
        <f t="shared" si="56"/>
        <v>0.62206502820932208</v>
      </c>
    </row>
    <row r="1164" spans="2:7" x14ac:dyDescent="0.4">
      <c r="B1164">
        <v>1276</v>
      </c>
      <c r="C1164">
        <v>1455</v>
      </c>
      <c r="D1164" s="2" t="str">
        <f t="shared" si="54"/>
        <v>1276_1455</v>
      </c>
      <c r="E1164" s="20">
        <v>1.86126621057351E-2</v>
      </c>
      <c r="F1164" s="2" t="str">
        <f t="shared" si="55"/>
        <v>1455_1276</v>
      </c>
      <c r="G1164" s="23">
        <f t="shared" si="56"/>
        <v>0.98138733789426491</v>
      </c>
    </row>
    <row r="1165" spans="2:7" x14ac:dyDescent="0.4">
      <c r="B1165">
        <v>1276</v>
      </c>
      <c r="C1165">
        <v>1246</v>
      </c>
      <c r="D1165" s="2" t="str">
        <f t="shared" si="54"/>
        <v>1276_1246</v>
      </c>
      <c r="E1165" s="20">
        <v>5.1022252247003103E-2</v>
      </c>
      <c r="F1165" s="2" t="str">
        <f t="shared" si="55"/>
        <v>1246_1276</v>
      </c>
      <c r="G1165" s="23">
        <f t="shared" si="56"/>
        <v>0.94897774775299693</v>
      </c>
    </row>
    <row r="1166" spans="2:7" x14ac:dyDescent="0.4">
      <c r="B1166">
        <v>1276</v>
      </c>
      <c r="C1166">
        <v>1291</v>
      </c>
      <c r="D1166" s="2" t="str">
        <f t="shared" si="54"/>
        <v>1276_1291</v>
      </c>
      <c r="E1166" s="20">
        <v>0.93489068116460705</v>
      </c>
      <c r="F1166" s="2" t="str">
        <f t="shared" si="55"/>
        <v>1291_1276</v>
      </c>
      <c r="G1166" s="23">
        <f t="shared" si="56"/>
        <v>6.5109318835392949E-2</v>
      </c>
    </row>
    <row r="1167" spans="2:7" x14ac:dyDescent="0.4">
      <c r="B1167">
        <v>1276</v>
      </c>
      <c r="C1167">
        <v>1439</v>
      </c>
      <c r="D1167" s="2" t="str">
        <f t="shared" si="54"/>
        <v>1276_1439</v>
      </c>
      <c r="E1167" s="20">
        <v>0.80237792990402501</v>
      </c>
      <c r="F1167" s="2" t="str">
        <f t="shared" si="55"/>
        <v>1439_1276</v>
      </c>
      <c r="G1167" s="23">
        <f t="shared" si="56"/>
        <v>0.19762207009597499</v>
      </c>
    </row>
    <row r="1168" spans="2:7" x14ac:dyDescent="0.4">
      <c r="B1168">
        <v>1276</v>
      </c>
      <c r="C1168">
        <v>1423</v>
      </c>
      <c r="D1168" s="2" t="str">
        <f t="shared" si="54"/>
        <v>1276_1423</v>
      </c>
      <c r="E1168" s="20">
        <v>0.14800075465885301</v>
      </c>
      <c r="F1168" s="2" t="str">
        <f t="shared" si="55"/>
        <v>1423_1276</v>
      </c>
      <c r="G1168" s="23">
        <f t="shared" si="56"/>
        <v>0.85199924534114702</v>
      </c>
    </row>
    <row r="1169" spans="2:7" x14ac:dyDescent="0.4">
      <c r="B1169">
        <v>1276</v>
      </c>
      <c r="C1169">
        <v>1190</v>
      </c>
      <c r="D1169" s="2" t="str">
        <f t="shared" si="54"/>
        <v>1276_1190</v>
      </c>
      <c r="E1169" s="20">
        <v>0.84422671536780203</v>
      </c>
      <c r="F1169" s="2" t="str">
        <f t="shared" si="55"/>
        <v>1190_1276</v>
      </c>
      <c r="G1169" s="23">
        <f t="shared" si="56"/>
        <v>0.15577328463219797</v>
      </c>
    </row>
    <row r="1170" spans="2:7" x14ac:dyDescent="0.4">
      <c r="B1170">
        <v>1276</v>
      </c>
      <c r="C1170">
        <v>1374</v>
      </c>
      <c r="D1170" s="2" t="str">
        <f t="shared" si="54"/>
        <v>1276_1374</v>
      </c>
      <c r="E1170" s="20">
        <v>0.13213139376122501</v>
      </c>
      <c r="F1170" s="2" t="str">
        <f t="shared" si="55"/>
        <v>1374_1276</v>
      </c>
      <c r="G1170" s="23">
        <f t="shared" si="56"/>
        <v>0.86786860623877504</v>
      </c>
    </row>
    <row r="1171" spans="2:7" x14ac:dyDescent="0.4">
      <c r="B1171">
        <v>1276</v>
      </c>
      <c r="C1171">
        <v>1307</v>
      </c>
      <c r="D1171" s="2" t="str">
        <f t="shared" si="54"/>
        <v>1276_1307</v>
      </c>
      <c r="E1171" s="20">
        <v>0.446598447534101</v>
      </c>
      <c r="F1171" s="2" t="str">
        <f t="shared" si="55"/>
        <v>1307_1276</v>
      </c>
      <c r="G1171" s="23">
        <f t="shared" si="56"/>
        <v>0.55340155246589906</v>
      </c>
    </row>
    <row r="1172" spans="2:7" x14ac:dyDescent="0.4">
      <c r="B1172">
        <v>1276</v>
      </c>
      <c r="C1172">
        <v>1266</v>
      </c>
      <c r="D1172" s="2" t="str">
        <f t="shared" si="54"/>
        <v>1276_1266</v>
      </c>
      <c r="E1172" s="20">
        <v>0.63439689694827694</v>
      </c>
      <c r="F1172" s="2" t="str">
        <f t="shared" si="55"/>
        <v>1266_1276</v>
      </c>
      <c r="G1172" s="23">
        <f t="shared" si="56"/>
        <v>0.36560310305172306</v>
      </c>
    </row>
    <row r="1173" spans="2:7" x14ac:dyDescent="0.4">
      <c r="B1173">
        <v>1276</v>
      </c>
      <c r="C1173">
        <v>1407</v>
      </c>
      <c r="D1173" s="2" t="str">
        <f t="shared" si="54"/>
        <v>1276_1407</v>
      </c>
      <c r="E1173" s="20">
        <v>0.74648506322516295</v>
      </c>
      <c r="F1173" s="2" t="str">
        <f t="shared" si="55"/>
        <v>1407_1276</v>
      </c>
      <c r="G1173" s="23">
        <f t="shared" si="56"/>
        <v>0.25351493677483705</v>
      </c>
    </row>
    <row r="1174" spans="2:7" x14ac:dyDescent="0.4">
      <c r="B1174">
        <v>1276</v>
      </c>
      <c r="C1174">
        <v>1377</v>
      </c>
      <c r="D1174" s="2" t="str">
        <f t="shared" si="54"/>
        <v>1276_1377</v>
      </c>
      <c r="E1174" s="20">
        <v>0.12747747987810201</v>
      </c>
      <c r="F1174" s="2" t="str">
        <f t="shared" si="55"/>
        <v>1377_1276</v>
      </c>
      <c r="G1174" s="23">
        <f t="shared" si="56"/>
        <v>0.87252252012189802</v>
      </c>
    </row>
    <row r="1175" spans="2:7" x14ac:dyDescent="0.4">
      <c r="B1175">
        <v>1276</v>
      </c>
      <c r="C1175">
        <v>1435</v>
      </c>
      <c r="D1175" s="2" t="str">
        <f t="shared" si="54"/>
        <v>1276_1435</v>
      </c>
      <c r="E1175" s="20">
        <v>0.47212457849678502</v>
      </c>
      <c r="F1175" s="2" t="str">
        <f t="shared" si="55"/>
        <v>1435_1276</v>
      </c>
      <c r="G1175" s="23">
        <f t="shared" si="56"/>
        <v>0.52787542150321498</v>
      </c>
    </row>
    <row r="1176" spans="2:7" x14ac:dyDescent="0.4">
      <c r="B1176">
        <v>1276</v>
      </c>
      <c r="C1176">
        <v>1343</v>
      </c>
      <c r="D1176" s="2" t="str">
        <f t="shared" si="54"/>
        <v>1276_1343</v>
      </c>
      <c r="E1176" s="20">
        <v>7.2429579232648894E-2</v>
      </c>
      <c r="F1176" s="2" t="str">
        <f t="shared" si="55"/>
        <v>1343_1276</v>
      </c>
      <c r="G1176" s="23">
        <f t="shared" si="56"/>
        <v>0.92757042076735108</v>
      </c>
    </row>
    <row r="1177" spans="2:7" x14ac:dyDescent="0.4">
      <c r="B1177">
        <v>1276</v>
      </c>
      <c r="C1177">
        <v>1137</v>
      </c>
      <c r="D1177" s="2" t="str">
        <f t="shared" si="54"/>
        <v>1276_1137</v>
      </c>
      <c r="E1177" s="20">
        <v>0.74492096795727303</v>
      </c>
      <c r="F1177" s="2" t="str">
        <f t="shared" si="55"/>
        <v>1137_1276</v>
      </c>
      <c r="G1177" s="23">
        <f t="shared" si="56"/>
        <v>0.25507903204272697</v>
      </c>
    </row>
    <row r="1178" spans="2:7" x14ac:dyDescent="0.4">
      <c r="B1178">
        <v>1276</v>
      </c>
      <c r="C1178">
        <v>1268</v>
      </c>
      <c r="D1178" s="2" t="str">
        <f t="shared" si="54"/>
        <v>1276_1268</v>
      </c>
      <c r="E1178" s="20">
        <v>0.68662607261385</v>
      </c>
      <c r="F1178" s="2" t="str">
        <f t="shared" si="55"/>
        <v>1268_1276</v>
      </c>
      <c r="G1178" s="23">
        <f t="shared" si="56"/>
        <v>0.31337392738615</v>
      </c>
    </row>
    <row r="1179" spans="2:7" x14ac:dyDescent="0.4">
      <c r="B1179">
        <v>1276</v>
      </c>
      <c r="C1179">
        <v>1195</v>
      </c>
      <c r="D1179" s="2" t="str">
        <f t="shared" si="54"/>
        <v>1276_1195</v>
      </c>
      <c r="E1179" s="20">
        <v>0.40417136194065501</v>
      </c>
      <c r="F1179" s="2" t="str">
        <f t="shared" si="55"/>
        <v>1195_1276</v>
      </c>
      <c r="G1179" s="23">
        <f t="shared" si="56"/>
        <v>0.59582863805934494</v>
      </c>
    </row>
    <row r="1180" spans="2:7" x14ac:dyDescent="0.4">
      <c r="B1180">
        <v>1276</v>
      </c>
      <c r="C1180">
        <v>1433</v>
      </c>
      <c r="D1180" s="2" t="str">
        <f t="shared" si="54"/>
        <v>1276_1433</v>
      </c>
      <c r="E1180" s="20">
        <v>0.23391946710625899</v>
      </c>
      <c r="F1180" s="2" t="str">
        <f t="shared" si="55"/>
        <v>1433_1276</v>
      </c>
      <c r="G1180" s="23">
        <f t="shared" si="56"/>
        <v>0.76608053289374101</v>
      </c>
    </row>
    <row r="1181" spans="2:7" x14ac:dyDescent="0.4">
      <c r="B1181">
        <v>1276</v>
      </c>
      <c r="C1181">
        <v>1315</v>
      </c>
      <c r="D1181" s="2" t="str">
        <f t="shared" si="54"/>
        <v>1276_1315</v>
      </c>
      <c r="E1181" s="20">
        <v>0.873760057052684</v>
      </c>
      <c r="F1181" s="2" t="str">
        <f t="shared" si="55"/>
        <v>1315_1276</v>
      </c>
      <c r="G1181" s="23">
        <f t="shared" si="56"/>
        <v>0.126239942947316</v>
      </c>
    </row>
    <row r="1182" spans="2:7" x14ac:dyDescent="0.4">
      <c r="B1182">
        <v>1276</v>
      </c>
      <c r="C1182">
        <v>1413</v>
      </c>
      <c r="D1182" s="2" t="str">
        <f t="shared" si="54"/>
        <v>1276_1413</v>
      </c>
      <c r="E1182" s="20">
        <v>0.97309638808943899</v>
      </c>
      <c r="F1182" s="2" t="str">
        <f t="shared" si="55"/>
        <v>1413_1276</v>
      </c>
      <c r="G1182" s="23">
        <f t="shared" si="56"/>
        <v>2.6903611910561009E-2</v>
      </c>
    </row>
    <row r="1183" spans="2:7" x14ac:dyDescent="0.4">
      <c r="B1183">
        <v>1276</v>
      </c>
      <c r="C1183">
        <v>1274</v>
      </c>
      <c r="D1183" s="2" t="str">
        <f t="shared" si="54"/>
        <v>1276_1274</v>
      </c>
      <c r="E1183" s="20">
        <v>0.139634526439642</v>
      </c>
      <c r="F1183" s="2" t="str">
        <f t="shared" si="55"/>
        <v>1274_1276</v>
      </c>
      <c r="G1183" s="23">
        <f t="shared" si="56"/>
        <v>0.86036547356035797</v>
      </c>
    </row>
    <row r="1184" spans="2:7" x14ac:dyDescent="0.4">
      <c r="B1184">
        <v>1276</v>
      </c>
      <c r="C1184">
        <v>1305</v>
      </c>
      <c r="D1184" s="2" t="str">
        <f t="shared" si="54"/>
        <v>1276_1305</v>
      </c>
      <c r="E1184" s="20">
        <v>0.31788343336708103</v>
      </c>
      <c r="F1184" s="2" t="str">
        <f t="shared" si="55"/>
        <v>1305_1276</v>
      </c>
      <c r="G1184" s="23">
        <f t="shared" si="56"/>
        <v>0.68211656663291897</v>
      </c>
    </row>
    <row r="1185" spans="2:7" x14ac:dyDescent="0.4">
      <c r="B1185">
        <v>1276</v>
      </c>
      <c r="C1185">
        <v>1436</v>
      </c>
      <c r="D1185" s="2" t="str">
        <f t="shared" si="54"/>
        <v>1276_1436</v>
      </c>
      <c r="E1185" s="20">
        <v>0.100868538932089</v>
      </c>
      <c r="F1185" s="2" t="str">
        <f t="shared" si="55"/>
        <v>1436_1276</v>
      </c>
      <c r="G1185" s="23">
        <f t="shared" si="56"/>
        <v>0.89913146106791098</v>
      </c>
    </row>
    <row r="1186" spans="2:7" x14ac:dyDescent="0.4">
      <c r="B1186">
        <v>1276</v>
      </c>
      <c r="C1186">
        <v>1166</v>
      </c>
      <c r="D1186" s="2" t="str">
        <f t="shared" si="54"/>
        <v>1276_1166</v>
      </c>
      <c r="E1186" s="20">
        <v>0.72535259047577005</v>
      </c>
      <c r="F1186" s="2" t="str">
        <f t="shared" si="55"/>
        <v>1166_1276</v>
      </c>
      <c r="G1186" s="23">
        <f t="shared" si="56"/>
        <v>0.27464740952422995</v>
      </c>
    </row>
    <row r="1187" spans="2:7" x14ac:dyDescent="0.4">
      <c r="B1187">
        <v>1276</v>
      </c>
      <c r="C1187">
        <v>1233</v>
      </c>
      <c r="D1187" s="2" t="str">
        <f t="shared" si="54"/>
        <v>1276_1233</v>
      </c>
      <c r="E1187" s="20">
        <v>0.68606006849594603</v>
      </c>
      <c r="F1187" s="2" t="str">
        <f t="shared" si="55"/>
        <v>1233_1276</v>
      </c>
      <c r="G1187" s="23">
        <f t="shared" si="56"/>
        <v>0.31393993150405397</v>
      </c>
    </row>
    <row r="1188" spans="2:7" x14ac:dyDescent="0.4">
      <c r="B1188">
        <v>1276</v>
      </c>
      <c r="C1188">
        <v>1329</v>
      </c>
      <c r="D1188" s="2" t="str">
        <f t="shared" si="54"/>
        <v>1276_1329</v>
      </c>
      <c r="E1188" s="20">
        <v>0.65968586267253004</v>
      </c>
      <c r="F1188" s="2" t="str">
        <f t="shared" si="55"/>
        <v>1329_1276</v>
      </c>
      <c r="G1188" s="23">
        <f t="shared" si="56"/>
        <v>0.34031413732746996</v>
      </c>
    </row>
    <row r="1189" spans="2:7" x14ac:dyDescent="0.4">
      <c r="B1189">
        <v>1276</v>
      </c>
      <c r="C1189">
        <v>1240</v>
      </c>
      <c r="D1189" s="2" t="str">
        <f t="shared" si="54"/>
        <v>1276_1240</v>
      </c>
      <c r="E1189" s="20">
        <v>0.94188086811230298</v>
      </c>
      <c r="F1189" s="2" t="str">
        <f t="shared" si="55"/>
        <v>1240_1276</v>
      </c>
      <c r="G1189" s="23">
        <f t="shared" si="56"/>
        <v>5.8119131887697018E-2</v>
      </c>
    </row>
    <row r="1190" spans="2:7" x14ac:dyDescent="0.4">
      <c r="B1190">
        <v>1276</v>
      </c>
      <c r="C1190">
        <v>1411</v>
      </c>
      <c r="D1190" s="2" t="str">
        <f t="shared" si="54"/>
        <v>1276_1411</v>
      </c>
      <c r="E1190" s="20">
        <v>0.33220321056052898</v>
      </c>
      <c r="F1190" s="2" t="str">
        <f t="shared" si="55"/>
        <v>1411_1276</v>
      </c>
      <c r="G1190" s="23">
        <f t="shared" si="56"/>
        <v>0.66779678943947096</v>
      </c>
    </row>
    <row r="1191" spans="2:7" x14ac:dyDescent="0.4">
      <c r="B1191">
        <v>1276</v>
      </c>
      <c r="C1191">
        <v>1371</v>
      </c>
      <c r="D1191" s="2" t="str">
        <f t="shared" si="54"/>
        <v>1276_1371</v>
      </c>
      <c r="E1191" s="20">
        <v>0.28066921706977299</v>
      </c>
      <c r="F1191" s="2" t="str">
        <f t="shared" si="55"/>
        <v>1371_1276</v>
      </c>
      <c r="G1191" s="23">
        <f t="shared" si="56"/>
        <v>0.71933078293022701</v>
      </c>
    </row>
    <row r="1192" spans="2:7" x14ac:dyDescent="0.4">
      <c r="B1192">
        <v>1276</v>
      </c>
      <c r="C1192">
        <v>1278</v>
      </c>
      <c r="D1192" s="2" t="str">
        <f t="shared" si="54"/>
        <v>1276_1278</v>
      </c>
      <c r="E1192" s="20">
        <v>6.4110080721730398E-2</v>
      </c>
      <c r="F1192" s="2" t="str">
        <f t="shared" si="55"/>
        <v>1278_1276</v>
      </c>
      <c r="G1192" s="23">
        <f t="shared" si="56"/>
        <v>0.93588991927826959</v>
      </c>
    </row>
    <row r="1193" spans="2:7" x14ac:dyDescent="0.4">
      <c r="B1193">
        <v>1276</v>
      </c>
      <c r="C1193">
        <v>1457</v>
      </c>
      <c r="D1193" s="2" t="str">
        <f t="shared" si="54"/>
        <v>1276_1457</v>
      </c>
      <c r="E1193" s="20">
        <v>0.64333496172545301</v>
      </c>
      <c r="F1193" s="2" t="str">
        <f t="shared" si="55"/>
        <v>1457_1276</v>
      </c>
      <c r="G1193" s="23">
        <f t="shared" si="56"/>
        <v>0.35666503827454699</v>
      </c>
    </row>
    <row r="1194" spans="2:7" x14ac:dyDescent="0.4">
      <c r="B1194">
        <v>1276</v>
      </c>
      <c r="C1194">
        <v>1243</v>
      </c>
      <c r="D1194" s="2" t="str">
        <f t="shared" si="54"/>
        <v>1276_1243</v>
      </c>
      <c r="E1194" s="20">
        <v>0.739030539112425</v>
      </c>
      <c r="F1194" s="2" t="str">
        <f t="shared" si="55"/>
        <v>1243_1276</v>
      </c>
      <c r="G1194" s="23">
        <f t="shared" si="56"/>
        <v>0.260969460887575</v>
      </c>
    </row>
    <row r="1195" spans="2:7" x14ac:dyDescent="0.4">
      <c r="B1195">
        <v>1276</v>
      </c>
      <c r="C1195">
        <v>1245</v>
      </c>
      <c r="D1195" s="2" t="str">
        <f t="shared" si="54"/>
        <v>1276_1245</v>
      </c>
      <c r="E1195" s="20">
        <v>0.57752282945075795</v>
      </c>
      <c r="F1195" s="2" t="str">
        <f t="shared" si="55"/>
        <v>1245_1276</v>
      </c>
      <c r="G1195" s="23">
        <f t="shared" si="56"/>
        <v>0.42247717054924205</v>
      </c>
    </row>
    <row r="1196" spans="2:7" x14ac:dyDescent="0.4">
      <c r="B1196">
        <v>1276</v>
      </c>
      <c r="C1196">
        <v>1173</v>
      </c>
      <c r="D1196" s="2" t="str">
        <f t="shared" si="54"/>
        <v>1276_1173</v>
      </c>
      <c r="E1196" s="20">
        <v>0.29358940972559699</v>
      </c>
      <c r="F1196" s="2" t="str">
        <f t="shared" si="55"/>
        <v>1173_1276</v>
      </c>
      <c r="G1196" s="23">
        <f t="shared" si="56"/>
        <v>0.70641059027440301</v>
      </c>
    </row>
    <row r="1197" spans="2:7" x14ac:dyDescent="0.4">
      <c r="B1197">
        <v>1276</v>
      </c>
      <c r="C1197">
        <v>1297</v>
      </c>
      <c r="D1197" s="2" t="str">
        <f t="shared" si="54"/>
        <v>1276_1297</v>
      </c>
      <c r="E1197" s="20">
        <v>0.89199187902127897</v>
      </c>
      <c r="F1197" s="2" t="str">
        <f t="shared" si="55"/>
        <v>1297_1276</v>
      </c>
      <c r="G1197" s="23">
        <f t="shared" si="56"/>
        <v>0.10800812097872103</v>
      </c>
    </row>
    <row r="1198" spans="2:7" x14ac:dyDescent="0.4">
      <c r="B1198">
        <v>1257</v>
      </c>
      <c r="C1198">
        <v>1314</v>
      </c>
      <c r="D1198" s="2" t="str">
        <f t="shared" si="54"/>
        <v>1257_1314</v>
      </c>
      <c r="E1198" s="20">
        <v>4.3460907323135699E-2</v>
      </c>
      <c r="F1198" s="2" t="str">
        <f t="shared" si="55"/>
        <v>1314_1257</v>
      </c>
      <c r="G1198" s="23">
        <f t="shared" si="56"/>
        <v>0.95653909267686432</v>
      </c>
    </row>
    <row r="1199" spans="2:7" x14ac:dyDescent="0.4">
      <c r="B1199">
        <v>1257</v>
      </c>
      <c r="C1199">
        <v>1116</v>
      </c>
      <c r="D1199" s="2" t="str">
        <f t="shared" si="54"/>
        <v>1257_1116</v>
      </c>
      <c r="E1199" s="20">
        <v>1.2900723961935701E-2</v>
      </c>
      <c r="F1199" s="2" t="str">
        <f t="shared" si="55"/>
        <v>1116_1257</v>
      </c>
      <c r="G1199" s="23">
        <f t="shared" si="56"/>
        <v>0.98709927603806435</v>
      </c>
    </row>
    <row r="1200" spans="2:7" x14ac:dyDescent="0.4">
      <c r="B1200">
        <v>1257</v>
      </c>
      <c r="C1200">
        <v>1292</v>
      </c>
      <c r="D1200" s="2" t="str">
        <f t="shared" si="54"/>
        <v>1257_1292</v>
      </c>
      <c r="E1200" s="20">
        <v>4.9322340376567603E-3</v>
      </c>
      <c r="F1200" s="2" t="str">
        <f t="shared" si="55"/>
        <v>1292_1257</v>
      </c>
      <c r="G1200" s="23">
        <f t="shared" si="56"/>
        <v>0.99506776596234325</v>
      </c>
    </row>
    <row r="1201" spans="2:7" x14ac:dyDescent="0.4">
      <c r="B1201">
        <v>1257</v>
      </c>
      <c r="C1201">
        <v>1139</v>
      </c>
      <c r="D1201" s="2" t="str">
        <f t="shared" si="54"/>
        <v>1257_1139</v>
      </c>
      <c r="E1201" s="20">
        <v>4.0939938702870401E-3</v>
      </c>
      <c r="F1201" s="2" t="str">
        <f t="shared" si="55"/>
        <v>1139_1257</v>
      </c>
      <c r="G1201" s="23">
        <f t="shared" si="56"/>
        <v>0.99590600612971292</v>
      </c>
    </row>
    <row r="1202" spans="2:7" x14ac:dyDescent="0.4">
      <c r="B1202">
        <v>1257</v>
      </c>
      <c r="C1202">
        <v>1153</v>
      </c>
      <c r="D1202" s="2" t="str">
        <f t="shared" si="54"/>
        <v>1257_1153</v>
      </c>
      <c r="E1202" s="20">
        <v>6.3956501959168402E-3</v>
      </c>
      <c r="F1202" s="2" t="str">
        <f t="shared" si="55"/>
        <v>1153_1257</v>
      </c>
      <c r="G1202" s="23">
        <f t="shared" si="56"/>
        <v>0.99360434980408319</v>
      </c>
    </row>
    <row r="1203" spans="2:7" x14ac:dyDescent="0.4">
      <c r="B1203">
        <v>1257</v>
      </c>
      <c r="C1203">
        <v>1417</v>
      </c>
      <c r="D1203" s="2" t="str">
        <f t="shared" si="54"/>
        <v>1257_1417</v>
      </c>
      <c r="E1203" s="20">
        <v>0.14461461225168901</v>
      </c>
      <c r="F1203" s="2" t="str">
        <f t="shared" si="55"/>
        <v>1417_1257</v>
      </c>
      <c r="G1203" s="23">
        <f t="shared" si="56"/>
        <v>0.85538538774831097</v>
      </c>
    </row>
    <row r="1204" spans="2:7" x14ac:dyDescent="0.4">
      <c r="B1204">
        <v>1257</v>
      </c>
      <c r="C1204">
        <v>1455</v>
      </c>
      <c r="D1204" s="2" t="str">
        <f t="shared" si="54"/>
        <v>1257_1455</v>
      </c>
      <c r="E1204" s="20">
        <v>5.2499007154015401E-3</v>
      </c>
      <c r="F1204" s="2" t="str">
        <f t="shared" si="55"/>
        <v>1455_1257</v>
      </c>
      <c r="G1204" s="23">
        <f t="shared" si="56"/>
        <v>0.99475009928459845</v>
      </c>
    </row>
    <row r="1205" spans="2:7" x14ac:dyDescent="0.4">
      <c r="B1205">
        <v>1257</v>
      </c>
      <c r="C1205">
        <v>1246</v>
      </c>
      <c r="D1205" s="2" t="str">
        <f t="shared" si="54"/>
        <v>1257_1246</v>
      </c>
      <c r="E1205" s="20">
        <v>1.47408701523906E-2</v>
      </c>
      <c r="F1205" s="2" t="str">
        <f t="shared" si="55"/>
        <v>1246_1257</v>
      </c>
      <c r="G1205" s="23">
        <f t="shared" si="56"/>
        <v>0.98525912984760944</v>
      </c>
    </row>
    <row r="1206" spans="2:7" x14ac:dyDescent="0.4">
      <c r="B1206">
        <v>1257</v>
      </c>
      <c r="C1206">
        <v>1291</v>
      </c>
      <c r="D1206" s="2" t="str">
        <f t="shared" si="54"/>
        <v>1257_1291</v>
      </c>
      <c r="E1206" s="20">
        <v>0.79982558897006895</v>
      </c>
      <c r="F1206" s="2" t="str">
        <f t="shared" si="55"/>
        <v>1291_1257</v>
      </c>
      <c r="G1206" s="23">
        <f t="shared" si="56"/>
        <v>0.20017441102993105</v>
      </c>
    </row>
    <row r="1207" spans="2:7" x14ac:dyDescent="0.4">
      <c r="B1207">
        <v>1257</v>
      </c>
      <c r="C1207">
        <v>1439</v>
      </c>
      <c r="D1207" s="2" t="str">
        <f t="shared" si="54"/>
        <v>1257_1439</v>
      </c>
      <c r="E1207" s="20">
        <v>0.53047866260630105</v>
      </c>
      <c r="F1207" s="2" t="str">
        <f t="shared" si="55"/>
        <v>1439_1257</v>
      </c>
      <c r="G1207" s="23">
        <f t="shared" si="56"/>
        <v>0.46952133739369895</v>
      </c>
    </row>
    <row r="1208" spans="2:7" x14ac:dyDescent="0.4">
      <c r="B1208">
        <v>1257</v>
      </c>
      <c r="C1208">
        <v>1423</v>
      </c>
      <c r="D1208" s="2" t="str">
        <f t="shared" si="54"/>
        <v>1257_1423</v>
      </c>
      <c r="E1208" s="20">
        <v>4.6109691070641799E-2</v>
      </c>
      <c r="F1208" s="2" t="str">
        <f t="shared" si="55"/>
        <v>1423_1257</v>
      </c>
      <c r="G1208" s="23">
        <f t="shared" si="56"/>
        <v>0.95389030892935822</v>
      </c>
    </row>
    <row r="1209" spans="2:7" x14ac:dyDescent="0.4">
      <c r="B1209">
        <v>1257</v>
      </c>
      <c r="C1209">
        <v>1190</v>
      </c>
      <c r="D1209" s="2" t="str">
        <f t="shared" si="54"/>
        <v>1257_1190</v>
      </c>
      <c r="E1209" s="20">
        <v>0.60129459110634798</v>
      </c>
      <c r="F1209" s="2" t="str">
        <f t="shared" si="55"/>
        <v>1190_1257</v>
      </c>
      <c r="G1209" s="23">
        <f t="shared" si="56"/>
        <v>0.39870540889365202</v>
      </c>
    </row>
    <row r="1210" spans="2:7" x14ac:dyDescent="0.4">
      <c r="B1210">
        <v>1257</v>
      </c>
      <c r="C1210">
        <v>1374</v>
      </c>
      <c r="D1210" s="2" t="str">
        <f t="shared" si="54"/>
        <v>1257_1374</v>
      </c>
      <c r="E1210" s="20">
        <v>4.0644399250896301E-2</v>
      </c>
      <c r="F1210" s="2" t="str">
        <f t="shared" si="55"/>
        <v>1374_1257</v>
      </c>
      <c r="G1210" s="23">
        <f t="shared" si="56"/>
        <v>0.95935560074910375</v>
      </c>
    </row>
    <row r="1211" spans="2:7" x14ac:dyDescent="0.4">
      <c r="B1211">
        <v>1257</v>
      </c>
      <c r="C1211">
        <v>1307</v>
      </c>
      <c r="D1211" s="2" t="str">
        <f t="shared" si="54"/>
        <v>1257_1307</v>
      </c>
      <c r="E1211" s="20">
        <v>0.18338480532304099</v>
      </c>
      <c r="F1211" s="2" t="str">
        <f t="shared" si="55"/>
        <v>1307_1257</v>
      </c>
      <c r="G1211" s="23">
        <f t="shared" si="56"/>
        <v>0.81661519467695898</v>
      </c>
    </row>
    <row r="1212" spans="2:7" x14ac:dyDescent="0.4">
      <c r="B1212">
        <v>1257</v>
      </c>
      <c r="C1212">
        <v>1266</v>
      </c>
      <c r="D1212" s="2" t="str">
        <f t="shared" si="54"/>
        <v>1257_1266</v>
      </c>
      <c r="E1212" s="20">
        <v>0.32562699947902501</v>
      </c>
      <c r="F1212" s="2" t="str">
        <f t="shared" si="55"/>
        <v>1266_1257</v>
      </c>
      <c r="G1212" s="23">
        <f t="shared" si="56"/>
        <v>0.67437300052097493</v>
      </c>
    </row>
    <row r="1213" spans="2:7" x14ac:dyDescent="0.4">
      <c r="B1213">
        <v>1257</v>
      </c>
      <c r="C1213">
        <v>1407</v>
      </c>
      <c r="D1213" s="2" t="str">
        <f t="shared" si="54"/>
        <v>1257_1407</v>
      </c>
      <c r="E1213" s="20">
        <v>0.45036293323051302</v>
      </c>
      <c r="F1213" s="2" t="str">
        <f t="shared" si="55"/>
        <v>1407_1257</v>
      </c>
      <c r="G1213" s="23">
        <f t="shared" si="56"/>
        <v>0.54963706676948698</v>
      </c>
    </row>
    <row r="1214" spans="2:7" x14ac:dyDescent="0.4">
      <c r="B1214">
        <v>1257</v>
      </c>
      <c r="C1214">
        <v>1377</v>
      </c>
      <c r="D1214" s="2" t="str">
        <f t="shared" si="54"/>
        <v>1257_1377</v>
      </c>
      <c r="E1214" s="20">
        <v>3.9067771560926598E-2</v>
      </c>
      <c r="F1214" s="2" t="str">
        <f t="shared" si="55"/>
        <v>1377_1257</v>
      </c>
      <c r="G1214" s="23">
        <f t="shared" si="56"/>
        <v>0.96093222843907344</v>
      </c>
    </row>
    <row r="1215" spans="2:7" x14ac:dyDescent="0.4">
      <c r="B1215">
        <v>1257</v>
      </c>
      <c r="C1215">
        <v>1435</v>
      </c>
      <c r="D1215" s="2" t="str">
        <f t="shared" si="54"/>
        <v>1257_1435</v>
      </c>
      <c r="E1215" s="20">
        <v>0.19928411023960499</v>
      </c>
      <c r="F1215" s="2" t="str">
        <f t="shared" si="55"/>
        <v>1435_1257</v>
      </c>
      <c r="G1215" s="23">
        <f t="shared" si="56"/>
        <v>0.80071588976039498</v>
      </c>
    </row>
    <row r="1216" spans="2:7" x14ac:dyDescent="0.4">
      <c r="B1216">
        <v>1257</v>
      </c>
      <c r="C1216">
        <v>1343</v>
      </c>
      <c r="D1216" s="2" t="str">
        <f t="shared" si="54"/>
        <v>1257_1343</v>
      </c>
      <c r="E1216" s="20">
        <v>2.1266814425592199E-2</v>
      </c>
      <c r="F1216" s="2" t="str">
        <f t="shared" si="55"/>
        <v>1343_1257</v>
      </c>
      <c r="G1216" s="23">
        <f t="shared" si="56"/>
        <v>0.9787331855744078</v>
      </c>
    </row>
    <row r="1217" spans="2:7" x14ac:dyDescent="0.4">
      <c r="B1217">
        <v>1257</v>
      </c>
      <c r="C1217">
        <v>1137</v>
      </c>
      <c r="D1217" s="2" t="str">
        <f t="shared" si="54"/>
        <v>1257_1137</v>
      </c>
      <c r="E1217" s="20">
        <v>0.44832206213376702</v>
      </c>
      <c r="F1217" s="2" t="str">
        <f t="shared" si="55"/>
        <v>1137_1257</v>
      </c>
      <c r="G1217" s="23">
        <f t="shared" si="56"/>
        <v>0.55167793786623298</v>
      </c>
    </row>
    <row r="1218" spans="2:7" x14ac:dyDescent="0.4">
      <c r="B1218">
        <v>1257</v>
      </c>
      <c r="C1218">
        <v>1268</v>
      </c>
      <c r="D1218" s="2" t="str">
        <f t="shared" si="54"/>
        <v>1257_1268</v>
      </c>
      <c r="E1218" s="20">
        <v>0.37877180550990303</v>
      </c>
      <c r="F1218" s="2" t="str">
        <f t="shared" si="55"/>
        <v>1268_1257</v>
      </c>
      <c r="G1218" s="23">
        <f t="shared" si="56"/>
        <v>0.62122819449009703</v>
      </c>
    </row>
    <row r="1219" spans="2:7" x14ac:dyDescent="0.4">
      <c r="B1219">
        <v>1257</v>
      </c>
      <c r="C1219">
        <v>1195</v>
      </c>
      <c r="D1219" s="2" t="str">
        <f t="shared" ref="D1219:D1282" si="57">B1219&amp;"_"&amp;C1219</f>
        <v>1257_1195</v>
      </c>
      <c r="E1219" s="20">
        <v>0.15878830793976301</v>
      </c>
      <c r="F1219" s="2" t="str">
        <f t="shared" ref="F1219:F1282" si="58">C1219&amp;"_"&amp;B1219</f>
        <v>1195_1257</v>
      </c>
      <c r="G1219" s="23">
        <f t="shared" ref="G1219:G1282" si="59">1-E1219</f>
        <v>0.84121169206023705</v>
      </c>
    </row>
    <row r="1220" spans="2:7" x14ac:dyDescent="0.4">
      <c r="B1220">
        <v>1257</v>
      </c>
      <c r="C1220">
        <v>1433</v>
      </c>
      <c r="D1220" s="2" t="str">
        <f t="shared" si="57"/>
        <v>1257_1433</v>
      </c>
      <c r="E1220" s="20">
        <v>7.8314761146598896E-2</v>
      </c>
      <c r="F1220" s="2" t="str">
        <f t="shared" si="58"/>
        <v>1433_1257</v>
      </c>
      <c r="G1220" s="23">
        <f t="shared" si="59"/>
        <v>0.92168523885340115</v>
      </c>
    </row>
    <row r="1221" spans="2:7" x14ac:dyDescent="0.4">
      <c r="B1221">
        <v>1257</v>
      </c>
      <c r="C1221">
        <v>1315</v>
      </c>
      <c r="D1221" s="2" t="str">
        <f t="shared" si="57"/>
        <v>1257_1315</v>
      </c>
      <c r="E1221" s="20">
        <v>0.65824073300316999</v>
      </c>
      <c r="F1221" s="2" t="str">
        <f t="shared" si="58"/>
        <v>1315_1257</v>
      </c>
      <c r="G1221" s="23">
        <f t="shared" si="59"/>
        <v>0.34175926699683001</v>
      </c>
    </row>
    <row r="1222" spans="2:7" x14ac:dyDescent="0.4">
      <c r="B1222">
        <v>1257</v>
      </c>
      <c r="C1222">
        <v>1413</v>
      </c>
      <c r="D1222" s="2" t="str">
        <f t="shared" si="57"/>
        <v>1257_1413</v>
      </c>
      <c r="E1222" s="20">
        <v>0.90962504722627802</v>
      </c>
      <c r="F1222" s="2" t="str">
        <f t="shared" si="58"/>
        <v>1413_1257</v>
      </c>
      <c r="G1222" s="23">
        <f t="shared" si="59"/>
        <v>9.0374952773721984E-2</v>
      </c>
    </row>
    <row r="1223" spans="2:7" x14ac:dyDescent="0.4">
      <c r="B1223">
        <v>1257</v>
      </c>
      <c r="C1223">
        <v>1274</v>
      </c>
      <c r="D1223" s="2" t="str">
        <f t="shared" si="57"/>
        <v>1257_1274</v>
      </c>
      <c r="E1223" s="20">
        <v>4.3211071919954103E-2</v>
      </c>
      <c r="F1223" s="2" t="str">
        <f t="shared" si="58"/>
        <v>1274_1257</v>
      </c>
      <c r="G1223" s="23">
        <f t="shared" si="59"/>
        <v>0.9567889280800459</v>
      </c>
    </row>
    <row r="1224" spans="2:7" x14ac:dyDescent="0.4">
      <c r="B1224">
        <v>1257</v>
      </c>
      <c r="C1224">
        <v>1305</v>
      </c>
      <c r="D1224" s="2" t="str">
        <f t="shared" si="57"/>
        <v>1257_1305</v>
      </c>
      <c r="E1224" s="20">
        <v>0.11479482211145201</v>
      </c>
      <c r="F1224" s="2" t="str">
        <f t="shared" si="58"/>
        <v>1305_1257</v>
      </c>
      <c r="G1224" s="23">
        <f t="shared" si="59"/>
        <v>0.88520517788854802</v>
      </c>
    </row>
    <row r="1225" spans="2:7" x14ac:dyDescent="0.4">
      <c r="B1225">
        <v>1257</v>
      </c>
      <c r="C1225">
        <v>1436</v>
      </c>
      <c r="D1225" s="2" t="str">
        <f t="shared" si="57"/>
        <v>1257_1436</v>
      </c>
      <c r="E1225" s="20">
        <v>3.0272703869780999E-2</v>
      </c>
      <c r="F1225" s="2" t="str">
        <f t="shared" si="58"/>
        <v>1436_1257</v>
      </c>
      <c r="G1225" s="23">
        <f t="shared" si="59"/>
        <v>0.96972729613021902</v>
      </c>
    </row>
    <row r="1226" spans="2:7" x14ac:dyDescent="0.4">
      <c r="B1226">
        <v>1257</v>
      </c>
      <c r="C1226">
        <v>1166</v>
      </c>
      <c r="D1226" s="2" t="str">
        <f t="shared" si="57"/>
        <v>1257_1166</v>
      </c>
      <c r="E1226" s="20">
        <v>0.42360603593136198</v>
      </c>
      <c r="F1226" s="2" t="str">
        <f t="shared" si="58"/>
        <v>1166_1257</v>
      </c>
      <c r="G1226" s="23">
        <f t="shared" si="59"/>
        <v>0.57639396406863797</v>
      </c>
    </row>
    <row r="1227" spans="2:7" x14ac:dyDescent="0.4">
      <c r="B1227">
        <v>1257</v>
      </c>
      <c r="C1227">
        <v>1233</v>
      </c>
      <c r="D1227" s="2" t="str">
        <f t="shared" si="57"/>
        <v>1257_1233</v>
      </c>
      <c r="E1227" s="20">
        <v>0.37815334255713901</v>
      </c>
      <c r="F1227" s="2" t="str">
        <f t="shared" si="58"/>
        <v>1233_1257</v>
      </c>
      <c r="G1227" s="23">
        <f t="shared" si="59"/>
        <v>0.62184665744286094</v>
      </c>
    </row>
    <row r="1228" spans="2:7" x14ac:dyDescent="0.4">
      <c r="B1228">
        <v>1257</v>
      </c>
      <c r="C1228">
        <v>1329</v>
      </c>
      <c r="D1228" s="2" t="str">
        <f t="shared" si="57"/>
        <v>1257_1329</v>
      </c>
      <c r="E1228" s="20">
        <v>0.350404277319254</v>
      </c>
      <c r="F1228" s="2" t="str">
        <f t="shared" si="58"/>
        <v>1329_1257</v>
      </c>
      <c r="G1228" s="23">
        <f t="shared" si="59"/>
        <v>0.64959572268074606</v>
      </c>
    </row>
    <row r="1229" spans="2:7" x14ac:dyDescent="0.4">
      <c r="B1229">
        <v>1257</v>
      </c>
      <c r="C1229">
        <v>1240</v>
      </c>
      <c r="D1229" s="2" t="str">
        <f t="shared" si="57"/>
        <v>1257_1240</v>
      </c>
      <c r="E1229" s="20">
        <v>0.81850131984631402</v>
      </c>
      <c r="F1229" s="2" t="str">
        <f t="shared" si="58"/>
        <v>1240_1257</v>
      </c>
      <c r="G1229" s="23">
        <f t="shared" si="59"/>
        <v>0.18149868015368598</v>
      </c>
    </row>
    <row r="1230" spans="2:7" x14ac:dyDescent="0.4">
      <c r="B1230">
        <v>1257</v>
      </c>
      <c r="C1230">
        <v>1411</v>
      </c>
      <c r="D1230" s="2" t="str">
        <f t="shared" si="57"/>
        <v>1257_1411</v>
      </c>
      <c r="E1230" s="20">
        <v>0.121596878201362</v>
      </c>
      <c r="F1230" s="2" t="str">
        <f t="shared" si="58"/>
        <v>1411_1257</v>
      </c>
      <c r="G1230" s="23">
        <f t="shared" si="59"/>
        <v>0.878403121798638</v>
      </c>
    </row>
    <row r="1231" spans="2:7" x14ac:dyDescent="0.4">
      <c r="B1231">
        <v>1257</v>
      </c>
      <c r="C1231">
        <v>1371</v>
      </c>
      <c r="D1231" s="2" t="str">
        <f t="shared" si="57"/>
        <v>1257_1371</v>
      </c>
      <c r="E1231" s="20">
        <v>9.7942139912404899E-2</v>
      </c>
      <c r="F1231" s="2" t="str">
        <f t="shared" si="58"/>
        <v>1371_1257</v>
      </c>
      <c r="G1231" s="23">
        <f t="shared" si="59"/>
        <v>0.90205786008759514</v>
      </c>
    </row>
    <row r="1232" spans="2:7" x14ac:dyDescent="0.4">
      <c r="B1232">
        <v>1257</v>
      </c>
      <c r="C1232">
        <v>1278</v>
      </c>
      <c r="D1232" s="2" t="str">
        <f t="shared" si="57"/>
        <v>1257_1278</v>
      </c>
      <c r="E1232" s="20">
        <v>1.8705527629719099E-2</v>
      </c>
      <c r="F1232" s="2" t="str">
        <f t="shared" si="58"/>
        <v>1278_1257</v>
      </c>
      <c r="G1232" s="23">
        <f t="shared" si="59"/>
        <v>0.98129447237028089</v>
      </c>
    </row>
    <row r="1233" spans="2:7" x14ac:dyDescent="0.4">
      <c r="B1233">
        <v>1257</v>
      </c>
      <c r="C1233">
        <v>1457</v>
      </c>
      <c r="D1233" s="2" t="str">
        <f t="shared" si="57"/>
        <v>1257_1457</v>
      </c>
      <c r="E1233" s="20">
        <v>0.33419129771153999</v>
      </c>
      <c r="F1233" s="2" t="str">
        <f t="shared" si="58"/>
        <v>1457_1257</v>
      </c>
      <c r="G1233" s="23">
        <f t="shared" si="59"/>
        <v>0.66580870228846001</v>
      </c>
    </row>
    <row r="1234" spans="2:7" x14ac:dyDescent="0.4">
      <c r="B1234">
        <v>1257</v>
      </c>
      <c r="C1234">
        <v>1243</v>
      </c>
      <c r="D1234" s="2" t="str">
        <f t="shared" si="57"/>
        <v>1257_1243</v>
      </c>
      <c r="E1234" s="20">
        <v>0.44072470089278298</v>
      </c>
      <c r="F1234" s="2" t="str">
        <f t="shared" si="58"/>
        <v>1243_1257</v>
      </c>
      <c r="G1234" s="23">
        <f t="shared" si="59"/>
        <v>0.55927529910721696</v>
      </c>
    </row>
    <row r="1235" spans="2:7" x14ac:dyDescent="0.4">
      <c r="B1235">
        <v>1257</v>
      </c>
      <c r="C1235">
        <v>1245</v>
      </c>
      <c r="D1235" s="2" t="str">
        <f t="shared" si="57"/>
        <v>1257_1245</v>
      </c>
      <c r="E1235" s="20">
        <v>0.27556975063921701</v>
      </c>
      <c r="F1235" s="2" t="str">
        <f t="shared" si="58"/>
        <v>1245_1257</v>
      </c>
      <c r="G1235" s="23">
        <f t="shared" si="59"/>
        <v>0.72443024936078304</v>
      </c>
    </row>
    <row r="1236" spans="2:7" x14ac:dyDescent="0.4">
      <c r="B1236">
        <v>1257</v>
      </c>
      <c r="C1236">
        <v>1173</v>
      </c>
      <c r="D1236" s="2" t="str">
        <f t="shared" si="57"/>
        <v>1257_1173</v>
      </c>
      <c r="E1236" s="20">
        <v>0.103662955380022</v>
      </c>
      <c r="F1236" s="2" t="str">
        <f t="shared" si="58"/>
        <v>1173_1257</v>
      </c>
      <c r="G1236" s="23">
        <f t="shared" si="59"/>
        <v>0.89633704461997799</v>
      </c>
    </row>
    <row r="1237" spans="2:7" x14ac:dyDescent="0.4">
      <c r="B1237">
        <v>1257</v>
      </c>
      <c r="C1237">
        <v>1297</v>
      </c>
      <c r="D1237" s="2" t="str">
        <f t="shared" si="57"/>
        <v>1257_1297</v>
      </c>
      <c r="E1237" s="20">
        <v>0.69679737347766801</v>
      </c>
      <c r="F1237" s="2" t="str">
        <f t="shared" si="58"/>
        <v>1297_1257</v>
      </c>
      <c r="G1237" s="23">
        <f t="shared" si="59"/>
        <v>0.30320262652233199</v>
      </c>
    </row>
    <row r="1238" spans="2:7" x14ac:dyDescent="0.4">
      <c r="B1238">
        <v>1314</v>
      </c>
      <c r="C1238">
        <v>1116</v>
      </c>
      <c r="D1238" s="2" t="str">
        <f t="shared" si="57"/>
        <v>1314_1116</v>
      </c>
      <c r="E1238" s="20">
        <v>0.30717438493717197</v>
      </c>
      <c r="F1238" s="2" t="str">
        <f t="shared" si="58"/>
        <v>1116_1314</v>
      </c>
      <c r="G1238" s="23">
        <f t="shared" si="59"/>
        <v>0.69282561506282803</v>
      </c>
    </row>
    <row r="1239" spans="2:7" x14ac:dyDescent="0.4">
      <c r="B1239">
        <v>1314</v>
      </c>
      <c r="C1239">
        <v>1292</v>
      </c>
      <c r="D1239" s="2" t="str">
        <f t="shared" si="57"/>
        <v>1314_1292</v>
      </c>
      <c r="E1239" s="20">
        <v>0.14394611059513601</v>
      </c>
      <c r="F1239" s="2" t="str">
        <f t="shared" si="58"/>
        <v>1292_1314</v>
      </c>
      <c r="G1239" s="23">
        <f t="shared" si="59"/>
        <v>0.85605388940486393</v>
      </c>
    </row>
    <row r="1240" spans="2:7" x14ac:dyDescent="0.4">
      <c r="B1240">
        <v>1314</v>
      </c>
      <c r="C1240">
        <v>1139</v>
      </c>
      <c r="D1240" s="2" t="str">
        <f t="shared" si="57"/>
        <v>1314_1139</v>
      </c>
      <c r="E1240" s="20">
        <v>0.122388089948382</v>
      </c>
      <c r="F1240" s="2" t="str">
        <f t="shared" si="58"/>
        <v>1139_1314</v>
      </c>
      <c r="G1240" s="23">
        <f t="shared" si="59"/>
        <v>0.87761191005161798</v>
      </c>
    </row>
    <row r="1241" spans="2:7" x14ac:dyDescent="0.4">
      <c r="B1241">
        <v>1314</v>
      </c>
      <c r="C1241">
        <v>1153</v>
      </c>
      <c r="D1241" s="2" t="str">
        <f t="shared" si="57"/>
        <v>1314_1153</v>
      </c>
      <c r="E1241" s="20">
        <v>0.17922654492760801</v>
      </c>
      <c r="F1241" s="2" t="str">
        <f t="shared" si="58"/>
        <v>1153_1314</v>
      </c>
      <c r="G1241" s="23">
        <f t="shared" si="59"/>
        <v>0.82077345507239197</v>
      </c>
    </row>
    <row r="1242" spans="2:7" x14ac:dyDescent="0.4">
      <c r="B1242">
        <v>1314</v>
      </c>
      <c r="C1242">
        <v>1417</v>
      </c>
      <c r="D1242" s="2" t="str">
        <f t="shared" si="57"/>
        <v>1314_1417</v>
      </c>
      <c r="E1242" s="20">
        <v>0.85152910277383898</v>
      </c>
      <c r="F1242" s="2" t="str">
        <f t="shared" si="58"/>
        <v>1417_1314</v>
      </c>
      <c r="G1242" s="23">
        <f t="shared" si="59"/>
        <v>0.14847089722616102</v>
      </c>
    </row>
    <row r="1243" spans="2:7" x14ac:dyDescent="0.4">
      <c r="B1243">
        <v>1314</v>
      </c>
      <c r="C1243">
        <v>1455</v>
      </c>
      <c r="D1243" s="2" t="str">
        <f t="shared" si="57"/>
        <v>1314_1455</v>
      </c>
      <c r="E1243" s="20">
        <v>0.15185082480338</v>
      </c>
      <c r="F1243" s="2" t="str">
        <f t="shared" si="58"/>
        <v>1455_1314</v>
      </c>
      <c r="G1243" s="23">
        <f t="shared" si="59"/>
        <v>0.84814917519662003</v>
      </c>
    </row>
    <row r="1244" spans="2:7" x14ac:dyDescent="0.4">
      <c r="B1244">
        <v>1314</v>
      </c>
      <c r="C1244">
        <v>1246</v>
      </c>
      <c r="D1244" s="2" t="str">
        <f t="shared" si="57"/>
        <v>1314_1246</v>
      </c>
      <c r="E1244" s="20">
        <v>0.33667292340154897</v>
      </c>
      <c r="F1244" s="2" t="str">
        <f t="shared" si="58"/>
        <v>1246_1314</v>
      </c>
      <c r="G1244" s="23">
        <f t="shared" si="59"/>
        <v>0.66332707659845103</v>
      </c>
    </row>
    <row r="1245" spans="2:7" x14ac:dyDescent="0.4">
      <c r="B1245">
        <v>1314</v>
      </c>
      <c r="C1245">
        <v>1291</v>
      </c>
      <c r="D1245" s="2" t="str">
        <f t="shared" si="57"/>
        <v>1314_1291</v>
      </c>
      <c r="E1245" s="20">
        <v>0.99267659193747404</v>
      </c>
      <c r="F1245" s="2" t="str">
        <f t="shared" si="58"/>
        <v>1291_1314</v>
      </c>
      <c r="G1245" s="23">
        <f t="shared" si="59"/>
        <v>7.3234080625259601E-3</v>
      </c>
    </row>
    <row r="1246" spans="2:7" x14ac:dyDescent="0.4">
      <c r="B1246">
        <v>1314</v>
      </c>
      <c r="C1246">
        <v>1439</v>
      </c>
      <c r="D1246" s="2" t="str">
        <f t="shared" si="57"/>
        <v>1314_1439</v>
      </c>
      <c r="E1246" s="20">
        <v>0.97457306540190003</v>
      </c>
      <c r="F1246" s="2" t="str">
        <f t="shared" si="58"/>
        <v>1439_1314</v>
      </c>
      <c r="G1246" s="23">
        <f t="shared" si="59"/>
        <v>2.5426934598099971E-2</v>
      </c>
    </row>
    <row r="1247" spans="2:7" x14ac:dyDescent="0.4">
      <c r="B1247">
        <v>1314</v>
      </c>
      <c r="C1247">
        <v>1423</v>
      </c>
      <c r="D1247" s="2" t="str">
        <f t="shared" si="57"/>
        <v>1314_1423</v>
      </c>
      <c r="E1247" s="20">
        <v>0.62118922376840802</v>
      </c>
      <c r="F1247" s="2" t="str">
        <f t="shared" si="58"/>
        <v>1423_1314</v>
      </c>
      <c r="G1247" s="23">
        <f t="shared" si="59"/>
        <v>0.37881077623159198</v>
      </c>
    </row>
    <row r="1248" spans="2:7" x14ac:dyDescent="0.4">
      <c r="B1248">
        <v>1314</v>
      </c>
      <c r="C1248">
        <v>1190</v>
      </c>
      <c r="D1248" s="2" t="str">
        <f t="shared" si="57"/>
        <v>1314_1190</v>
      </c>
      <c r="E1248" s="20">
        <v>0.98082875974459605</v>
      </c>
      <c r="F1248" s="2" t="str">
        <f t="shared" si="58"/>
        <v>1190_1314</v>
      </c>
      <c r="G1248" s="23">
        <f t="shared" si="59"/>
        <v>1.9171240255403954E-2</v>
      </c>
    </row>
    <row r="1249" spans="2:7" x14ac:dyDescent="0.4">
      <c r="B1249">
        <v>1314</v>
      </c>
      <c r="C1249">
        <v>1374</v>
      </c>
      <c r="D1249" s="2" t="str">
        <f t="shared" si="57"/>
        <v>1314_1374</v>
      </c>
      <c r="E1249" s="20">
        <v>0.58969960707505698</v>
      </c>
      <c r="F1249" s="2" t="str">
        <f t="shared" si="58"/>
        <v>1374_1314</v>
      </c>
      <c r="G1249" s="23">
        <f t="shared" si="59"/>
        <v>0.41030039292494302</v>
      </c>
    </row>
    <row r="1250" spans="2:7" x14ac:dyDescent="0.4">
      <c r="B1250">
        <v>1314</v>
      </c>
      <c r="C1250">
        <v>1307</v>
      </c>
      <c r="D1250" s="2" t="str">
        <f t="shared" si="57"/>
        <v>1314_1307</v>
      </c>
      <c r="E1250" s="20">
        <v>0.88396680460903598</v>
      </c>
      <c r="F1250" s="2" t="str">
        <f t="shared" si="58"/>
        <v>1307_1314</v>
      </c>
      <c r="G1250" s="23">
        <f t="shared" si="59"/>
        <v>0.11603319539096402</v>
      </c>
    </row>
    <row r="1251" spans="2:7" x14ac:dyDescent="0.4">
      <c r="B1251">
        <v>1314</v>
      </c>
      <c r="C1251">
        <v>1266</v>
      </c>
      <c r="D1251" s="2" t="str">
        <f t="shared" si="57"/>
        <v>1314_1266</v>
      </c>
      <c r="E1251" s="20">
        <v>0.942464367168376</v>
      </c>
      <c r="F1251" s="2" t="str">
        <f t="shared" si="58"/>
        <v>1266_1314</v>
      </c>
      <c r="G1251" s="23">
        <f t="shared" si="59"/>
        <v>5.7535632831623995E-2</v>
      </c>
    </row>
    <row r="1252" spans="2:7" x14ac:dyDescent="0.4">
      <c r="B1252">
        <v>1314</v>
      </c>
      <c r="C1252">
        <v>1407</v>
      </c>
      <c r="D1252" s="2" t="str">
        <f t="shared" si="57"/>
        <v>1314_1407</v>
      </c>
      <c r="E1252" s="20">
        <v>0.96527389119343199</v>
      </c>
      <c r="F1252" s="2" t="str">
        <f t="shared" si="58"/>
        <v>1407_1314</v>
      </c>
      <c r="G1252" s="23">
        <f t="shared" si="59"/>
        <v>3.4726108806568012E-2</v>
      </c>
    </row>
    <row r="1253" spans="2:7" x14ac:dyDescent="0.4">
      <c r="B1253">
        <v>1314</v>
      </c>
      <c r="C1253">
        <v>1377</v>
      </c>
      <c r="D1253" s="2" t="str">
        <f t="shared" si="57"/>
        <v>1314_1377</v>
      </c>
      <c r="E1253" s="20">
        <v>0.57969426748974595</v>
      </c>
      <c r="F1253" s="2" t="str">
        <f t="shared" si="58"/>
        <v>1377_1314</v>
      </c>
      <c r="G1253" s="23">
        <f t="shared" si="59"/>
        <v>0.42030573251025405</v>
      </c>
    </row>
    <row r="1254" spans="2:7" x14ac:dyDescent="0.4">
      <c r="B1254">
        <v>1314</v>
      </c>
      <c r="C1254">
        <v>1435</v>
      </c>
      <c r="D1254" s="2" t="str">
        <f t="shared" si="57"/>
        <v>1314_1435</v>
      </c>
      <c r="E1254" s="20">
        <v>0.894102594922764</v>
      </c>
      <c r="F1254" s="2" t="str">
        <f t="shared" si="58"/>
        <v>1435_1314</v>
      </c>
      <c r="G1254" s="23">
        <f t="shared" si="59"/>
        <v>0.105897405077236</v>
      </c>
    </row>
    <row r="1255" spans="2:7" x14ac:dyDescent="0.4">
      <c r="B1255">
        <v>1314</v>
      </c>
      <c r="C1255">
        <v>1343</v>
      </c>
      <c r="D1255" s="2" t="str">
        <f t="shared" si="57"/>
        <v>1314_1343</v>
      </c>
      <c r="E1255" s="20">
        <v>0.42433888673984899</v>
      </c>
      <c r="F1255" s="2" t="str">
        <f t="shared" si="58"/>
        <v>1343_1314</v>
      </c>
      <c r="G1255" s="23">
        <f t="shared" si="59"/>
        <v>0.57566111326015101</v>
      </c>
    </row>
    <row r="1256" spans="2:7" x14ac:dyDescent="0.4">
      <c r="B1256">
        <v>1314</v>
      </c>
      <c r="C1256">
        <v>1137</v>
      </c>
      <c r="D1256" s="2" t="str">
        <f t="shared" si="57"/>
        <v>1314_1137</v>
      </c>
      <c r="E1256" s="20">
        <v>0.96499634757762698</v>
      </c>
      <c r="F1256" s="2" t="str">
        <f t="shared" si="58"/>
        <v>1137_1314</v>
      </c>
      <c r="G1256" s="23">
        <f t="shared" si="59"/>
        <v>3.5003652422373022E-2</v>
      </c>
    </row>
    <row r="1257" spans="2:7" x14ac:dyDescent="0.4">
      <c r="B1257">
        <v>1314</v>
      </c>
      <c r="C1257">
        <v>1268</v>
      </c>
      <c r="D1257" s="2" t="str">
        <f t="shared" si="57"/>
        <v>1314_1268</v>
      </c>
      <c r="E1257" s="20">
        <v>0.95388302401880698</v>
      </c>
      <c r="F1257" s="2" t="str">
        <f t="shared" si="58"/>
        <v>1268_1314</v>
      </c>
      <c r="G1257" s="23">
        <f t="shared" si="59"/>
        <v>4.611697598119302E-2</v>
      </c>
    </row>
    <row r="1258" spans="2:7" x14ac:dyDescent="0.4">
      <c r="B1258">
        <v>1314</v>
      </c>
      <c r="C1258">
        <v>1195</v>
      </c>
      <c r="D1258" s="2" t="str">
        <f t="shared" si="57"/>
        <v>1314_1195</v>
      </c>
      <c r="E1258" s="20">
        <v>0.86492972336084895</v>
      </c>
      <c r="F1258" s="2" t="str">
        <f t="shared" si="58"/>
        <v>1195_1314</v>
      </c>
      <c r="G1258" s="23">
        <f t="shared" si="59"/>
        <v>0.13507027663915105</v>
      </c>
    </row>
    <row r="1259" spans="2:7" x14ac:dyDescent="0.4">
      <c r="B1259">
        <v>1314</v>
      </c>
      <c r="C1259">
        <v>1433</v>
      </c>
      <c r="D1259" s="2" t="str">
        <f t="shared" si="57"/>
        <v>1314_1433</v>
      </c>
      <c r="E1259" s="20">
        <v>0.74243377487647499</v>
      </c>
      <c r="F1259" s="2" t="str">
        <f t="shared" si="58"/>
        <v>1433_1314</v>
      </c>
      <c r="G1259" s="23">
        <f t="shared" si="59"/>
        <v>0.25756622512352501</v>
      </c>
    </row>
    <row r="1260" spans="2:7" x14ac:dyDescent="0.4">
      <c r="B1260">
        <v>1314</v>
      </c>
      <c r="C1260">
        <v>1315</v>
      </c>
      <c r="D1260" s="2" t="str">
        <f t="shared" si="57"/>
        <v>1314_1315</v>
      </c>
      <c r="E1260" s="20">
        <v>0.98492590342483499</v>
      </c>
      <c r="F1260" s="2" t="str">
        <f t="shared" si="58"/>
        <v>1315_1314</v>
      </c>
      <c r="G1260" s="23">
        <f t="shared" si="59"/>
        <v>1.5074096575165008E-2</v>
      </c>
    </row>
    <row r="1261" spans="2:7" x14ac:dyDescent="0.4">
      <c r="B1261">
        <v>1314</v>
      </c>
      <c r="C1261">
        <v>1413</v>
      </c>
      <c r="D1261" s="2" t="str">
        <f t="shared" si="57"/>
        <v>1314_1413</v>
      </c>
      <c r="E1261" s="20">
        <v>0.99707983230081698</v>
      </c>
      <c r="F1261" s="2" t="str">
        <f t="shared" si="58"/>
        <v>1413_1314</v>
      </c>
      <c r="G1261" s="23">
        <f t="shared" si="59"/>
        <v>2.9201676991830183E-3</v>
      </c>
    </row>
    <row r="1262" spans="2:7" x14ac:dyDescent="0.4">
      <c r="B1262">
        <v>1314</v>
      </c>
      <c r="C1262">
        <v>1274</v>
      </c>
      <c r="D1262" s="2" t="str">
        <f t="shared" si="57"/>
        <v>1314_1274</v>
      </c>
      <c r="E1262" s="20">
        <v>0.60507066872756599</v>
      </c>
      <c r="F1262" s="2" t="str">
        <f t="shared" si="58"/>
        <v>1274_1314</v>
      </c>
      <c r="G1262" s="23">
        <f t="shared" si="59"/>
        <v>0.39492933127243401</v>
      </c>
    </row>
    <row r="1263" spans="2:7" x14ac:dyDescent="0.4">
      <c r="B1263">
        <v>1314</v>
      </c>
      <c r="C1263">
        <v>1305</v>
      </c>
      <c r="D1263" s="2" t="str">
        <f t="shared" si="57"/>
        <v>1314_1305</v>
      </c>
      <c r="E1263" s="20">
        <v>0.81479170518682498</v>
      </c>
      <c r="F1263" s="2" t="str">
        <f t="shared" si="58"/>
        <v>1305_1314</v>
      </c>
      <c r="G1263" s="23">
        <f t="shared" si="59"/>
        <v>0.18520829481317502</v>
      </c>
    </row>
    <row r="1264" spans="2:7" x14ac:dyDescent="0.4">
      <c r="B1264">
        <v>1314</v>
      </c>
      <c r="C1264">
        <v>1436</v>
      </c>
      <c r="D1264" s="2" t="str">
        <f t="shared" si="57"/>
        <v>1314_1436</v>
      </c>
      <c r="E1264" s="20">
        <v>0.51433507608316797</v>
      </c>
      <c r="F1264" s="2" t="str">
        <f t="shared" si="58"/>
        <v>1436_1314</v>
      </c>
      <c r="G1264" s="23">
        <f t="shared" si="59"/>
        <v>0.48566492391683203</v>
      </c>
    </row>
    <row r="1265" spans="2:7" x14ac:dyDescent="0.4">
      <c r="B1265">
        <v>1314</v>
      </c>
      <c r="C1265">
        <v>1166</v>
      </c>
      <c r="D1265" s="2" t="str">
        <f t="shared" si="57"/>
        <v>1314_1166</v>
      </c>
      <c r="E1265" s="20">
        <v>0.96143704339714597</v>
      </c>
      <c r="F1265" s="2" t="str">
        <f t="shared" si="58"/>
        <v>1166_1314</v>
      </c>
      <c r="G1265" s="23">
        <f t="shared" si="59"/>
        <v>3.8562956602854026E-2</v>
      </c>
    </row>
    <row r="1266" spans="2:7" x14ac:dyDescent="0.4">
      <c r="B1266">
        <v>1314</v>
      </c>
      <c r="C1266">
        <v>1233</v>
      </c>
      <c r="D1266" s="2" t="str">
        <f t="shared" si="57"/>
        <v>1314_1233</v>
      </c>
      <c r="E1266" s="20">
        <v>0.95376722688633198</v>
      </c>
      <c r="F1266" s="2" t="str">
        <f t="shared" si="58"/>
        <v>1233_1314</v>
      </c>
      <c r="G1266" s="23">
        <f t="shared" si="59"/>
        <v>4.6232773113668024E-2</v>
      </c>
    </row>
    <row r="1267" spans="2:7" x14ac:dyDescent="0.4">
      <c r="B1267">
        <v>1314</v>
      </c>
      <c r="C1267">
        <v>1329</v>
      </c>
      <c r="D1267" s="2" t="str">
        <f t="shared" si="57"/>
        <v>1314_1329</v>
      </c>
      <c r="E1267" s="20">
        <v>0.948184601363805</v>
      </c>
      <c r="F1267" s="2" t="str">
        <f t="shared" si="58"/>
        <v>1329_1314</v>
      </c>
      <c r="G1267" s="23">
        <f t="shared" si="59"/>
        <v>5.1815398636194998E-2</v>
      </c>
    </row>
    <row r="1268" spans="2:7" x14ac:dyDescent="0.4">
      <c r="B1268">
        <v>1314</v>
      </c>
      <c r="C1268">
        <v>1240</v>
      </c>
      <c r="D1268" s="2" t="str">
        <f t="shared" si="57"/>
        <v>1314_1240</v>
      </c>
      <c r="E1268" s="20">
        <v>0.993505933369908</v>
      </c>
      <c r="F1268" s="2" t="str">
        <f t="shared" si="58"/>
        <v>1240_1314</v>
      </c>
      <c r="G1268" s="23">
        <f t="shared" si="59"/>
        <v>6.4940666300919991E-3</v>
      </c>
    </row>
    <row r="1269" spans="2:7" x14ac:dyDescent="0.4">
      <c r="B1269">
        <v>1314</v>
      </c>
      <c r="C1269">
        <v>1411</v>
      </c>
      <c r="D1269" s="2" t="str">
        <f t="shared" si="57"/>
        <v>1314_1411</v>
      </c>
      <c r="E1269" s="20">
        <v>0.82444096126582</v>
      </c>
      <c r="F1269" s="2" t="str">
        <f t="shared" si="58"/>
        <v>1411_1314</v>
      </c>
      <c r="G1269" s="23">
        <f t="shared" si="59"/>
        <v>0.17555903873418</v>
      </c>
    </row>
    <row r="1270" spans="2:7" x14ac:dyDescent="0.4">
      <c r="B1270">
        <v>1314</v>
      </c>
      <c r="C1270">
        <v>1371</v>
      </c>
      <c r="D1270" s="2" t="str">
        <f t="shared" si="57"/>
        <v>1314_1371</v>
      </c>
      <c r="E1270" s="20">
        <v>0.78647763480788901</v>
      </c>
      <c r="F1270" s="2" t="str">
        <f t="shared" si="58"/>
        <v>1371_1314</v>
      </c>
      <c r="G1270" s="23">
        <f t="shared" si="59"/>
        <v>0.21352236519211099</v>
      </c>
    </row>
    <row r="1271" spans="2:7" x14ac:dyDescent="0.4">
      <c r="B1271">
        <v>1314</v>
      </c>
      <c r="C1271">
        <v>1278</v>
      </c>
      <c r="D1271" s="2" t="str">
        <f t="shared" si="57"/>
        <v>1314_1278</v>
      </c>
      <c r="E1271" s="20">
        <v>0.39271142337958598</v>
      </c>
      <c r="F1271" s="2" t="str">
        <f t="shared" si="58"/>
        <v>1278_1314</v>
      </c>
      <c r="G1271" s="23">
        <f t="shared" si="59"/>
        <v>0.60728857662041402</v>
      </c>
    </row>
    <row r="1272" spans="2:7" x14ac:dyDescent="0.4">
      <c r="B1272">
        <v>1314</v>
      </c>
      <c r="C1272">
        <v>1457</v>
      </c>
      <c r="D1272" s="2" t="str">
        <f t="shared" si="57"/>
        <v>1314_1457</v>
      </c>
      <c r="E1272" s="20">
        <v>0.94452950429242699</v>
      </c>
      <c r="F1272" s="2" t="str">
        <f t="shared" si="58"/>
        <v>1457_1314</v>
      </c>
      <c r="G1272" s="23">
        <f t="shared" si="59"/>
        <v>5.5470495707573009E-2</v>
      </c>
    </row>
    <row r="1273" spans="2:7" x14ac:dyDescent="0.4">
      <c r="B1273">
        <v>1314</v>
      </c>
      <c r="C1273">
        <v>1243</v>
      </c>
      <c r="D1273" s="2" t="str">
        <f t="shared" si="57"/>
        <v>1314_1243</v>
      </c>
      <c r="E1273" s="20">
        <v>0.96394202369215898</v>
      </c>
      <c r="F1273" s="2" t="str">
        <f t="shared" si="58"/>
        <v>1243_1314</v>
      </c>
      <c r="G1273" s="23">
        <f t="shared" si="59"/>
        <v>3.6057976307841022E-2</v>
      </c>
    </row>
    <row r="1274" spans="2:7" x14ac:dyDescent="0.4">
      <c r="B1274">
        <v>1314</v>
      </c>
      <c r="C1274">
        <v>1245</v>
      </c>
      <c r="D1274" s="2" t="str">
        <f t="shared" si="57"/>
        <v>1314_1245</v>
      </c>
      <c r="E1274" s="20">
        <v>0.92808108256422095</v>
      </c>
      <c r="F1274" s="2" t="str">
        <f t="shared" si="58"/>
        <v>1245_1314</v>
      </c>
      <c r="G1274" s="23">
        <f t="shared" si="59"/>
        <v>7.1918917435779051E-2</v>
      </c>
    </row>
    <row r="1275" spans="2:7" x14ac:dyDescent="0.4">
      <c r="B1275">
        <v>1314</v>
      </c>
      <c r="C1275">
        <v>1173</v>
      </c>
      <c r="D1275" s="2" t="str">
        <f t="shared" si="57"/>
        <v>1314_1173</v>
      </c>
      <c r="E1275" s="20">
        <v>0.79688738435999396</v>
      </c>
      <c r="F1275" s="2" t="str">
        <f t="shared" si="58"/>
        <v>1173_1314</v>
      </c>
      <c r="G1275" s="23">
        <f t="shared" si="59"/>
        <v>0.20311261564000604</v>
      </c>
    </row>
    <row r="1276" spans="2:7" x14ac:dyDescent="0.4">
      <c r="B1276">
        <v>1314</v>
      </c>
      <c r="C1276">
        <v>1297</v>
      </c>
      <c r="D1276" s="2" t="str">
        <f t="shared" si="57"/>
        <v>1314_1297</v>
      </c>
      <c r="E1276" s="20">
        <v>0.98733563398893598</v>
      </c>
      <c r="F1276" s="2" t="str">
        <f t="shared" si="58"/>
        <v>1297_1314</v>
      </c>
      <c r="G1276" s="23">
        <f t="shared" si="59"/>
        <v>1.2664366011064021E-2</v>
      </c>
    </row>
    <row r="1277" spans="2:7" x14ac:dyDescent="0.4">
      <c r="B1277">
        <v>1116</v>
      </c>
      <c r="C1277">
        <v>1292</v>
      </c>
      <c r="D1277" s="2" t="str">
        <f t="shared" si="57"/>
        <v>1116_1292</v>
      </c>
      <c r="E1277" s="20">
        <v>4.86126154951919E-4</v>
      </c>
      <c r="F1277" s="2" t="str">
        <f t="shared" si="58"/>
        <v>1292_1116</v>
      </c>
      <c r="G1277" s="23">
        <f t="shared" si="59"/>
        <v>0.99951387384504808</v>
      </c>
    </row>
    <row r="1278" spans="2:7" x14ac:dyDescent="0.4">
      <c r="B1278">
        <v>1116</v>
      </c>
      <c r="C1278">
        <v>1139</v>
      </c>
      <c r="D1278" s="2" t="str">
        <f t="shared" si="57"/>
        <v>1116_1139</v>
      </c>
      <c r="E1278" s="20">
        <v>4.0320214701891703E-4</v>
      </c>
      <c r="F1278" s="2" t="str">
        <f t="shared" si="58"/>
        <v>1139_1116</v>
      </c>
      <c r="G1278" s="23">
        <f t="shared" si="59"/>
        <v>0.99959679785298106</v>
      </c>
    </row>
    <row r="1279" spans="2:7" x14ac:dyDescent="0.4">
      <c r="B1279">
        <v>1116</v>
      </c>
      <c r="C1279">
        <v>1153</v>
      </c>
      <c r="D1279" s="2" t="str">
        <f t="shared" si="57"/>
        <v>1116_1153</v>
      </c>
      <c r="E1279" s="20">
        <v>6.3119877720390998E-4</v>
      </c>
      <c r="F1279" s="2" t="str">
        <f t="shared" si="58"/>
        <v>1153_1116</v>
      </c>
      <c r="G1279" s="23">
        <f t="shared" si="59"/>
        <v>0.99936880122279614</v>
      </c>
    </row>
    <row r="1280" spans="2:7" x14ac:dyDescent="0.4">
      <c r="B1280">
        <v>1116</v>
      </c>
      <c r="C1280">
        <v>1417</v>
      </c>
      <c r="D1280" s="2" t="str">
        <f t="shared" si="57"/>
        <v>1116_1417</v>
      </c>
      <c r="E1280" s="20">
        <v>1.6318269419032701E-2</v>
      </c>
      <c r="F1280" s="2" t="str">
        <f t="shared" si="58"/>
        <v>1417_1116</v>
      </c>
      <c r="G1280" s="23">
        <f t="shared" si="59"/>
        <v>0.98368173058096731</v>
      </c>
    </row>
    <row r="1281" spans="2:7" x14ac:dyDescent="0.4">
      <c r="B1281">
        <v>1116</v>
      </c>
      <c r="C1281">
        <v>1455</v>
      </c>
      <c r="D1281" s="2" t="str">
        <f t="shared" si="57"/>
        <v>1116_1455</v>
      </c>
      <c r="E1281" s="20">
        <v>5.1758466427702203E-4</v>
      </c>
      <c r="F1281" s="2" t="str">
        <f t="shared" si="58"/>
        <v>1455_1116</v>
      </c>
      <c r="G1281" s="23">
        <f t="shared" si="59"/>
        <v>0.99948241533572302</v>
      </c>
    </row>
    <row r="1282" spans="2:7" x14ac:dyDescent="0.4">
      <c r="B1282">
        <v>1116</v>
      </c>
      <c r="C1282">
        <v>1246</v>
      </c>
      <c r="D1282" s="2" t="str">
        <f t="shared" si="57"/>
        <v>1116_1246</v>
      </c>
      <c r="E1282" s="20">
        <v>1.4659011856541801E-3</v>
      </c>
      <c r="F1282" s="2" t="str">
        <f t="shared" si="58"/>
        <v>1246_1116</v>
      </c>
      <c r="G1282" s="23">
        <f t="shared" si="59"/>
        <v>0.99853409881434585</v>
      </c>
    </row>
    <row r="1283" spans="2:7" x14ac:dyDescent="0.4">
      <c r="B1283">
        <v>1116</v>
      </c>
      <c r="C1283">
        <v>1291</v>
      </c>
      <c r="D1283" s="2" t="str">
        <f t="shared" ref="D1283:D1346" si="60">B1283&amp;"_"&amp;C1283</f>
        <v>1116_1291</v>
      </c>
      <c r="E1283" s="20">
        <v>0.28164171645559299</v>
      </c>
      <c r="F1283" s="2" t="str">
        <f t="shared" ref="F1283:F1346" si="61">C1283&amp;"_"&amp;B1283</f>
        <v>1291_1116</v>
      </c>
      <c r="G1283" s="23">
        <f t="shared" ref="G1283:G1346" si="62">1-E1283</f>
        <v>0.71835828354440701</v>
      </c>
    </row>
    <row r="1284" spans="2:7" x14ac:dyDescent="0.4">
      <c r="B1284">
        <v>1116</v>
      </c>
      <c r="C1284">
        <v>1439</v>
      </c>
      <c r="D1284" s="2" t="str">
        <f t="shared" si="60"/>
        <v>1116_1439</v>
      </c>
      <c r="E1284" s="20">
        <v>9.9797972131531201E-2</v>
      </c>
      <c r="F1284" s="2" t="str">
        <f t="shared" si="61"/>
        <v>1439_1116</v>
      </c>
      <c r="G1284" s="23">
        <f t="shared" si="62"/>
        <v>0.90020202786846881</v>
      </c>
    </row>
    <row r="1285" spans="2:7" x14ac:dyDescent="0.4">
      <c r="B1285">
        <v>1116</v>
      </c>
      <c r="C1285">
        <v>1423</v>
      </c>
      <c r="D1285" s="2" t="str">
        <f t="shared" si="60"/>
        <v>1116_1423</v>
      </c>
      <c r="E1285" s="20">
        <v>4.7207161073423596E-3</v>
      </c>
      <c r="F1285" s="2" t="str">
        <f t="shared" si="61"/>
        <v>1423_1116</v>
      </c>
      <c r="G1285" s="23">
        <f t="shared" si="62"/>
        <v>0.99527928389265763</v>
      </c>
    </row>
    <row r="1286" spans="2:7" x14ac:dyDescent="0.4">
      <c r="B1286">
        <v>1116</v>
      </c>
      <c r="C1286">
        <v>1190</v>
      </c>
      <c r="D1286" s="2" t="str">
        <f t="shared" si="60"/>
        <v>1116_1190</v>
      </c>
      <c r="E1286" s="20">
        <v>0.12890501830314899</v>
      </c>
      <c r="F1286" s="2" t="str">
        <f t="shared" si="61"/>
        <v>1190_1116</v>
      </c>
      <c r="G1286" s="23">
        <f t="shared" si="62"/>
        <v>0.87109498169685096</v>
      </c>
    </row>
    <row r="1287" spans="2:7" x14ac:dyDescent="0.4">
      <c r="B1287">
        <v>1116</v>
      </c>
      <c r="C1287">
        <v>1374</v>
      </c>
      <c r="D1287" s="2" t="str">
        <f t="shared" si="60"/>
        <v>1116_1374</v>
      </c>
      <c r="E1287" s="20">
        <v>4.1398878325923398E-3</v>
      </c>
      <c r="F1287" s="2" t="str">
        <f t="shared" si="61"/>
        <v>1374_1116</v>
      </c>
      <c r="G1287" s="23">
        <f t="shared" si="62"/>
        <v>0.99586011216740766</v>
      </c>
    </row>
    <row r="1288" spans="2:7" x14ac:dyDescent="0.4">
      <c r="B1288">
        <v>1116</v>
      </c>
      <c r="C1288">
        <v>1307</v>
      </c>
      <c r="D1288" s="2" t="str">
        <f t="shared" si="60"/>
        <v>1116_1307</v>
      </c>
      <c r="E1288" s="20">
        <v>2.1560023205451698E-2</v>
      </c>
      <c r="F1288" s="2" t="str">
        <f t="shared" si="61"/>
        <v>1307_1116</v>
      </c>
      <c r="G1288" s="23">
        <f t="shared" si="62"/>
        <v>0.97843997679454831</v>
      </c>
    </row>
    <row r="1289" spans="2:7" x14ac:dyDescent="0.4">
      <c r="B1289">
        <v>1116</v>
      </c>
      <c r="C1289">
        <v>1266</v>
      </c>
      <c r="D1289" s="2" t="str">
        <f t="shared" si="60"/>
        <v>1116_1266</v>
      </c>
      <c r="E1289" s="20">
        <v>4.5236120945463802E-2</v>
      </c>
      <c r="F1289" s="2" t="str">
        <f t="shared" si="61"/>
        <v>1266_1116</v>
      </c>
      <c r="G1289" s="23">
        <f t="shared" si="62"/>
        <v>0.95476387905453619</v>
      </c>
    </row>
    <row r="1290" spans="2:7" x14ac:dyDescent="0.4">
      <c r="B1290">
        <v>1116</v>
      </c>
      <c r="C1290">
        <v>1407</v>
      </c>
      <c r="D1290" s="2" t="str">
        <f t="shared" si="60"/>
        <v>1116_1407</v>
      </c>
      <c r="E1290" s="20">
        <v>7.4416838274036196E-2</v>
      </c>
      <c r="F1290" s="2" t="str">
        <f t="shared" si="61"/>
        <v>1407_1116</v>
      </c>
      <c r="G1290" s="23">
        <f t="shared" si="62"/>
        <v>0.92558316172596378</v>
      </c>
    </row>
    <row r="1291" spans="2:7" x14ac:dyDescent="0.4">
      <c r="B1291">
        <v>1116</v>
      </c>
      <c r="C1291">
        <v>1377</v>
      </c>
      <c r="D1291" s="2" t="str">
        <f t="shared" si="60"/>
        <v>1116_1377</v>
      </c>
      <c r="E1291" s="20">
        <v>3.9734334714416498E-3</v>
      </c>
      <c r="F1291" s="2" t="str">
        <f t="shared" si="61"/>
        <v>1377_1116</v>
      </c>
      <c r="G1291" s="23">
        <f t="shared" si="62"/>
        <v>0.99602656652855837</v>
      </c>
    </row>
    <row r="1292" spans="2:7" x14ac:dyDescent="0.4">
      <c r="B1292">
        <v>1116</v>
      </c>
      <c r="C1292">
        <v>1435</v>
      </c>
      <c r="D1292" s="2" t="str">
        <f t="shared" si="60"/>
        <v>1116_1435</v>
      </c>
      <c r="E1292" s="20">
        <v>2.38388278498044E-2</v>
      </c>
      <c r="F1292" s="2" t="str">
        <f t="shared" si="61"/>
        <v>1435_1116</v>
      </c>
      <c r="G1292" s="23">
        <f t="shared" si="62"/>
        <v>0.9761611721501956</v>
      </c>
    </row>
    <row r="1293" spans="2:7" x14ac:dyDescent="0.4">
      <c r="B1293">
        <v>1116</v>
      </c>
      <c r="C1293">
        <v>1343</v>
      </c>
      <c r="D1293" s="2" t="str">
        <f t="shared" si="60"/>
        <v>1116_1343</v>
      </c>
      <c r="E1293" s="20">
        <v>2.1275623569778899E-3</v>
      </c>
      <c r="F1293" s="2" t="str">
        <f t="shared" si="61"/>
        <v>1343_1116</v>
      </c>
      <c r="G1293" s="23">
        <f t="shared" si="62"/>
        <v>0.99787243764302214</v>
      </c>
    </row>
    <row r="1294" spans="2:7" x14ac:dyDescent="0.4">
      <c r="B1294">
        <v>1116</v>
      </c>
      <c r="C1294">
        <v>1137</v>
      </c>
      <c r="D1294" s="2" t="str">
        <f t="shared" si="60"/>
        <v>1116_1137</v>
      </c>
      <c r="E1294" s="20">
        <v>7.3850703886700703E-2</v>
      </c>
      <c r="F1294" s="2" t="str">
        <f t="shared" si="61"/>
        <v>1137_1116</v>
      </c>
      <c r="G1294" s="23">
        <f t="shared" si="62"/>
        <v>0.92614929611329933</v>
      </c>
    </row>
    <row r="1295" spans="2:7" x14ac:dyDescent="0.4">
      <c r="B1295">
        <v>1116</v>
      </c>
      <c r="C1295">
        <v>1268</v>
      </c>
      <c r="D1295" s="2" t="str">
        <f t="shared" si="60"/>
        <v>1116_1268</v>
      </c>
      <c r="E1295" s="20">
        <v>5.6449583270147902E-2</v>
      </c>
      <c r="F1295" s="2" t="str">
        <f t="shared" si="61"/>
        <v>1268_1116</v>
      </c>
      <c r="G1295" s="23">
        <f t="shared" si="62"/>
        <v>0.94355041672985207</v>
      </c>
    </row>
    <row r="1296" spans="2:7" x14ac:dyDescent="0.4">
      <c r="B1296">
        <v>1116</v>
      </c>
      <c r="C1296">
        <v>1195</v>
      </c>
      <c r="D1296" s="2" t="str">
        <f t="shared" si="60"/>
        <v>1116_1195</v>
      </c>
      <c r="E1296" s="20">
        <v>1.8184947430120901E-2</v>
      </c>
      <c r="F1296" s="2" t="str">
        <f t="shared" si="61"/>
        <v>1195_1116</v>
      </c>
      <c r="G1296" s="23">
        <f t="shared" si="62"/>
        <v>0.98181505256987911</v>
      </c>
    </row>
    <row r="1297" spans="2:7" x14ac:dyDescent="0.4">
      <c r="B1297">
        <v>1116</v>
      </c>
      <c r="C1297">
        <v>1433</v>
      </c>
      <c r="D1297" s="2" t="str">
        <f t="shared" si="60"/>
        <v>1116_1433</v>
      </c>
      <c r="E1297" s="20">
        <v>8.2684530958652708E-3</v>
      </c>
      <c r="F1297" s="2" t="str">
        <f t="shared" si="61"/>
        <v>1433_1116</v>
      </c>
      <c r="G1297" s="23">
        <f t="shared" si="62"/>
        <v>0.99173154690413468</v>
      </c>
    </row>
    <row r="1298" spans="2:7" x14ac:dyDescent="0.4">
      <c r="B1298">
        <v>1116</v>
      </c>
      <c r="C1298">
        <v>1315</v>
      </c>
      <c r="D1298" s="2" t="str">
        <f t="shared" si="60"/>
        <v>1116_1315</v>
      </c>
      <c r="E1298" s="20">
        <v>0.15894842404147999</v>
      </c>
      <c r="F1298" s="2" t="str">
        <f t="shared" si="61"/>
        <v>1315_1116</v>
      </c>
      <c r="G1298" s="23">
        <f t="shared" si="62"/>
        <v>0.84105157595851998</v>
      </c>
    </row>
    <row r="1299" spans="2:7" x14ac:dyDescent="0.4">
      <c r="B1299">
        <v>1116</v>
      </c>
      <c r="C1299">
        <v>1413</v>
      </c>
      <c r="D1299" s="2" t="str">
        <f t="shared" si="60"/>
        <v>1116_1413</v>
      </c>
      <c r="E1299" s="20">
        <v>0.49688203532382602</v>
      </c>
      <c r="F1299" s="2" t="str">
        <f t="shared" si="61"/>
        <v>1413_1116</v>
      </c>
      <c r="G1299" s="23">
        <f t="shared" si="62"/>
        <v>0.50311796467617398</v>
      </c>
    </row>
    <row r="1300" spans="2:7" x14ac:dyDescent="0.4">
      <c r="B1300">
        <v>1116</v>
      </c>
      <c r="C1300">
        <v>1274</v>
      </c>
      <c r="D1300" s="2" t="str">
        <f t="shared" si="60"/>
        <v>1116_1274</v>
      </c>
      <c r="E1300" s="20">
        <v>4.4119210251652502E-3</v>
      </c>
      <c r="F1300" s="2" t="str">
        <f t="shared" si="61"/>
        <v>1274_1116</v>
      </c>
      <c r="G1300" s="23">
        <f t="shared" si="62"/>
        <v>0.9955880789748347</v>
      </c>
    </row>
    <row r="1301" spans="2:7" x14ac:dyDescent="0.4">
      <c r="B1301">
        <v>1116</v>
      </c>
      <c r="C1301">
        <v>1305</v>
      </c>
      <c r="D1301" s="2" t="str">
        <f t="shared" si="60"/>
        <v>1116_1305</v>
      </c>
      <c r="E1301" s="20">
        <v>1.25648149062177E-2</v>
      </c>
      <c r="F1301" s="2" t="str">
        <f t="shared" si="61"/>
        <v>1305_1116</v>
      </c>
      <c r="G1301" s="23">
        <f t="shared" si="62"/>
        <v>0.98743518509378225</v>
      </c>
    </row>
    <row r="1302" spans="2:7" x14ac:dyDescent="0.4">
      <c r="B1302">
        <v>1116</v>
      </c>
      <c r="C1302">
        <v>1436</v>
      </c>
      <c r="D1302" s="2" t="str">
        <f t="shared" si="60"/>
        <v>1116_1436</v>
      </c>
      <c r="E1302" s="20">
        <v>3.05381308811859E-3</v>
      </c>
      <c r="F1302" s="2" t="str">
        <f t="shared" si="61"/>
        <v>1436_1116</v>
      </c>
      <c r="G1302" s="23">
        <f t="shared" si="62"/>
        <v>0.99694618691188142</v>
      </c>
    </row>
    <row r="1303" spans="2:7" x14ac:dyDescent="0.4">
      <c r="B1303">
        <v>1116</v>
      </c>
      <c r="C1303">
        <v>1166</v>
      </c>
      <c r="D1303" s="2" t="str">
        <f t="shared" si="60"/>
        <v>1116_1166</v>
      </c>
      <c r="E1303" s="20">
        <v>6.7262253149559706E-2</v>
      </c>
      <c r="F1303" s="2" t="str">
        <f t="shared" si="61"/>
        <v>1166_1116</v>
      </c>
      <c r="G1303" s="23">
        <f t="shared" si="62"/>
        <v>0.93273774685044031</v>
      </c>
    </row>
    <row r="1304" spans="2:7" x14ac:dyDescent="0.4">
      <c r="B1304">
        <v>1116</v>
      </c>
      <c r="C1304">
        <v>1233</v>
      </c>
      <c r="D1304" s="2" t="str">
        <f t="shared" si="60"/>
        <v>1116_1233</v>
      </c>
      <c r="E1304" s="20">
        <v>5.6309707345948999E-2</v>
      </c>
      <c r="F1304" s="2" t="str">
        <f t="shared" si="61"/>
        <v>1233_1116</v>
      </c>
      <c r="G1304" s="23">
        <f t="shared" si="62"/>
        <v>0.94369029265405102</v>
      </c>
    </row>
    <row r="1305" spans="2:7" x14ac:dyDescent="0.4">
      <c r="B1305">
        <v>1116</v>
      </c>
      <c r="C1305">
        <v>1329</v>
      </c>
      <c r="D1305" s="2" t="str">
        <f t="shared" si="60"/>
        <v>1116_1329</v>
      </c>
      <c r="E1305" s="20">
        <v>5.0268533195065898E-2</v>
      </c>
      <c r="F1305" s="2" t="str">
        <f t="shared" si="61"/>
        <v>1329_1116</v>
      </c>
      <c r="G1305" s="23">
        <f t="shared" si="62"/>
        <v>0.94973146680493414</v>
      </c>
    </row>
    <row r="1306" spans="2:7" x14ac:dyDescent="0.4">
      <c r="B1306">
        <v>1116</v>
      </c>
      <c r="C1306">
        <v>1240</v>
      </c>
      <c r="D1306" s="2" t="str">
        <f t="shared" si="60"/>
        <v>1116_1240</v>
      </c>
      <c r="E1306" s="20">
        <v>0.306759970903416</v>
      </c>
      <c r="F1306" s="2" t="str">
        <f t="shared" si="61"/>
        <v>1240_1116</v>
      </c>
      <c r="G1306" s="23">
        <f t="shared" si="62"/>
        <v>0.693240029096584</v>
      </c>
    </row>
    <row r="1307" spans="2:7" x14ac:dyDescent="0.4">
      <c r="B1307">
        <v>1116</v>
      </c>
      <c r="C1307">
        <v>1411</v>
      </c>
      <c r="D1307" s="2" t="str">
        <f t="shared" si="60"/>
        <v>1116_1411</v>
      </c>
      <c r="E1307" s="20">
        <v>1.34010353666414E-2</v>
      </c>
      <c r="F1307" s="2" t="str">
        <f t="shared" si="61"/>
        <v>1411_1116</v>
      </c>
      <c r="G1307" s="23">
        <f t="shared" si="62"/>
        <v>0.98659896463335861</v>
      </c>
    </row>
    <row r="1308" spans="2:7" x14ac:dyDescent="0.4">
      <c r="B1308">
        <v>1116</v>
      </c>
      <c r="C1308">
        <v>1371</v>
      </c>
      <c r="D1308" s="2" t="str">
        <f t="shared" si="60"/>
        <v>1116_1371</v>
      </c>
      <c r="E1308" s="20">
        <v>1.05414881676068E-2</v>
      </c>
      <c r="F1308" s="2" t="str">
        <f t="shared" si="61"/>
        <v>1371_1116</v>
      </c>
      <c r="G1308" s="23">
        <f t="shared" si="62"/>
        <v>0.98945851183239319</v>
      </c>
    </row>
    <row r="1309" spans="2:7" x14ac:dyDescent="0.4">
      <c r="B1309">
        <v>1116</v>
      </c>
      <c r="C1309">
        <v>1278</v>
      </c>
      <c r="D1309" s="2" t="str">
        <f t="shared" si="60"/>
        <v>1116_1278</v>
      </c>
      <c r="E1309" s="20">
        <v>1.8669307036907399E-3</v>
      </c>
      <c r="F1309" s="2" t="str">
        <f t="shared" si="61"/>
        <v>1278_1116</v>
      </c>
      <c r="G1309" s="23">
        <f t="shared" si="62"/>
        <v>0.99813306929630929</v>
      </c>
    </row>
    <row r="1310" spans="2:7" x14ac:dyDescent="0.4">
      <c r="B1310">
        <v>1116</v>
      </c>
      <c r="C1310">
        <v>1457</v>
      </c>
      <c r="D1310" s="2" t="str">
        <f t="shared" si="60"/>
        <v>1116_1457</v>
      </c>
      <c r="E1310" s="20">
        <v>4.6939172847414397E-2</v>
      </c>
      <c r="F1310" s="2" t="str">
        <f t="shared" si="61"/>
        <v>1457_1116</v>
      </c>
      <c r="G1310" s="23">
        <f t="shared" si="62"/>
        <v>0.95306082715258555</v>
      </c>
    </row>
    <row r="1311" spans="2:7" x14ac:dyDescent="0.4">
      <c r="B1311">
        <v>1116</v>
      </c>
      <c r="C1311">
        <v>1243</v>
      </c>
      <c r="D1311" s="2" t="str">
        <f t="shared" si="60"/>
        <v>1116_1243</v>
      </c>
      <c r="E1311" s="20">
        <v>7.1773612637093295E-2</v>
      </c>
      <c r="F1311" s="2" t="str">
        <f t="shared" si="61"/>
        <v>1243_1116</v>
      </c>
      <c r="G1311" s="23">
        <f t="shared" si="62"/>
        <v>0.92822638736290675</v>
      </c>
    </row>
    <row r="1312" spans="2:7" x14ac:dyDescent="0.4">
      <c r="B1312">
        <v>1116</v>
      </c>
      <c r="C1312">
        <v>1245</v>
      </c>
      <c r="D1312" s="2" t="str">
        <f t="shared" si="60"/>
        <v>1116_1245</v>
      </c>
      <c r="E1312" s="20">
        <v>3.5982315799453601E-2</v>
      </c>
      <c r="F1312" s="2" t="str">
        <f t="shared" si="61"/>
        <v>1245_1116</v>
      </c>
      <c r="G1312" s="23">
        <f t="shared" si="62"/>
        <v>0.96401768420054634</v>
      </c>
    </row>
    <row r="1313" spans="2:7" x14ac:dyDescent="0.4">
      <c r="B1313">
        <v>1116</v>
      </c>
      <c r="C1313">
        <v>1173</v>
      </c>
      <c r="D1313" s="2" t="str">
        <f t="shared" si="60"/>
        <v>1116_1173</v>
      </c>
      <c r="E1313" s="20">
        <v>1.1220720401182001E-2</v>
      </c>
      <c r="F1313" s="2" t="str">
        <f t="shared" si="61"/>
        <v>1173_1116</v>
      </c>
      <c r="G1313" s="23">
        <f t="shared" si="62"/>
        <v>0.98877927959881795</v>
      </c>
    </row>
    <row r="1314" spans="2:7" x14ac:dyDescent="0.4">
      <c r="B1314">
        <v>1116</v>
      </c>
      <c r="C1314">
        <v>1297</v>
      </c>
      <c r="D1314" s="2" t="str">
        <f t="shared" si="60"/>
        <v>1116_1297</v>
      </c>
      <c r="E1314" s="20">
        <v>0.18400519444441399</v>
      </c>
      <c r="F1314" s="2" t="str">
        <f t="shared" si="61"/>
        <v>1297_1116</v>
      </c>
      <c r="G1314" s="23">
        <f t="shared" si="62"/>
        <v>0.81599480555558601</v>
      </c>
    </row>
    <row r="1315" spans="2:7" x14ac:dyDescent="0.4">
      <c r="B1315">
        <v>1292</v>
      </c>
      <c r="C1315">
        <v>1139</v>
      </c>
      <c r="D1315" s="2" t="str">
        <f t="shared" si="60"/>
        <v>1292_1139</v>
      </c>
      <c r="E1315" s="20">
        <v>2.0494793706701101E-4</v>
      </c>
      <c r="F1315" s="2" t="str">
        <f t="shared" si="61"/>
        <v>1139_1292</v>
      </c>
      <c r="G1315" s="23">
        <f t="shared" si="62"/>
        <v>0.99979505206293295</v>
      </c>
    </row>
    <row r="1316" spans="2:7" x14ac:dyDescent="0.4">
      <c r="B1316">
        <v>1292</v>
      </c>
      <c r="C1316">
        <v>1153</v>
      </c>
      <c r="D1316" s="2" t="str">
        <f t="shared" si="60"/>
        <v>1292_1153</v>
      </c>
      <c r="E1316" s="20">
        <v>3.2087477219133298E-4</v>
      </c>
      <c r="F1316" s="2" t="str">
        <f t="shared" si="61"/>
        <v>1153_1292</v>
      </c>
      <c r="G1316" s="23">
        <f t="shared" si="62"/>
        <v>0.99967912522780866</v>
      </c>
    </row>
    <row r="1317" spans="2:7" x14ac:dyDescent="0.4">
      <c r="B1317">
        <v>1292</v>
      </c>
      <c r="C1317">
        <v>1417</v>
      </c>
      <c r="D1317" s="2" t="str">
        <f t="shared" si="60"/>
        <v>1292_1417</v>
      </c>
      <c r="E1317" s="20">
        <v>8.3600351456800705E-3</v>
      </c>
      <c r="F1317" s="2" t="str">
        <f t="shared" si="61"/>
        <v>1417_1292</v>
      </c>
      <c r="G1317" s="23">
        <f t="shared" si="62"/>
        <v>0.99163996485431993</v>
      </c>
    </row>
    <row r="1318" spans="2:7" x14ac:dyDescent="0.4">
      <c r="B1318">
        <v>1292</v>
      </c>
      <c r="C1318">
        <v>1455</v>
      </c>
      <c r="D1318" s="2" t="str">
        <f t="shared" si="60"/>
        <v>1292_1455</v>
      </c>
      <c r="E1318" s="20">
        <v>2.6310345503012999E-4</v>
      </c>
      <c r="F1318" s="2" t="str">
        <f t="shared" si="61"/>
        <v>1455_1292</v>
      </c>
      <c r="G1318" s="23">
        <f t="shared" si="62"/>
        <v>0.99973689654496989</v>
      </c>
    </row>
    <row r="1319" spans="2:7" x14ac:dyDescent="0.4">
      <c r="B1319">
        <v>1292</v>
      </c>
      <c r="C1319">
        <v>1246</v>
      </c>
      <c r="D1319" s="2" t="str">
        <f t="shared" si="60"/>
        <v>1292_1246</v>
      </c>
      <c r="E1319" s="20">
        <v>7.4550831788060495E-4</v>
      </c>
      <c r="F1319" s="2" t="str">
        <f t="shared" si="61"/>
        <v>1246_1292</v>
      </c>
      <c r="G1319" s="23">
        <f t="shared" si="62"/>
        <v>0.99925449168211944</v>
      </c>
    </row>
    <row r="1320" spans="2:7" x14ac:dyDescent="0.4">
      <c r="B1320">
        <v>1292</v>
      </c>
      <c r="C1320">
        <v>1291</v>
      </c>
      <c r="D1320" s="2" t="str">
        <f t="shared" si="60"/>
        <v>1292_1291</v>
      </c>
      <c r="E1320" s="20">
        <v>0.16614299917818301</v>
      </c>
      <c r="F1320" s="2" t="str">
        <f t="shared" si="61"/>
        <v>1291_1292</v>
      </c>
      <c r="G1320" s="23">
        <f t="shared" si="62"/>
        <v>0.83385700082181702</v>
      </c>
    </row>
    <row r="1321" spans="2:7" x14ac:dyDescent="0.4">
      <c r="B1321">
        <v>1292</v>
      </c>
      <c r="C1321">
        <v>1439</v>
      </c>
      <c r="D1321" s="2" t="str">
        <f t="shared" si="60"/>
        <v>1292_1439</v>
      </c>
      <c r="E1321" s="20">
        <v>5.3335039445250997E-2</v>
      </c>
      <c r="F1321" s="2" t="str">
        <f t="shared" si="61"/>
        <v>1439_1292</v>
      </c>
      <c r="G1321" s="23">
        <f t="shared" si="62"/>
        <v>0.94666496055474902</v>
      </c>
    </row>
    <row r="1322" spans="2:7" x14ac:dyDescent="0.4">
      <c r="B1322">
        <v>1292</v>
      </c>
      <c r="C1322">
        <v>1423</v>
      </c>
      <c r="D1322" s="2" t="str">
        <f t="shared" si="60"/>
        <v>1292_1423</v>
      </c>
      <c r="E1322" s="20">
        <v>2.4046502786136299E-3</v>
      </c>
      <c r="F1322" s="2" t="str">
        <f t="shared" si="61"/>
        <v>1423_1292</v>
      </c>
      <c r="G1322" s="23">
        <f t="shared" si="62"/>
        <v>0.99759534972138642</v>
      </c>
    </row>
    <row r="1323" spans="2:7" x14ac:dyDescent="0.4">
      <c r="B1323">
        <v>1292</v>
      </c>
      <c r="C1323">
        <v>1190</v>
      </c>
      <c r="D1323" s="2" t="str">
        <f t="shared" si="60"/>
        <v>1292_1190</v>
      </c>
      <c r="E1323" s="20">
        <v>6.9943630745660304E-2</v>
      </c>
      <c r="F1323" s="2" t="str">
        <f t="shared" si="61"/>
        <v>1190_1292</v>
      </c>
      <c r="G1323" s="23">
        <f t="shared" si="62"/>
        <v>0.93005636925433965</v>
      </c>
    </row>
    <row r="1324" spans="2:7" x14ac:dyDescent="0.4">
      <c r="B1324">
        <v>1292</v>
      </c>
      <c r="C1324">
        <v>1374</v>
      </c>
      <c r="D1324" s="2" t="str">
        <f t="shared" si="60"/>
        <v>1292_1374</v>
      </c>
      <c r="E1324" s="20">
        <v>2.10818290015215E-3</v>
      </c>
      <c r="F1324" s="2" t="str">
        <f t="shared" si="61"/>
        <v>1374_1292</v>
      </c>
      <c r="G1324" s="23">
        <f t="shared" si="62"/>
        <v>0.99789181709984787</v>
      </c>
    </row>
    <row r="1325" spans="2:7" x14ac:dyDescent="0.4">
      <c r="B1325">
        <v>1292</v>
      </c>
      <c r="C1325">
        <v>1307</v>
      </c>
      <c r="D1325" s="2" t="str">
        <f t="shared" si="60"/>
        <v>1292_1307</v>
      </c>
      <c r="E1325" s="20">
        <v>1.1074224417509699E-2</v>
      </c>
      <c r="F1325" s="2" t="str">
        <f t="shared" si="61"/>
        <v>1307_1292</v>
      </c>
      <c r="G1325" s="23">
        <f t="shared" si="62"/>
        <v>0.98892577558249029</v>
      </c>
    </row>
    <row r="1326" spans="2:7" x14ac:dyDescent="0.4">
      <c r="B1326">
        <v>1292</v>
      </c>
      <c r="C1326">
        <v>1266</v>
      </c>
      <c r="D1326" s="2" t="str">
        <f t="shared" si="60"/>
        <v>1292_1266</v>
      </c>
      <c r="E1326" s="20">
        <v>2.3512068838742101E-2</v>
      </c>
      <c r="F1326" s="2" t="str">
        <f t="shared" si="61"/>
        <v>1266_1292</v>
      </c>
      <c r="G1326" s="23">
        <f t="shared" si="62"/>
        <v>0.97648793116125787</v>
      </c>
    </row>
    <row r="1327" spans="2:7" x14ac:dyDescent="0.4">
      <c r="B1327">
        <v>1292</v>
      </c>
      <c r="C1327">
        <v>1407</v>
      </c>
      <c r="D1327" s="2" t="str">
        <f t="shared" si="60"/>
        <v>1292_1407</v>
      </c>
      <c r="E1327" s="20">
        <v>3.9255304685821002E-2</v>
      </c>
      <c r="F1327" s="2" t="str">
        <f t="shared" si="61"/>
        <v>1407_1292</v>
      </c>
      <c r="G1327" s="23">
        <f t="shared" si="62"/>
        <v>0.96074469531417894</v>
      </c>
    </row>
    <row r="1328" spans="2:7" x14ac:dyDescent="0.4">
      <c r="B1328">
        <v>1292</v>
      </c>
      <c r="C1328">
        <v>1377</v>
      </c>
      <c r="D1328" s="2" t="str">
        <f t="shared" si="60"/>
        <v>1292_1377</v>
      </c>
      <c r="E1328" s="20">
        <v>2.0232522613587902E-3</v>
      </c>
      <c r="F1328" s="2" t="str">
        <f t="shared" si="61"/>
        <v>1377_1292</v>
      </c>
      <c r="G1328" s="23">
        <f t="shared" si="62"/>
        <v>0.9979767477386412</v>
      </c>
    </row>
    <row r="1329" spans="2:7" x14ac:dyDescent="0.4">
      <c r="B1329">
        <v>1292</v>
      </c>
      <c r="C1329">
        <v>1435</v>
      </c>
      <c r="D1329" s="2" t="str">
        <f t="shared" si="60"/>
        <v>1292_1435</v>
      </c>
      <c r="E1329" s="20">
        <v>1.2258609465002601E-2</v>
      </c>
      <c r="F1329" s="2" t="str">
        <f t="shared" si="61"/>
        <v>1435_1292</v>
      </c>
      <c r="G1329" s="23">
        <f t="shared" si="62"/>
        <v>0.98774139053499743</v>
      </c>
    </row>
    <row r="1330" spans="2:7" x14ac:dyDescent="0.4">
      <c r="B1330">
        <v>1292</v>
      </c>
      <c r="C1330">
        <v>1343</v>
      </c>
      <c r="D1330" s="2" t="str">
        <f t="shared" si="60"/>
        <v>1292_1343</v>
      </c>
      <c r="E1330" s="20">
        <v>1.0823595205457E-3</v>
      </c>
      <c r="F1330" s="2" t="str">
        <f t="shared" si="61"/>
        <v>1343_1292</v>
      </c>
      <c r="G1330" s="23">
        <f t="shared" si="62"/>
        <v>0.99891764047945431</v>
      </c>
    </row>
    <row r="1331" spans="2:7" x14ac:dyDescent="0.4">
      <c r="B1331">
        <v>1292</v>
      </c>
      <c r="C1331">
        <v>1137</v>
      </c>
      <c r="D1331" s="2" t="str">
        <f t="shared" si="60"/>
        <v>1292_1137</v>
      </c>
      <c r="E1331" s="20">
        <v>3.8945410285104003E-2</v>
      </c>
      <c r="F1331" s="2" t="str">
        <f t="shared" si="61"/>
        <v>1137_1292</v>
      </c>
      <c r="G1331" s="23">
        <f t="shared" si="62"/>
        <v>0.96105458971489599</v>
      </c>
    </row>
    <row r="1332" spans="2:7" x14ac:dyDescent="0.4">
      <c r="B1332">
        <v>1292</v>
      </c>
      <c r="C1332">
        <v>1268</v>
      </c>
      <c r="D1332" s="2" t="str">
        <f t="shared" si="60"/>
        <v>1292_1268</v>
      </c>
      <c r="E1332" s="20">
        <v>2.9506839656278101E-2</v>
      </c>
      <c r="F1332" s="2" t="str">
        <f t="shared" si="61"/>
        <v>1268_1292</v>
      </c>
      <c r="G1332" s="23">
        <f t="shared" si="62"/>
        <v>0.97049316034372191</v>
      </c>
    </row>
    <row r="1333" spans="2:7" x14ac:dyDescent="0.4">
      <c r="B1333">
        <v>1292</v>
      </c>
      <c r="C1333">
        <v>1195</v>
      </c>
      <c r="D1333" s="2" t="str">
        <f t="shared" si="60"/>
        <v>1292_1195</v>
      </c>
      <c r="E1333" s="20">
        <v>9.3249854324199393E-3</v>
      </c>
      <c r="F1333" s="2" t="str">
        <f t="shared" si="61"/>
        <v>1195_1292</v>
      </c>
      <c r="G1333" s="23">
        <f t="shared" si="62"/>
        <v>0.99067501456758011</v>
      </c>
    </row>
    <row r="1334" spans="2:7" x14ac:dyDescent="0.4">
      <c r="B1334">
        <v>1292</v>
      </c>
      <c r="C1334">
        <v>1433</v>
      </c>
      <c r="D1334" s="2" t="str">
        <f t="shared" si="60"/>
        <v>1292_1433</v>
      </c>
      <c r="E1334" s="20">
        <v>4.21918416252293E-3</v>
      </c>
      <c r="F1334" s="2" t="str">
        <f t="shared" si="61"/>
        <v>1433_1292</v>
      </c>
      <c r="G1334" s="23">
        <f t="shared" si="62"/>
        <v>0.99578081583747702</v>
      </c>
    </row>
    <row r="1335" spans="2:7" x14ac:dyDescent="0.4">
      <c r="B1335">
        <v>1292</v>
      </c>
      <c r="C1335">
        <v>1315</v>
      </c>
      <c r="D1335" s="2" t="str">
        <f t="shared" si="60"/>
        <v>1292_1315</v>
      </c>
      <c r="E1335" s="20">
        <v>8.7627490939203204E-2</v>
      </c>
      <c r="F1335" s="2" t="str">
        <f t="shared" si="61"/>
        <v>1315_1292</v>
      </c>
      <c r="G1335" s="23">
        <f t="shared" si="62"/>
        <v>0.91237250906079681</v>
      </c>
    </row>
    <row r="1336" spans="2:7" x14ac:dyDescent="0.4">
      <c r="B1336">
        <v>1292</v>
      </c>
      <c r="C1336">
        <v>1413</v>
      </c>
      <c r="D1336" s="2" t="str">
        <f t="shared" si="60"/>
        <v>1292_1413</v>
      </c>
      <c r="E1336" s="20">
        <v>0.334177151636945</v>
      </c>
      <c r="F1336" s="2" t="str">
        <f t="shared" si="61"/>
        <v>1413_1292</v>
      </c>
      <c r="G1336" s="23">
        <f t="shared" si="62"/>
        <v>0.66582284836305505</v>
      </c>
    </row>
    <row r="1337" spans="2:7" x14ac:dyDescent="0.4">
      <c r="B1337">
        <v>1292</v>
      </c>
      <c r="C1337">
        <v>1274</v>
      </c>
      <c r="D1337" s="2" t="str">
        <f t="shared" si="60"/>
        <v>1292_1274</v>
      </c>
      <c r="E1337" s="20">
        <v>2.2470134229377798E-3</v>
      </c>
      <c r="F1337" s="2" t="str">
        <f t="shared" si="61"/>
        <v>1274_1292</v>
      </c>
      <c r="G1337" s="23">
        <f t="shared" si="62"/>
        <v>0.99775298657706224</v>
      </c>
    </row>
    <row r="1338" spans="2:7" x14ac:dyDescent="0.4">
      <c r="B1338">
        <v>1292</v>
      </c>
      <c r="C1338">
        <v>1305</v>
      </c>
      <c r="D1338" s="2" t="str">
        <f t="shared" si="60"/>
        <v>1292_1305</v>
      </c>
      <c r="E1338" s="20">
        <v>6.4251412407971597E-3</v>
      </c>
      <c r="F1338" s="2" t="str">
        <f t="shared" si="61"/>
        <v>1305_1292</v>
      </c>
      <c r="G1338" s="23">
        <f t="shared" si="62"/>
        <v>0.99357485875920282</v>
      </c>
    </row>
    <row r="1339" spans="2:7" x14ac:dyDescent="0.4">
      <c r="B1339">
        <v>1292</v>
      </c>
      <c r="C1339">
        <v>1436</v>
      </c>
      <c r="D1339" s="2" t="str">
        <f t="shared" si="60"/>
        <v>1292_1436</v>
      </c>
      <c r="E1339" s="20">
        <v>1.55428187497389E-3</v>
      </c>
      <c r="F1339" s="2" t="str">
        <f t="shared" si="61"/>
        <v>1436_1292</v>
      </c>
      <c r="G1339" s="23">
        <f t="shared" si="62"/>
        <v>0.99844571812502614</v>
      </c>
    </row>
    <row r="1340" spans="2:7" x14ac:dyDescent="0.4">
      <c r="B1340">
        <v>1292</v>
      </c>
      <c r="C1340">
        <v>1166</v>
      </c>
      <c r="D1340" s="2" t="str">
        <f t="shared" si="60"/>
        <v>1292_1166</v>
      </c>
      <c r="E1340" s="20">
        <v>3.5352104172352398E-2</v>
      </c>
      <c r="F1340" s="2" t="str">
        <f t="shared" si="61"/>
        <v>1166_1292</v>
      </c>
      <c r="G1340" s="23">
        <f t="shared" si="62"/>
        <v>0.96464789582764765</v>
      </c>
    </row>
    <row r="1341" spans="2:7" x14ac:dyDescent="0.4">
      <c r="B1341">
        <v>1292</v>
      </c>
      <c r="C1341">
        <v>1233</v>
      </c>
      <c r="D1341" s="2" t="str">
        <f t="shared" si="60"/>
        <v>1292_1233</v>
      </c>
      <c r="E1341" s="20">
        <v>2.9431642474201401E-2</v>
      </c>
      <c r="F1341" s="2" t="str">
        <f t="shared" si="61"/>
        <v>1233_1292</v>
      </c>
      <c r="G1341" s="23">
        <f t="shared" si="62"/>
        <v>0.97056835752579862</v>
      </c>
    </row>
    <row r="1342" spans="2:7" x14ac:dyDescent="0.4">
      <c r="B1342">
        <v>1292</v>
      </c>
      <c r="C1342">
        <v>1329</v>
      </c>
      <c r="D1342" s="2" t="str">
        <f t="shared" si="60"/>
        <v>1292_1329</v>
      </c>
      <c r="E1342" s="20">
        <v>2.6194035048695E-2</v>
      </c>
      <c r="F1342" s="2" t="str">
        <f t="shared" si="61"/>
        <v>1329_1292</v>
      </c>
      <c r="G1342" s="23">
        <f t="shared" si="62"/>
        <v>0.973805964951305</v>
      </c>
    </row>
    <row r="1343" spans="2:7" x14ac:dyDescent="0.4">
      <c r="B1343">
        <v>1292</v>
      </c>
      <c r="C1343">
        <v>1240</v>
      </c>
      <c r="D1343" s="2" t="str">
        <f t="shared" si="60"/>
        <v>1292_1240</v>
      </c>
      <c r="E1343" s="20">
        <v>0.18359308478709199</v>
      </c>
      <c r="F1343" s="2" t="str">
        <f t="shared" si="61"/>
        <v>1240_1292</v>
      </c>
      <c r="G1343" s="23">
        <f t="shared" si="62"/>
        <v>0.81640691521290798</v>
      </c>
    </row>
    <row r="1344" spans="2:7" x14ac:dyDescent="0.4">
      <c r="B1344">
        <v>1292</v>
      </c>
      <c r="C1344">
        <v>1411</v>
      </c>
      <c r="D1344" s="2" t="str">
        <f t="shared" si="60"/>
        <v>1292_1411</v>
      </c>
      <c r="E1344" s="20">
        <v>6.8555876817850501E-3</v>
      </c>
      <c r="F1344" s="2" t="str">
        <f t="shared" si="61"/>
        <v>1411_1292</v>
      </c>
      <c r="G1344" s="23">
        <f t="shared" si="62"/>
        <v>0.99314441231821493</v>
      </c>
    </row>
    <row r="1345" spans="2:7" x14ac:dyDescent="0.4">
      <c r="B1345">
        <v>1292</v>
      </c>
      <c r="C1345">
        <v>1371</v>
      </c>
      <c r="D1345" s="2" t="str">
        <f t="shared" si="60"/>
        <v>1292_1371</v>
      </c>
      <c r="E1345" s="20">
        <v>5.3851014003623099E-3</v>
      </c>
      <c r="F1345" s="2" t="str">
        <f t="shared" si="61"/>
        <v>1371_1292</v>
      </c>
      <c r="G1345" s="23">
        <f t="shared" si="62"/>
        <v>0.9946148985996377</v>
      </c>
    </row>
    <row r="1346" spans="2:7" x14ac:dyDescent="0.4">
      <c r="B1346">
        <v>1292</v>
      </c>
      <c r="C1346">
        <v>1278</v>
      </c>
      <c r="D1346" s="2" t="str">
        <f t="shared" si="60"/>
        <v>1292_1278</v>
      </c>
      <c r="E1346" s="20">
        <v>9.4964594917704604E-4</v>
      </c>
      <c r="F1346" s="2" t="str">
        <f t="shared" si="61"/>
        <v>1278_1292</v>
      </c>
      <c r="G1346" s="23">
        <f t="shared" si="62"/>
        <v>0.99905035405082299</v>
      </c>
    </row>
    <row r="1347" spans="2:7" x14ac:dyDescent="0.4">
      <c r="B1347">
        <v>1292</v>
      </c>
      <c r="C1347">
        <v>1457</v>
      </c>
      <c r="D1347" s="2" t="str">
        <f t="shared" ref="D1347:D1410" si="63">B1347&amp;"_"&amp;C1347</f>
        <v>1292_1457</v>
      </c>
      <c r="E1347" s="20">
        <v>2.44181695170478E-2</v>
      </c>
      <c r="F1347" s="2" t="str">
        <f t="shared" ref="F1347:F1410" si="64">C1347&amp;"_"&amp;B1347</f>
        <v>1457_1292</v>
      </c>
      <c r="G1347" s="23">
        <f t="shared" ref="G1347:G1410" si="65">1-E1347</f>
        <v>0.97558183048295222</v>
      </c>
    </row>
    <row r="1348" spans="2:7" x14ac:dyDescent="0.4">
      <c r="B1348">
        <v>1292</v>
      </c>
      <c r="C1348">
        <v>1243</v>
      </c>
      <c r="D1348" s="2" t="str">
        <f t="shared" si="63"/>
        <v>1292_1243</v>
      </c>
      <c r="E1348" s="20">
        <v>3.78099703559613E-2</v>
      </c>
      <c r="F1348" s="2" t="str">
        <f t="shared" si="64"/>
        <v>1243_1292</v>
      </c>
      <c r="G1348" s="23">
        <f t="shared" si="65"/>
        <v>0.96219002964403866</v>
      </c>
    </row>
    <row r="1349" spans="2:7" x14ac:dyDescent="0.4">
      <c r="B1349">
        <v>1292</v>
      </c>
      <c r="C1349">
        <v>1245</v>
      </c>
      <c r="D1349" s="2" t="str">
        <f t="shared" si="63"/>
        <v>1292_1245</v>
      </c>
      <c r="E1349" s="20">
        <v>1.8615634073101399E-2</v>
      </c>
      <c r="F1349" s="2" t="str">
        <f t="shared" si="64"/>
        <v>1245_1292</v>
      </c>
      <c r="G1349" s="23">
        <f t="shared" si="65"/>
        <v>0.98138436592689859</v>
      </c>
    </row>
    <row r="1350" spans="2:7" x14ac:dyDescent="0.4">
      <c r="B1350">
        <v>1292</v>
      </c>
      <c r="C1350">
        <v>1173</v>
      </c>
      <c r="D1350" s="2" t="str">
        <f t="shared" si="63"/>
        <v>1292_1173</v>
      </c>
      <c r="E1350" s="20">
        <v>5.7340114462043502E-3</v>
      </c>
      <c r="F1350" s="2" t="str">
        <f t="shared" si="64"/>
        <v>1173_1292</v>
      </c>
      <c r="G1350" s="23">
        <f t="shared" si="65"/>
        <v>0.99426598855379567</v>
      </c>
    </row>
    <row r="1351" spans="2:7" x14ac:dyDescent="0.4">
      <c r="B1351">
        <v>1292</v>
      </c>
      <c r="C1351">
        <v>1297</v>
      </c>
      <c r="D1351" s="2" t="str">
        <f t="shared" si="63"/>
        <v>1292_1297</v>
      </c>
      <c r="E1351" s="20">
        <v>0.102815595057831</v>
      </c>
      <c r="F1351" s="2" t="str">
        <f t="shared" si="64"/>
        <v>1297_1292</v>
      </c>
      <c r="G1351" s="23">
        <f t="shared" si="65"/>
        <v>0.897184404942169</v>
      </c>
    </row>
    <row r="1352" spans="2:7" x14ac:dyDescent="0.4">
      <c r="B1352">
        <v>1139</v>
      </c>
      <c r="C1352">
        <v>1153</v>
      </c>
      <c r="D1352" s="2" t="str">
        <f t="shared" si="63"/>
        <v>1139_1153</v>
      </c>
      <c r="E1352" s="20">
        <v>1.3749919323377299E-3</v>
      </c>
      <c r="F1352" s="2" t="str">
        <f t="shared" si="64"/>
        <v>1153_1139</v>
      </c>
      <c r="G1352" s="23">
        <f t="shared" si="65"/>
        <v>0.9986250080676623</v>
      </c>
    </row>
    <row r="1353" spans="2:7" x14ac:dyDescent="0.4">
      <c r="B1353">
        <v>1139</v>
      </c>
      <c r="C1353">
        <v>1417</v>
      </c>
      <c r="D1353" s="2" t="str">
        <f t="shared" si="63"/>
        <v>1139_1417</v>
      </c>
      <c r="E1353" s="20">
        <v>3.4901840678936501E-2</v>
      </c>
      <c r="F1353" s="2" t="str">
        <f t="shared" si="64"/>
        <v>1417_1139</v>
      </c>
      <c r="G1353" s="23">
        <f t="shared" si="65"/>
        <v>0.96509815932106346</v>
      </c>
    </row>
    <row r="1354" spans="2:7" x14ac:dyDescent="0.4">
      <c r="B1354">
        <v>1139</v>
      </c>
      <c r="C1354">
        <v>1455</v>
      </c>
      <c r="D1354" s="2" t="str">
        <f t="shared" si="63"/>
        <v>1139_1455</v>
      </c>
      <c r="E1354" s="20">
        <v>1.1276480815975299E-3</v>
      </c>
      <c r="F1354" s="2" t="str">
        <f t="shared" si="64"/>
        <v>1455_1139</v>
      </c>
      <c r="G1354" s="23">
        <f t="shared" si="65"/>
        <v>0.99887235191840251</v>
      </c>
    </row>
    <row r="1355" spans="2:7" x14ac:dyDescent="0.4">
      <c r="B1355">
        <v>1139</v>
      </c>
      <c r="C1355">
        <v>1246</v>
      </c>
      <c r="D1355" s="2" t="str">
        <f t="shared" si="63"/>
        <v>1139_1246</v>
      </c>
      <c r="E1355" s="20">
        <v>3.1901526624292399E-3</v>
      </c>
      <c r="F1355" s="2" t="str">
        <f t="shared" si="64"/>
        <v>1246_1139</v>
      </c>
      <c r="G1355" s="23">
        <f t="shared" si="65"/>
        <v>0.99680984733757072</v>
      </c>
    </row>
    <row r="1356" spans="2:7" x14ac:dyDescent="0.4">
      <c r="B1356">
        <v>1139</v>
      </c>
      <c r="C1356">
        <v>1291</v>
      </c>
      <c r="D1356" s="2" t="str">
        <f t="shared" si="63"/>
        <v>1139_1291</v>
      </c>
      <c r="E1356" s="20">
        <v>0.46082897296406899</v>
      </c>
      <c r="F1356" s="2" t="str">
        <f t="shared" si="64"/>
        <v>1291_1139</v>
      </c>
      <c r="G1356" s="23">
        <f t="shared" si="65"/>
        <v>0.53917102703593101</v>
      </c>
    </row>
    <row r="1357" spans="2:7" x14ac:dyDescent="0.4">
      <c r="B1357">
        <v>1139</v>
      </c>
      <c r="C1357">
        <v>1439</v>
      </c>
      <c r="D1357" s="2" t="str">
        <f t="shared" si="63"/>
        <v>1139_1439</v>
      </c>
      <c r="E1357" s="20">
        <v>0.19463893165923299</v>
      </c>
      <c r="F1357" s="2" t="str">
        <f t="shared" si="64"/>
        <v>1439_1139</v>
      </c>
      <c r="G1357" s="23">
        <f t="shared" si="65"/>
        <v>0.80536106834076704</v>
      </c>
    </row>
    <row r="1358" spans="2:7" x14ac:dyDescent="0.4">
      <c r="B1358">
        <v>1139</v>
      </c>
      <c r="C1358">
        <v>1423</v>
      </c>
      <c r="D1358" s="2" t="str">
        <f t="shared" si="63"/>
        <v>1139_1423</v>
      </c>
      <c r="E1358" s="20">
        <v>1.0234172323216099E-2</v>
      </c>
      <c r="F1358" s="2" t="str">
        <f t="shared" si="64"/>
        <v>1423_1139</v>
      </c>
      <c r="G1358" s="23">
        <f t="shared" si="65"/>
        <v>0.98976582767678389</v>
      </c>
    </row>
    <row r="1359" spans="2:7" x14ac:dyDescent="0.4">
      <c r="B1359">
        <v>1139</v>
      </c>
      <c r="C1359">
        <v>1190</v>
      </c>
      <c r="D1359" s="2" t="str">
        <f t="shared" si="63"/>
        <v>1139_1190</v>
      </c>
      <c r="E1359" s="20">
        <v>0.243912357493626</v>
      </c>
      <c r="F1359" s="2" t="str">
        <f t="shared" si="64"/>
        <v>1190_1139</v>
      </c>
      <c r="G1359" s="23">
        <f t="shared" si="65"/>
        <v>0.75608764250637406</v>
      </c>
    </row>
    <row r="1360" spans="2:7" x14ac:dyDescent="0.4">
      <c r="B1360">
        <v>1139</v>
      </c>
      <c r="C1360">
        <v>1374</v>
      </c>
      <c r="D1360" s="2" t="str">
        <f t="shared" si="63"/>
        <v>1139_1374</v>
      </c>
      <c r="E1360" s="20">
        <v>8.9810998469636999E-3</v>
      </c>
      <c r="F1360" s="2" t="str">
        <f t="shared" si="64"/>
        <v>1374_1139</v>
      </c>
      <c r="G1360" s="23">
        <f t="shared" si="65"/>
        <v>0.99101890015303629</v>
      </c>
    </row>
    <row r="1361" spans="2:7" x14ac:dyDescent="0.4">
      <c r="B1361">
        <v>1139</v>
      </c>
      <c r="C1361">
        <v>1307</v>
      </c>
      <c r="D1361" s="2" t="str">
        <f t="shared" si="63"/>
        <v>1139_1307</v>
      </c>
      <c r="E1361" s="20">
        <v>4.5834862280144398E-2</v>
      </c>
      <c r="F1361" s="2" t="str">
        <f t="shared" si="64"/>
        <v>1307_1139</v>
      </c>
      <c r="G1361" s="23">
        <f t="shared" si="65"/>
        <v>0.95416513771985556</v>
      </c>
    </row>
    <row r="1362" spans="2:7" x14ac:dyDescent="0.4">
      <c r="B1362">
        <v>1139</v>
      </c>
      <c r="C1362">
        <v>1266</v>
      </c>
      <c r="D1362" s="2" t="str">
        <f t="shared" si="63"/>
        <v>1139_1266</v>
      </c>
      <c r="E1362" s="20">
        <v>9.36177343501889E-2</v>
      </c>
      <c r="F1362" s="2" t="str">
        <f t="shared" si="64"/>
        <v>1266_1139</v>
      </c>
      <c r="G1362" s="23">
        <f t="shared" si="65"/>
        <v>0.90638226564981106</v>
      </c>
    </row>
    <row r="1363" spans="2:7" x14ac:dyDescent="0.4">
      <c r="B1363">
        <v>1139</v>
      </c>
      <c r="C1363">
        <v>1407</v>
      </c>
      <c r="D1363" s="2" t="str">
        <f t="shared" si="63"/>
        <v>1139_1407</v>
      </c>
      <c r="E1363" s="20">
        <v>0.149133305555429</v>
      </c>
      <c r="F1363" s="2" t="str">
        <f t="shared" si="64"/>
        <v>1407_1139</v>
      </c>
      <c r="G1363" s="23">
        <f t="shared" si="65"/>
        <v>0.85086669444457097</v>
      </c>
    </row>
    <row r="1364" spans="2:7" x14ac:dyDescent="0.4">
      <c r="B1364">
        <v>1139</v>
      </c>
      <c r="C1364">
        <v>1377</v>
      </c>
      <c r="D1364" s="2" t="str">
        <f t="shared" si="63"/>
        <v>1139_1377</v>
      </c>
      <c r="E1364" s="20">
        <v>8.6216778734451993E-3</v>
      </c>
      <c r="F1364" s="2" t="str">
        <f t="shared" si="64"/>
        <v>1377_1139</v>
      </c>
      <c r="G1364" s="23">
        <f t="shared" si="65"/>
        <v>0.99137832212655486</v>
      </c>
    </row>
    <row r="1365" spans="2:7" x14ac:dyDescent="0.4">
      <c r="B1365">
        <v>1139</v>
      </c>
      <c r="C1365">
        <v>1435</v>
      </c>
      <c r="D1365" s="2" t="str">
        <f t="shared" si="63"/>
        <v>1139_1435</v>
      </c>
      <c r="E1365" s="20">
        <v>5.05468679575755E-2</v>
      </c>
      <c r="F1365" s="2" t="str">
        <f t="shared" si="64"/>
        <v>1435_1139</v>
      </c>
      <c r="G1365" s="23">
        <f t="shared" si="65"/>
        <v>0.94945313204242454</v>
      </c>
    </row>
    <row r="1366" spans="2:7" x14ac:dyDescent="0.4">
      <c r="B1366">
        <v>1139</v>
      </c>
      <c r="C1366">
        <v>1343</v>
      </c>
      <c r="D1366" s="2" t="str">
        <f t="shared" si="63"/>
        <v>1139_1343</v>
      </c>
      <c r="E1366" s="20">
        <v>4.6264801622932002E-3</v>
      </c>
      <c r="F1366" s="2" t="str">
        <f t="shared" si="64"/>
        <v>1343_1139</v>
      </c>
      <c r="G1366" s="23">
        <f t="shared" si="65"/>
        <v>0.99537351983770683</v>
      </c>
    </row>
    <row r="1367" spans="2:7" x14ac:dyDescent="0.4">
      <c r="B1367">
        <v>1139</v>
      </c>
      <c r="C1367">
        <v>1137</v>
      </c>
      <c r="D1367" s="2" t="str">
        <f t="shared" si="63"/>
        <v>1139_1137</v>
      </c>
      <c r="E1367" s="20">
        <v>0.14808970132183899</v>
      </c>
      <c r="F1367" s="2" t="str">
        <f t="shared" si="64"/>
        <v>1137_1139</v>
      </c>
      <c r="G1367" s="23">
        <f t="shared" si="65"/>
        <v>0.85191029867816104</v>
      </c>
    </row>
    <row r="1368" spans="2:7" x14ac:dyDescent="0.4">
      <c r="B1368">
        <v>1139</v>
      </c>
      <c r="C1368">
        <v>1268</v>
      </c>
      <c r="D1368" s="2" t="str">
        <f t="shared" si="63"/>
        <v>1139_1268</v>
      </c>
      <c r="E1368" s="20">
        <v>0.115375111563261</v>
      </c>
      <c r="F1368" s="2" t="str">
        <f t="shared" si="64"/>
        <v>1268_1139</v>
      </c>
      <c r="G1368" s="23">
        <f t="shared" si="65"/>
        <v>0.88462488843673903</v>
      </c>
    </row>
    <row r="1369" spans="2:7" x14ac:dyDescent="0.4">
      <c r="B1369">
        <v>1139</v>
      </c>
      <c r="C1369">
        <v>1195</v>
      </c>
      <c r="D1369" s="2" t="str">
        <f t="shared" si="63"/>
        <v>1139_1195</v>
      </c>
      <c r="E1369" s="20">
        <v>3.8810456589862499E-2</v>
      </c>
      <c r="F1369" s="2" t="str">
        <f t="shared" si="64"/>
        <v>1195_1139</v>
      </c>
      <c r="G1369" s="23">
        <f t="shared" si="65"/>
        <v>0.96118954341013751</v>
      </c>
    </row>
    <row r="1370" spans="2:7" x14ac:dyDescent="0.4">
      <c r="B1370">
        <v>1139</v>
      </c>
      <c r="C1370">
        <v>1433</v>
      </c>
      <c r="D1370" s="2" t="str">
        <f t="shared" si="63"/>
        <v>1139_1433</v>
      </c>
      <c r="E1370" s="20">
        <v>1.78510935920007E-2</v>
      </c>
      <c r="F1370" s="2" t="str">
        <f t="shared" si="64"/>
        <v>1433_1139</v>
      </c>
      <c r="G1370" s="23">
        <f t="shared" si="65"/>
        <v>0.98214890640799934</v>
      </c>
    </row>
    <row r="1371" spans="2:7" x14ac:dyDescent="0.4">
      <c r="B1371">
        <v>1139</v>
      </c>
      <c r="C1371">
        <v>1315</v>
      </c>
      <c r="D1371" s="2" t="str">
        <f t="shared" si="63"/>
        <v>1139_1315</v>
      </c>
      <c r="E1371" s="20">
        <v>0.29178172014525</v>
      </c>
      <c r="F1371" s="2" t="str">
        <f t="shared" si="64"/>
        <v>1315_1139</v>
      </c>
      <c r="G1371" s="23">
        <f t="shared" si="65"/>
        <v>0.70821827985475005</v>
      </c>
    </row>
    <row r="1372" spans="2:7" x14ac:dyDescent="0.4">
      <c r="B1372">
        <v>1139</v>
      </c>
      <c r="C1372">
        <v>1413</v>
      </c>
      <c r="D1372" s="2" t="str">
        <f t="shared" si="63"/>
        <v>1139_1413</v>
      </c>
      <c r="E1372" s="20">
        <v>0.68284013794888399</v>
      </c>
      <c r="F1372" s="2" t="str">
        <f t="shared" si="64"/>
        <v>1413_1139</v>
      </c>
      <c r="G1372" s="23">
        <f t="shared" si="65"/>
        <v>0.31715986205111601</v>
      </c>
    </row>
    <row r="1373" spans="2:7" x14ac:dyDescent="0.4">
      <c r="B1373">
        <v>1139</v>
      </c>
      <c r="C1373">
        <v>1274</v>
      </c>
      <c r="D1373" s="2" t="str">
        <f t="shared" si="63"/>
        <v>1139_1274</v>
      </c>
      <c r="E1373" s="20">
        <v>9.5681939787118295E-3</v>
      </c>
      <c r="F1373" s="2" t="str">
        <f t="shared" si="64"/>
        <v>1274_1139</v>
      </c>
      <c r="G1373" s="23">
        <f t="shared" si="65"/>
        <v>0.99043180602128822</v>
      </c>
    </row>
    <row r="1374" spans="2:7" x14ac:dyDescent="0.4">
      <c r="B1374">
        <v>1139</v>
      </c>
      <c r="C1374">
        <v>1305</v>
      </c>
      <c r="D1374" s="2" t="str">
        <f t="shared" si="63"/>
        <v>1139_1305</v>
      </c>
      <c r="E1374" s="20">
        <v>2.69911650851241E-2</v>
      </c>
      <c r="F1374" s="2" t="str">
        <f t="shared" si="64"/>
        <v>1305_1139</v>
      </c>
      <c r="G1374" s="23">
        <f t="shared" si="65"/>
        <v>0.97300883491487589</v>
      </c>
    </row>
    <row r="1375" spans="2:7" x14ac:dyDescent="0.4">
      <c r="B1375">
        <v>1139</v>
      </c>
      <c r="C1375">
        <v>1436</v>
      </c>
      <c r="D1375" s="2" t="str">
        <f t="shared" si="63"/>
        <v>1139_1436</v>
      </c>
      <c r="E1375" s="20">
        <v>6.6334220514988997E-3</v>
      </c>
      <c r="F1375" s="2" t="str">
        <f t="shared" si="64"/>
        <v>1436_1139</v>
      </c>
      <c r="G1375" s="23">
        <f t="shared" si="65"/>
        <v>0.99336657794850114</v>
      </c>
    </row>
    <row r="1376" spans="2:7" x14ac:dyDescent="0.4">
      <c r="B1376">
        <v>1139</v>
      </c>
      <c r="C1376">
        <v>1166</v>
      </c>
      <c r="D1376" s="2" t="str">
        <f t="shared" si="63"/>
        <v>1139_1166</v>
      </c>
      <c r="E1376" s="20">
        <v>0.13584964885496101</v>
      </c>
      <c r="F1376" s="2" t="str">
        <f t="shared" si="64"/>
        <v>1166_1139</v>
      </c>
      <c r="G1376" s="23">
        <f t="shared" si="65"/>
        <v>0.86415035114503902</v>
      </c>
    </row>
    <row r="1377" spans="2:7" x14ac:dyDescent="0.4">
      <c r="B1377">
        <v>1139</v>
      </c>
      <c r="C1377">
        <v>1233</v>
      </c>
      <c r="D1377" s="2" t="str">
        <f t="shared" si="63"/>
        <v>1139_1233</v>
      </c>
      <c r="E1377" s="20">
        <v>0.115107036994122</v>
      </c>
      <c r="F1377" s="2" t="str">
        <f t="shared" si="64"/>
        <v>1233_1139</v>
      </c>
      <c r="G1377" s="23">
        <f t="shared" si="65"/>
        <v>0.88489296300587794</v>
      </c>
    </row>
    <row r="1378" spans="2:7" x14ac:dyDescent="0.4">
      <c r="B1378">
        <v>1139</v>
      </c>
      <c r="C1378">
        <v>1329</v>
      </c>
      <c r="D1378" s="2" t="str">
        <f t="shared" si="63"/>
        <v>1139_1329</v>
      </c>
      <c r="E1378" s="20">
        <v>0.103449307250604</v>
      </c>
      <c r="F1378" s="2" t="str">
        <f t="shared" si="64"/>
        <v>1329_1139</v>
      </c>
      <c r="G1378" s="23">
        <f t="shared" si="65"/>
        <v>0.89655069274939603</v>
      </c>
    </row>
    <row r="1379" spans="2:7" x14ac:dyDescent="0.4">
      <c r="B1379">
        <v>1139</v>
      </c>
      <c r="C1379">
        <v>1240</v>
      </c>
      <c r="D1379" s="2" t="str">
        <f t="shared" si="63"/>
        <v>1139_1240</v>
      </c>
      <c r="E1379" s="20">
        <v>0.491005004804205</v>
      </c>
      <c r="F1379" s="2" t="str">
        <f t="shared" si="64"/>
        <v>1240_1139</v>
      </c>
      <c r="G1379" s="23">
        <f t="shared" si="65"/>
        <v>0.50899499519579505</v>
      </c>
    </row>
    <row r="1380" spans="2:7" x14ac:dyDescent="0.4">
      <c r="B1380">
        <v>1139</v>
      </c>
      <c r="C1380">
        <v>1411</v>
      </c>
      <c r="D1380" s="2" t="str">
        <f t="shared" si="63"/>
        <v>1139_1411</v>
      </c>
      <c r="E1380" s="20">
        <v>2.87595322396452E-2</v>
      </c>
      <c r="F1380" s="2" t="str">
        <f t="shared" si="64"/>
        <v>1411_1139</v>
      </c>
      <c r="G1380" s="23">
        <f t="shared" si="65"/>
        <v>0.97124046776035478</v>
      </c>
    </row>
    <row r="1381" spans="2:7" x14ac:dyDescent="0.4">
      <c r="B1381">
        <v>1139</v>
      </c>
      <c r="C1381">
        <v>1371</v>
      </c>
      <c r="D1381" s="2" t="str">
        <f t="shared" si="63"/>
        <v>1139_1371</v>
      </c>
      <c r="E1381" s="20">
        <v>2.2698147275252101E-2</v>
      </c>
      <c r="F1381" s="2" t="str">
        <f t="shared" si="64"/>
        <v>1371_1139</v>
      </c>
      <c r="G1381" s="23">
        <f t="shared" si="65"/>
        <v>0.9773018527247479</v>
      </c>
    </row>
    <row r="1382" spans="2:7" x14ac:dyDescent="0.4">
      <c r="B1382">
        <v>1139</v>
      </c>
      <c r="C1382">
        <v>1278</v>
      </c>
      <c r="D1382" s="2" t="str">
        <f t="shared" si="63"/>
        <v>1139_1278</v>
      </c>
      <c r="E1382" s="20">
        <v>4.06097070396352E-3</v>
      </c>
      <c r="F1382" s="2" t="str">
        <f t="shared" si="64"/>
        <v>1278_1139</v>
      </c>
      <c r="G1382" s="23">
        <f t="shared" si="65"/>
        <v>0.9959390292960365</v>
      </c>
    </row>
    <row r="1383" spans="2:7" x14ac:dyDescent="0.4">
      <c r="B1383">
        <v>1139</v>
      </c>
      <c r="C1383">
        <v>1457</v>
      </c>
      <c r="D1383" s="2" t="str">
        <f t="shared" si="63"/>
        <v>1139_1457</v>
      </c>
      <c r="E1383" s="20">
        <v>9.6957287244427898E-2</v>
      </c>
      <c r="F1383" s="2" t="str">
        <f t="shared" si="64"/>
        <v>1457_1139</v>
      </c>
      <c r="G1383" s="23">
        <f t="shared" si="65"/>
        <v>0.90304271275557213</v>
      </c>
    </row>
    <row r="1384" spans="2:7" x14ac:dyDescent="0.4">
      <c r="B1384">
        <v>1139</v>
      </c>
      <c r="C1384">
        <v>1243</v>
      </c>
      <c r="D1384" s="2" t="str">
        <f t="shared" si="63"/>
        <v>1139_1243</v>
      </c>
      <c r="E1384" s="20">
        <v>0.144249810396712</v>
      </c>
      <c r="F1384" s="2" t="str">
        <f t="shared" si="64"/>
        <v>1243_1139</v>
      </c>
      <c r="G1384" s="23">
        <f t="shared" si="65"/>
        <v>0.85575018960328797</v>
      </c>
    </row>
    <row r="1385" spans="2:7" x14ac:dyDescent="0.4">
      <c r="B1385">
        <v>1139</v>
      </c>
      <c r="C1385">
        <v>1245</v>
      </c>
      <c r="D1385" s="2" t="str">
        <f t="shared" si="63"/>
        <v>1139_1245</v>
      </c>
      <c r="E1385" s="20">
        <v>7.5246682726818698E-2</v>
      </c>
      <c r="F1385" s="2" t="str">
        <f t="shared" si="64"/>
        <v>1245_1139</v>
      </c>
      <c r="G1385" s="23">
        <f t="shared" si="65"/>
        <v>0.92475331727318133</v>
      </c>
    </row>
    <row r="1386" spans="2:7" x14ac:dyDescent="0.4">
      <c r="B1386">
        <v>1139</v>
      </c>
      <c r="C1386">
        <v>1173</v>
      </c>
      <c r="D1386" s="2" t="str">
        <f t="shared" si="63"/>
        <v>1139_1173</v>
      </c>
      <c r="E1386" s="20">
        <v>2.4141572304177201E-2</v>
      </c>
      <c r="F1386" s="2" t="str">
        <f t="shared" si="64"/>
        <v>1173_1139</v>
      </c>
      <c r="G1386" s="23">
        <f t="shared" si="65"/>
        <v>0.97585842769582276</v>
      </c>
    </row>
    <row r="1387" spans="2:7" x14ac:dyDescent="0.4">
      <c r="B1387">
        <v>1139</v>
      </c>
      <c r="C1387">
        <v>1297</v>
      </c>
      <c r="D1387" s="2" t="str">
        <f t="shared" si="63"/>
        <v>1139_1297</v>
      </c>
      <c r="E1387" s="20">
        <v>0.32957295464960901</v>
      </c>
      <c r="F1387" s="2" t="str">
        <f t="shared" si="64"/>
        <v>1297_1139</v>
      </c>
      <c r="G1387" s="23">
        <f t="shared" si="65"/>
        <v>0.67042704535039099</v>
      </c>
    </row>
    <row r="1388" spans="2:7" x14ac:dyDescent="0.4">
      <c r="B1388">
        <v>1153</v>
      </c>
      <c r="C1388">
        <v>1417</v>
      </c>
      <c r="D1388" s="2" t="str">
        <f t="shared" si="63"/>
        <v>1153_1417</v>
      </c>
      <c r="E1388" s="20">
        <v>0.455966298166738</v>
      </c>
      <c r="F1388" s="2" t="str">
        <f t="shared" si="64"/>
        <v>1417_1153</v>
      </c>
      <c r="G1388" s="23">
        <f t="shared" si="65"/>
        <v>0.54403370183326194</v>
      </c>
    </row>
    <row r="1389" spans="2:7" x14ac:dyDescent="0.4">
      <c r="B1389">
        <v>1153</v>
      </c>
      <c r="C1389">
        <v>1455</v>
      </c>
      <c r="D1389" s="2" t="str">
        <f t="shared" si="63"/>
        <v>1153_1455</v>
      </c>
      <c r="E1389" s="20">
        <v>2.5496301150054801E-2</v>
      </c>
      <c r="F1389" s="2" t="str">
        <f t="shared" si="64"/>
        <v>1455_1153</v>
      </c>
      <c r="G1389" s="23">
        <f t="shared" si="65"/>
        <v>0.97450369884994514</v>
      </c>
    </row>
    <row r="1390" spans="2:7" x14ac:dyDescent="0.4">
      <c r="B1390">
        <v>1153</v>
      </c>
      <c r="C1390">
        <v>1246</v>
      </c>
      <c r="D1390" s="2" t="str">
        <f t="shared" si="63"/>
        <v>1153_1246</v>
      </c>
      <c r="E1390" s="20">
        <v>6.9048803354484795E-2</v>
      </c>
      <c r="F1390" s="2" t="str">
        <f t="shared" si="64"/>
        <v>1246_1153</v>
      </c>
      <c r="G1390" s="23">
        <f t="shared" si="65"/>
        <v>0.93095119664551518</v>
      </c>
    </row>
    <row r="1391" spans="2:7" x14ac:dyDescent="0.4">
      <c r="B1391">
        <v>1153</v>
      </c>
      <c r="C1391">
        <v>1291</v>
      </c>
      <c r="D1391" s="2" t="str">
        <f t="shared" si="63"/>
        <v>1153_1291</v>
      </c>
      <c r="E1391" s="20">
        <v>0.95194184504205503</v>
      </c>
      <c r="F1391" s="2" t="str">
        <f t="shared" si="64"/>
        <v>1291_1153</v>
      </c>
      <c r="G1391" s="23">
        <f t="shared" si="65"/>
        <v>4.8058154957944965E-2</v>
      </c>
    </row>
    <row r="1392" spans="2:7" x14ac:dyDescent="0.4">
      <c r="B1392">
        <v>1153</v>
      </c>
      <c r="C1392">
        <v>1439</v>
      </c>
      <c r="D1392" s="2" t="str">
        <f t="shared" si="63"/>
        <v>1153_1439</v>
      </c>
      <c r="E1392" s="20">
        <v>0.84850886826082195</v>
      </c>
      <c r="F1392" s="2" t="str">
        <f t="shared" si="64"/>
        <v>1439_1153</v>
      </c>
      <c r="G1392" s="23">
        <f t="shared" si="65"/>
        <v>0.15149113173917805</v>
      </c>
    </row>
    <row r="1393" spans="2:7" x14ac:dyDescent="0.4">
      <c r="B1393">
        <v>1153</v>
      </c>
      <c r="C1393">
        <v>1423</v>
      </c>
      <c r="D1393" s="2" t="str">
        <f t="shared" si="63"/>
        <v>1153_1423</v>
      </c>
      <c r="E1393" s="20">
        <v>0.19331097581992199</v>
      </c>
      <c r="F1393" s="2" t="str">
        <f t="shared" si="64"/>
        <v>1423_1153</v>
      </c>
      <c r="G1393" s="23">
        <f t="shared" si="65"/>
        <v>0.80668902418007804</v>
      </c>
    </row>
    <row r="1394" spans="2:7" x14ac:dyDescent="0.4">
      <c r="B1394">
        <v>1153</v>
      </c>
      <c r="C1394">
        <v>1190</v>
      </c>
      <c r="D1394" s="2" t="str">
        <f t="shared" si="63"/>
        <v>1153_1190</v>
      </c>
      <c r="E1394" s="20">
        <v>0.88202520369709703</v>
      </c>
      <c r="F1394" s="2" t="str">
        <f t="shared" si="64"/>
        <v>1190_1153</v>
      </c>
      <c r="G1394" s="23">
        <f t="shared" si="65"/>
        <v>0.11797479630290297</v>
      </c>
    </row>
    <row r="1395" spans="2:7" x14ac:dyDescent="0.4">
      <c r="B1395">
        <v>1153</v>
      </c>
      <c r="C1395">
        <v>1374</v>
      </c>
      <c r="D1395" s="2" t="str">
        <f t="shared" si="63"/>
        <v>1153_1374</v>
      </c>
      <c r="E1395" s="20">
        <v>0.17357300343337301</v>
      </c>
      <c r="F1395" s="2" t="str">
        <f t="shared" si="64"/>
        <v>1374_1153</v>
      </c>
      <c r="G1395" s="23">
        <f t="shared" si="65"/>
        <v>0.82642699656662699</v>
      </c>
    </row>
    <row r="1396" spans="2:7" x14ac:dyDescent="0.4">
      <c r="B1396">
        <v>1153</v>
      </c>
      <c r="C1396">
        <v>1307</v>
      </c>
      <c r="D1396" s="2" t="str">
        <f t="shared" si="63"/>
        <v>1153_1307</v>
      </c>
      <c r="E1396" s="20">
        <v>0.52680083282688694</v>
      </c>
      <c r="F1396" s="2" t="str">
        <f t="shared" si="64"/>
        <v>1307_1153</v>
      </c>
      <c r="G1396" s="23">
        <f t="shared" si="65"/>
        <v>0.47319916717311306</v>
      </c>
    </row>
    <row r="1397" spans="2:7" x14ac:dyDescent="0.4">
      <c r="B1397">
        <v>1153</v>
      </c>
      <c r="C1397">
        <v>1266</v>
      </c>
      <c r="D1397" s="2" t="str">
        <f t="shared" si="63"/>
        <v>1153_1266</v>
      </c>
      <c r="E1397" s="20">
        <v>0.70533975750536104</v>
      </c>
      <c r="F1397" s="2" t="str">
        <f t="shared" si="64"/>
        <v>1266_1153</v>
      </c>
      <c r="G1397" s="23">
        <f t="shared" si="65"/>
        <v>0.29466024249463896</v>
      </c>
    </row>
    <row r="1398" spans="2:7" x14ac:dyDescent="0.4">
      <c r="B1398">
        <v>1153</v>
      </c>
      <c r="C1398">
        <v>1407</v>
      </c>
      <c r="D1398" s="2" t="str">
        <f t="shared" si="63"/>
        <v>1153_1407</v>
      </c>
      <c r="E1398" s="20">
        <v>0.80245082772249898</v>
      </c>
      <c r="F1398" s="2" t="str">
        <f t="shared" si="64"/>
        <v>1407_1153</v>
      </c>
      <c r="G1398" s="23">
        <f t="shared" si="65"/>
        <v>0.19754917227750102</v>
      </c>
    </row>
    <row r="1399" spans="2:7" x14ac:dyDescent="0.4">
      <c r="B1399">
        <v>1153</v>
      </c>
      <c r="C1399">
        <v>1377</v>
      </c>
      <c r="D1399" s="2" t="str">
        <f t="shared" si="63"/>
        <v>1153_1377</v>
      </c>
      <c r="E1399" s="20">
        <v>0.16774155998858301</v>
      </c>
      <c r="F1399" s="2" t="str">
        <f t="shared" si="64"/>
        <v>1377_1153</v>
      </c>
      <c r="G1399" s="23">
        <f t="shared" si="65"/>
        <v>0.83225844001141702</v>
      </c>
    </row>
    <row r="1400" spans="2:7" x14ac:dyDescent="0.4">
      <c r="B1400">
        <v>1153</v>
      </c>
      <c r="C1400">
        <v>1435</v>
      </c>
      <c r="D1400" s="2" t="str">
        <f t="shared" si="63"/>
        <v>1153_1435</v>
      </c>
      <c r="E1400" s="20">
        <v>0.55233579203276995</v>
      </c>
      <c r="F1400" s="2" t="str">
        <f t="shared" si="64"/>
        <v>1435_1153</v>
      </c>
      <c r="G1400" s="23">
        <f t="shared" si="65"/>
        <v>0.44766420796723005</v>
      </c>
    </row>
    <row r="1401" spans="2:7" x14ac:dyDescent="0.4">
      <c r="B1401">
        <v>1153</v>
      </c>
      <c r="C1401">
        <v>1343</v>
      </c>
      <c r="D1401" s="2" t="str">
        <f t="shared" si="63"/>
        <v>1153_1343</v>
      </c>
      <c r="E1401" s="20">
        <v>9.7244461994429002E-2</v>
      </c>
      <c r="F1401" s="2" t="str">
        <f t="shared" si="64"/>
        <v>1343_1153</v>
      </c>
      <c r="G1401" s="23">
        <f t="shared" si="65"/>
        <v>0.90275553800557096</v>
      </c>
    </row>
    <row r="1402" spans="2:7" x14ac:dyDescent="0.4">
      <c r="B1402">
        <v>1153</v>
      </c>
      <c r="C1402">
        <v>1137</v>
      </c>
      <c r="D1402" s="2" t="str">
        <f t="shared" si="63"/>
        <v>1153_1137</v>
      </c>
      <c r="E1402" s="20">
        <v>0.80114003777652798</v>
      </c>
      <c r="F1402" s="2" t="str">
        <f t="shared" si="64"/>
        <v>1137_1153</v>
      </c>
      <c r="G1402" s="23">
        <f t="shared" si="65"/>
        <v>0.19885996222347202</v>
      </c>
    </row>
    <row r="1403" spans="2:7" x14ac:dyDescent="0.4">
      <c r="B1403">
        <v>1153</v>
      </c>
      <c r="C1403">
        <v>1268</v>
      </c>
      <c r="D1403" s="2" t="str">
        <f t="shared" si="63"/>
        <v>1153_1268</v>
      </c>
      <c r="E1403" s="20">
        <v>0.75140559534221396</v>
      </c>
      <c r="F1403" s="2" t="str">
        <f t="shared" si="64"/>
        <v>1268_1153</v>
      </c>
      <c r="G1403" s="23">
        <f t="shared" si="65"/>
        <v>0.24859440465778604</v>
      </c>
    </row>
    <row r="1404" spans="2:7" x14ac:dyDescent="0.4">
      <c r="B1404">
        <v>1153</v>
      </c>
      <c r="C1404">
        <v>1195</v>
      </c>
      <c r="D1404" s="2" t="str">
        <f t="shared" si="63"/>
        <v>1153_1195</v>
      </c>
      <c r="E1404" s="20">
        <v>0.48341010038251098</v>
      </c>
      <c r="F1404" s="2" t="str">
        <f t="shared" si="64"/>
        <v>1195_1153</v>
      </c>
      <c r="G1404" s="23">
        <f t="shared" si="65"/>
        <v>0.51658989961748902</v>
      </c>
    </row>
    <row r="1405" spans="2:7" x14ac:dyDescent="0.4">
      <c r="B1405">
        <v>1153</v>
      </c>
      <c r="C1405">
        <v>1433</v>
      </c>
      <c r="D1405" s="2" t="str">
        <f t="shared" si="63"/>
        <v>1153_1433</v>
      </c>
      <c r="E1405" s="20">
        <v>0.29638329721634799</v>
      </c>
      <c r="F1405" s="2" t="str">
        <f t="shared" si="64"/>
        <v>1433_1153</v>
      </c>
      <c r="G1405" s="23">
        <f t="shared" si="65"/>
        <v>0.70361670278365196</v>
      </c>
    </row>
    <row r="1406" spans="2:7" x14ac:dyDescent="0.4">
      <c r="B1406">
        <v>1153</v>
      </c>
      <c r="C1406">
        <v>1315</v>
      </c>
      <c r="D1406" s="2" t="str">
        <f t="shared" si="63"/>
        <v>1153_1315</v>
      </c>
      <c r="E1406" s="20">
        <v>0.90519700355557797</v>
      </c>
      <c r="F1406" s="2" t="str">
        <f t="shared" si="64"/>
        <v>1315_1153</v>
      </c>
      <c r="G1406" s="23">
        <f t="shared" si="65"/>
        <v>9.4802996444422027E-2</v>
      </c>
    </row>
    <row r="1407" spans="2:7" x14ac:dyDescent="0.4">
      <c r="B1407">
        <v>1153</v>
      </c>
      <c r="C1407">
        <v>1413</v>
      </c>
      <c r="D1407" s="2" t="str">
        <f t="shared" si="63"/>
        <v>1153_1413</v>
      </c>
      <c r="E1407" s="20">
        <v>0.98035232051545595</v>
      </c>
      <c r="F1407" s="2" t="str">
        <f t="shared" si="64"/>
        <v>1413_1153</v>
      </c>
      <c r="G1407" s="23">
        <f t="shared" si="65"/>
        <v>1.9647679484544045E-2</v>
      </c>
    </row>
    <row r="1408" spans="2:7" x14ac:dyDescent="0.4">
      <c r="B1408">
        <v>1153</v>
      </c>
      <c r="C1408">
        <v>1274</v>
      </c>
      <c r="D1408" s="2" t="str">
        <f t="shared" si="63"/>
        <v>1153_1274</v>
      </c>
      <c r="E1408" s="20">
        <v>0.182933379198046</v>
      </c>
      <c r="F1408" s="2" t="str">
        <f t="shared" si="64"/>
        <v>1274_1153</v>
      </c>
      <c r="G1408" s="23">
        <f t="shared" si="65"/>
        <v>0.81706662080195402</v>
      </c>
    </row>
    <row r="1409" spans="2:7" x14ac:dyDescent="0.4">
      <c r="B1409">
        <v>1153</v>
      </c>
      <c r="C1409">
        <v>1305</v>
      </c>
      <c r="D1409" s="2" t="str">
        <f t="shared" si="63"/>
        <v>1153_1305</v>
      </c>
      <c r="E1409" s="20">
        <v>0.39131557407800099</v>
      </c>
      <c r="F1409" s="2" t="str">
        <f t="shared" si="64"/>
        <v>1305_1153</v>
      </c>
      <c r="G1409" s="23">
        <f t="shared" si="65"/>
        <v>0.60868442592199901</v>
      </c>
    </row>
    <row r="1410" spans="2:7" x14ac:dyDescent="0.4">
      <c r="B1410">
        <v>1153</v>
      </c>
      <c r="C1410">
        <v>1436</v>
      </c>
      <c r="D1410" s="2" t="str">
        <f t="shared" si="63"/>
        <v>1153_1436</v>
      </c>
      <c r="E1410" s="20">
        <v>0.134019045929053</v>
      </c>
      <c r="F1410" s="2" t="str">
        <f t="shared" si="64"/>
        <v>1436_1153</v>
      </c>
      <c r="G1410" s="23">
        <f t="shared" si="65"/>
        <v>0.865980954070947</v>
      </c>
    </row>
    <row r="1411" spans="2:7" x14ac:dyDescent="0.4">
      <c r="B1411">
        <v>1153</v>
      </c>
      <c r="C1411">
        <v>1166</v>
      </c>
      <c r="D1411" s="2" t="str">
        <f t="shared" ref="D1411:D1474" si="66">B1411&amp;"_"&amp;C1411</f>
        <v>1153_1166</v>
      </c>
      <c r="E1411" s="20">
        <v>0.784637627715985</v>
      </c>
      <c r="F1411" s="2" t="str">
        <f t="shared" ref="F1411:F1474" si="67">C1411&amp;"_"&amp;B1411</f>
        <v>1166_1153</v>
      </c>
      <c r="G1411" s="23">
        <f t="shared" ref="G1411:G1474" si="68">1-E1411</f>
        <v>0.215362372284015</v>
      </c>
    </row>
    <row r="1412" spans="2:7" x14ac:dyDescent="0.4">
      <c r="B1412">
        <v>1153</v>
      </c>
      <c r="C1412">
        <v>1233</v>
      </c>
      <c r="D1412" s="2" t="str">
        <f t="shared" si="66"/>
        <v>1153_1233</v>
      </c>
      <c r="E1412" s="20">
        <v>0.75091414886663099</v>
      </c>
      <c r="F1412" s="2" t="str">
        <f t="shared" si="67"/>
        <v>1233_1153</v>
      </c>
      <c r="G1412" s="23">
        <f t="shared" si="68"/>
        <v>0.24908585113336901</v>
      </c>
    </row>
    <row r="1413" spans="2:7" x14ac:dyDescent="0.4">
      <c r="B1413">
        <v>1153</v>
      </c>
      <c r="C1413">
        <v>1329</v>
      </c>
      <c r="D1413" s="2" t="str">
        <f t="shared" si="66"/>
        <v>1153_1329</v>
      </c>
      <c r="E1413" s="20">
        <v>0.72782686742845304</v>
      </c>
      <c r="F1413" s="2" t="str">
        <f t="shared" si="67"/>
        <v>1329_1153</v>
      </c>
      <c r="G1413" s="23">
        <f t="shared" si="68"/>
        <v>0.27217313257154696</v>
      </c>
    </row>
    <row r="1414" spans="2:7" x14ac:dyDescent="0.4">
      <c r="B1414">
        <v>1153</v>
      </c>
      <c r="C1414">
        <v>1240</v>
      </c>
      <c r="D1414" s="2" t="str">
        <f t="shared" si="66"/>
        <v>1153_1240</v>
      </c>
      <c r="E1414" s="20">
        <v>0.95718524216007395</v>
      </c>
      <c r="F1414" s="2" t="str">
        <f t="shared" si="67"/>
        <v>1240_1153</v>
      </c>
      <c r="G1414" s="23">
        <f t="shared" si="68"/>
        <v>4.2814757839926054E-2</v>
      </c>
    </row>
    <row r="1415" spans="2:7" x14ac:dyDescent="0.4">
      <c r="B1415">
        <v>1153</v>
      </c>
      <c r="C1415">
        <v>1411</v>
      </c>
      <c r="D1415" s="2" t="str">
        <f t="shared" si="66"/>
        <v>1153_1411</v>
      </c>
      <c r="E1415" s="20">
        <v>0.406969673039835</v>
      </c>
      <c r="F1415" s="2" t="str">
        <f t="shared" si="67"/>
        <v>1411_1153</v>
      </c>
      <c r="G1415" s="23">
        <f t="shared" si="68"/>
        <v>0.593030326960165</v>
      </c>
    </row>
    <row r="1416" spans="2:7" x14ac:dyDescent="0.4">
      <c r="B1416">
        <v>1153</v>
      </c>
      <c r="C1416">
        <v>1371</v>
      </c>
      <c r="D1416" s="2" t="str">
        <f t="shared" si="66"/>
        <v>1153_1371</v>
      </c>
      <c r="E1416" s="20">
        <v>0.34991466895699003</v>
      </c>
      <c r="F1416" s="2" t="str">
        <f t="shared" si="67"/>
        <v>1371_1153</v>
      </c>
      <c r="G1416" s="23">
        <f t="shared" si="68"/>
        <v>0.65008533104300992</v>
      </c>
    </row>
    <row r="1417" spans="2:7" x14ac:dyDescent="0.4">
      <c r="B1417">
        <v>1153</v>
      </c>
      <c r="C1417">
        <v>1278</v>
      </c>
      <c r="D1417" s="2" t="str">
        <f t="shared" si="66"/>
        <v>1153_1278</v>
      </c>
      <c r="E1417" s="20">
        <v>8.6339957730393893E-2</v>
      </c>
      <c r="F1417" s="2" t="str">
        <f t="shared" si="67"/>
        <v>1278_1153</v>
      </c>
      <c r="G1417" s="23">
        <f t="shared" si="68"/>
        <v>0.91366004226960607</v>
      </c>
    </row>
    <row r="1418" spans="2:7" x14ac:dyDescent="0.4">
      <c r="B1418">
        <v>1153</v>
      </c>
      <c r="C1418">
        <v>1457</v>
      </c>
      <c r="D1418" s="2" t="str">
        <f t="shared" si="66"/>
        <v>1153_1457</v>
      </c>
      <c r="E1418" s="20">
        <v>0.71332718238641002</v>
      </c>
      <c r="F1418" s="2" t="str">
        <f t="shared" si="67"/>
        <v>1457_1153</v>
      </c>
      <c r="G1418" s="23">
        <f t="shared" si="68"/>
        <v>0.28667281761358998</v>
      </c>
    </row>
    <row r="1419" spans="2:7" x14ac:dyDescent="0.4">
      <c r="B1419">
        <v>1153</v>
      </c>
      <c r="C1419">
        <v>1243</v>
      </c>
      <c r="D1419" s="2" t="str">
        <f t="shared" si="66"/>
        <v>1153_1243</v>
      </c>
      <c r="E1419" s="20">
        <v>0.79619265754416702</v>
      </c>
      <c r="F1419" s="2" t="str">
        <f t="shared" si="67"/>
        <v>1243_1153</v>
      </c>
      <c r="G1419" s="23">
        <f t="shared" si="68"/>
        <v>0.20380734245583298</v>
      </c>
    </row>
    <row r="1420" spans="2:7" x14ac:dyDescent="0.4">
      <c r="B1420">
        <v>1153</v>
      </c>
      <c r="C1420">
        <v>1245</v>
      </c>
      <c r="D1420" s="2" t="str">
        <f t="shared" si="66"/>
        <v>1153_1245</v>
      </c>
      <c r="E1420" s="20">
        <v>0.65347351439030099</v>
      </c>
      <c r="F1420" s="2" t="str">
        <f t="shared" si="67"/>
        <v>1245_1153</v>
      </c>
      <c r="G1420" s="23">
        <f t="shared" si="68"/>
        <v>0.34652648560969901</v>
      </c>
    </row>
    <row r="1421" spans="2:7" x14ac:dyDescent="0.4">
      <c r="B1421">
        <v>1153</v>
      </c>
      <c r="C1421">
        <v>1173</v>
      </c>
      <c r="D1421" s="2" t="str">
        <f t="shared" si="66"/>
        <v>1153_1173</v>
      </c>
      <c r="E1421" s="20">
        <v>0.36440765298135003</v>
      </c>
      <c r="F1421" s="2" t="str">
        <f t="shared" si="67"/>
        <v>1173_1153</v>
      </c>
      <c r="G1421" s="23">
        <f t="shared" si="68"/>
        <v>0.63559234701864997</v>
      </c>
    </row>
    <row r="1422" spans="2:7" x14ac:dyDescent="0.4">
      <c r="B1422">
        <v>1153</v>
      </c>
      <c r="C1422">
        <v>1297</v>
      </c>
      <c r="D1422" s="2" t="str">
        <f t="shared" si="66"/>
        <v>1153_1297</v>
      </c>
      <c r="E1422" s="20">
        <v>0.91930792749241896</v>
      </c>
      <c r="F1422" s="2" t="str">
        <f t="shared" si="67"/>
        <v>1297_1153</v>
      </c>
      <c r="G1422" s="23">
        <f t="shared" si="68"/>
        <v>8.0692072507581036E-2</v>
      </c>
    </row>
    <row r="1423" spans="2:7" x14ac:dyDescent="0.4">
      <c r="B1423">
        <v>1417</v>
      </c>
      <c r="C1423">
        <v>1455</v>
      </c>
      <c r="D1423" s="2" t="str">
        <f t="shared" si="66"/>
        <v>1417_1455</v>
      </c>
      <c r="E1423" s="20">
        <v>3.72896311036491E-3</v>
      </c>
      <c r="F1423" s="2" t="str">
        <f t="shared" si="67"/>
        <v>1455_1417</v>
      </c>
      <c r="G1423" s="23">
        <f t="shared" si="68"/>
        <v>0.99627103688963514</v>
      </c>
    </row>
    <row r="1424" spans="2:7" x14ac:dyDescent="0.4">
      <c r="B1424">
        <v>1417</v>
      </c>
      <c r="C1424">
        <v>1246</v>
      </c>
      <c r="D1424" s="2" t="str">
        <f t="shared" si="66"/>
        <v>1417_1246</v>
      </c>
      <c r="E1424" s="20">
        <v>1.0499345365591601E-2</v>
      </c>
      <c r="F1424" s="2" t="str">
        <f t="shared" si="67"/>
        <v>1246_1417</v>
      </c>
      <c r="G1424" s="23">
        <f t="shared" si="68"/>
        <v>0.98950065463440839</v>
      </c>
    </row>
    <row r="1425" spans="2:7" x14ac:dyDescent="0.4">
      <c r="B1425">
        <v>1417</v>
      </c>
      <c r="C1425">
        <v>1291</v>
      </c>
      <c r="D1425" s="2" t="str">
        <f t="shared" si="66"/>
        <v>1417_1291</v>
      </c>
      <c r="E1425" s="20">
        <v>0.73915820331753701</v>
      </c>
      <c r="F1425" s="2" t="str">
        <f t="shared" si="67"/>
        <v>1291_1417</v>
      </c>
      <c r="G1425" s="23">
        <f t="shared" si="68"/>
        <v>0.26084179668246299</v>
      </c>
    </row>
    <row r="1426" spans="2:7" x14ac:dyDescent="0.4">
      <c r="B1426">
        <v>1417</v>
      </c>
      <c r="C1426">
        <v>1439</v>
      </c>
      <c r="D1426" s="2" t="str">
        <f t="shared" si="66"/>
        <v>1417_1439</v>
      </c>
      <c r="E1426" s="20">
        <v>0.44484023002089401</v>
      </c>
      <c r="F1426" s="2" t="str">
        <f t="shared" si="67"/>
        <v>1439_1417</v>
      </c>
      <c r="G1426" s="23">
        <f t="shared" si="68"/>
        <v>0.55515976997910599</v>
      </c>
    </row>
    <row r="1427" spans="2:7" x14ac:dyDescent="0.4">
      <c r="B1427">
        <v>1417</v>
      </c>
      <c r="C1427">
        <v>1423</v>
      </c>
      <c r="D1427" s="2" t="str">
        <f t="shared" si="66"/>
        <v>1417_1423</v>
      </c>
      <c r="E1427" s="20">
        <v>3.3145780931952001E-2</v>
      </c>
      <c r="F1427" s="2" t="str">
        <f t="shared" si="67"/>
        <v>1423_1417</v>
      </c>
      <c r="G1427" s="23">
        <f t="shared" si="68"/>
        <v>0.96685421906804803</v>
      </c>
    </row>
    <row r="1428" spans="2:7" x14ac:dyDescent="0.4">
      <c r="B1428">
        <v>1417</v>
      </c>
      <c r="C1428">
        <v>1190</v>
      </c>
      <c r="D1428" s="2" t="str">
        <f t="shared" si="66"/>
        <v>1417_1190</v>
      </c>
      <c r="E1428" s="20">
        <v>0.51680751720098705</v>
      </c>
      <c r="F1428" s="2" t="str">
        <f t="shared" si="67"/>
        <v>1190_1417</v>
      </c>
      <c r="G1428" s="23">
        <f t="shared" si="68"/>
        <v>0.48319248279901295</v>
      </c>
    </row>
    <row r="1429" spans="2:7" x14ac:dyDescent="0.4">
      <c r="B1429">
        <v>1417</v>
      </c>
      <c r="C1429">
        <v>1374</v>
      </c>
      <c r="D1429" s="2" t="str">
        <f t="shared" si="66"/>
        <v>1417_1374</v>
      </c>
      <c r="E1429" s="20">
        <v>2.91700870894776E-2</v>
      </c>
      <c r="F1429" s="2" t="str">
        <f t="shared" si="67"/>
        <v>1374_1417</v>
      </c>
      <c r="G1429" s="23">
        <f t="shared" si="68"/>
        <v>0.97082991291052245</v>
      </c>
    </row>
    <row r="1430" spans="2:7" x14ac:dyDescent="0.4">
      <c r="B1430">
        <v>1417</v>
      </c>
      <c r="C1430">
        <v>1307</v>
      </c>
      <c r="D1430" s="2" t="str">
        <f t="shared" si="66"/>
        <v>1417_1307</v>
      </c>
      <c r="E1430" s="20">
        <v>0.137384198508126</v>
      </c>
      <c r="F1430" s="2" t="str">
        <f t="shared" si="67"/>
        <v>1307_1417</v>
      </c>
      <c r="G1430" s="23">
        <f t="shared" si="68"/>
        <v>0.862615801491874</v>
      </c>
    </row>
    <row r="1431" spans="2:7" x14ac:dyDescent="0.4">
      <c r="B1431">
        <v>1417</v>
      </c>
      <c r="C1431">
        <v>1266</v>
      </c>
      <c r="D1431" s="2" t="str">
        <f t="shared" si="66"/>
        <v>1417_1266</v>
      </c>
      <c r="E1431" s="20">
        <v>0.255091788102493</v>
      </c>
      <c r="F1431" s="2" t="str">
        <f t="shared" si="67"/>
        <v>1266_1417</v>
      </c>
      <c r="G1431" s="23">
        <f t="shared" si="68"/>
        <v>0.744908211897507</v>
      </c>
    </row>
    <row r="1432" spans="2:7" x14ac:dyDescent="0.4">
      <c r="B1432">
        <v>1417</v>
      </c>
      <c r="C1432">
        <v>1407</v>
      </c>
      <c r="D1432" s="2" t="str">
        <f t="shared" si="66"/>
        <v>1417_1407</v>
      </c>
      <c r="E1432" s="20">
        <v>0.367533877641257</v>
      </c>
      <c r="F1432" s="2" t="str">
        <f t="shared" si="67"/>
        <v>1407_1417</v>
      </c>
      <c r="G1432" s="23">
        <f t="shared" si="68"/>
        <v>0.632466122358743</v>
      </c>
    </row>
    <row r="1433" spans="2:7" x14ac:dyDescent="0.4">
      <c r="B1433">
        <v>1417</v>
      </c>
      <c r="C1433">
        <v>1377</v>
      </c>
      <c r="D1433" s="2" t="str">
        <f t="shared" si="66"/>
        <v>1417_1377</v>
      </c>
      <c r="E1433" s="20">
        <v>2.8025554260066299E-2</v>
      </c>
      <c r="F1433" s="2" t="str">
        <f t="shared" si="67"/>
        <v>1377_1417</v>
      </c>
      <c r="G1433" s="23">
        <f t="shared" si="68"/>
        <v>0.97197444573993375</v>
      </c>
    </row>
    <row r="1434" spans="2:7" x14ac:dyDescent="0.4">
      <c r="B1434">
        <v>1417</v>
      </c>
      <c r="C1434">
        <v>1435</v>
      </c>
      <c r="D1434" s="2" t="str">
        <f t="shared" si="66"/>
        <v>1417_1435</v>
      </c>
      <c r="E1434" s="20">
        <v>0.150028002230949</v>
      </c>
      <c r="F1434" s="2" t="str">
        <f t="shared" si="67"/>
        <v>1435_1417</v>
      </c>
      <c r="G1434" s="23">
        <f t="shared" si="68"/>
        <v>0.84997199776905097</v>
      </c>
    </row>
    <row r="1435" spans="2:7" x14ac:dyDescent="0.4">
      <c r="B1435">
        <v>1417</v>
      </c>
      <c r="C1435">
        <v>1343</v>
      </c>
      <c r="D1435" s="2" t="str">
        <f t="shared" si="66"/>
        <v>1417_1343</v>
      </c>
      <c r="E1435" s="20">
        <v>1.51764445042539E-2</v>
      </c>
      <c r="F1435" s="2" t="str">
        <f t="shared" si="67"/>
        <v>1343_1417</v>
      </c>
      <c r="G1435" s="23">
        <f t="shared" si="68"/>
        <v>0.98482355549574607</v>
      </c>
    </row>
    <row r="1436" spans="2:7" x14ac:dyDescent="0.4">
      <c r="B1436">
        <v>1417</v>
      </c>
      <c r="C1436">
        <v>1137</v>
      </c>
      <c r="D1436" s="2" t="str">
        <f t="shared" si="66"/>
        <v>1417_1137</v>
      </c>
      <c r="E1436" s="20">
        <v>0.36561867343441901</v>
      </c>
      <c r="F1436" s="2" t="str">
        <f t="shared" si="67"/>
        <v>1137_1417</v>
      </c>
      <c r="G1436" s="23">
        <f t="shared" si="68"/>
        <v>0.63438132656558099</v>
      </c>
    </row>
    <row r="1437" spans="2:7" x14ac:dyDescent="0.4">
      <c r="B1437">
        <v>1417</v>
      </c>
      <c r="C1437">
        <v>1268</v>
      </c>
      <c r="D1437" s="2" t="str">
        <f t="shared" si="66"/>
        <v>1417_1268</v>
      </c>
      <c r="E1437" s="20">
        <v>0.30187791718263202</v>
      </c>
      <c r="F1437" s="2" t="str">
        <f t="shared" si="67"/>
        <v>1268_1417</v>
      </c>
      <c r="G1437" s="23">
        <f t="shared" si="68"/>
        <v>0.69812208281736798</v>
      </c>
    </row>
    <row r="1438" spans="2:7" x14ac:dyDescent="0.4">
      <c r="B1438">
        <v>1417</v>
      </c>
      <c r="C1438">
        <v>1195</v>
      </c>
      <c r="D1438" s="2" t="str">
        <f t="shared" si="66"/>
        <v>1417_1195</v>
      </c>
      <c r="E1438" s="20">
        <v>0.11806550594821601</v>
      </c>
      <c r="F1438" s="2" t="str">
        <f t="shared" si="67"/>
        <v>1195_1417</v>
      </c>
      <c r="G1438" s="23">
        <f t="shared" si="68"/>
        <v>0.88193449405178403</v>
      </c>
    </row>
    <row r="1439" spans="2:7" x14ac:dyDescent="0.4">
      <c r="B1439">
        <v>1417</v>
      </c>
      <c r="C1439">
        <v>1433</v>
      </c>
      <c r="D1439" s="2" t="str">
        <f t="shared" si="66"/>
        <v>1417_1433</v>
      </c>
      <c r="E1439" s="20">
        <v>5.68357764250721E-2</v>
      </c>
      <c r="F1439" s="2" t="str">
        <f t="shared" si="67"/>
        <v>1433_1417</v>
      </c>
      <c r="G1439" s="23">
        <f t="shared" si="68"/>
        <v>0.94316422357492791</v>
      </c>
    </row>
    <row r="1440" spans="2:7" x14ac:dyDescent="0.4">
      <c r="B1440">
        <v>1417</v>
      </c>
      <c r="C1440">
        <v>1315</v>
      </c>
      <c r="D1440" s="2" t="str">
        <f t="shared" si="66"/>
        <v>1417_1315</v>
      </c>
      <c r="E1440" s="20">
        <v>0.57733856046233101</v>
      </c>
      <c r="F1440" s="2" t="str">
        <f t="shared" si="67"/>
        <v>1315_1417</v>
      </c>
      <c r="G1440" s="23">
        <f t="shared" si="68"/>
        <v>0.42266143953766899</v>
      </c>
    </row>
    <row r="1441" spans="2:7" x14ac:dyDescent="0.4">
      <c r="B1441">
        <v>1417</v>
      </c>
      <c r="C1441">
        <v>1413</v>
      </c>
      <c r="D1441" s="2" t="str">
        <f t="shared" si="66"/>
        <v>1417_1413</v>
      </c>
      <c r="E1441" s="20">
        <v>0.87712248146836502</v>
      </c>
      <c r="F1441" s="2" t="str">
        <f t="shared" si="67"/>
        <v>1413_1417</v>
      </c>
      <c r="G1441" s="23">
        <f t="shared" si="68"/>
        <v>0.12287751853163498</v>
      </c>
    </row>
    <row r="1442" spans="2:7" x14ac:dyDescent="0.4">
      <c r="B1442">
        <v>1417</v>
      </c>
      <c r="C1442">
        <v>1274</v>
      </c>
      <c r="D1442" s="2" t="str">
        <f t="shared" si="66"/>
        <v>1417_1274</v>
      </c>
      <c r="E1442" s="20">
        <v>3.10356039625929E-2</v>
      </c>
      <c r="F1442" s="2" t="str">
        <f t="shared" si="67"/>
        <v>1274_1417</v>
      </c>
      <c r="G1442" s="23">
        <f t="shared" si="68"/>
        <v>0.96896439603740714</v>
      </c>
    </row>
    <row r="1443" spans="2:7" x14ac:dyDescent="0.4">
      <c r="B1443">
        <v>1417</v>
      </c>
      <c r="C1443">
        <v>1305</v>
      </c>
      <c r="D1443" s="2" t="str">
        <f t="shared" si="66"/>
        <v>1417_1305</v>
      </c>
      <c r="E1443" s="20">
        <v>8.4224929067956505E-2</v>
      </c>
      <c r="F1443" s="2" t="str">
        <f t="shared" si="67"/>
        <v>1305_1417</v>
      </c>
      <c r="G1443" s="23">
        <f t="shared" si="68"/>
        <v>0.91577507093204347</v>
      </c>
    </row>
    <row r="1444" spans="2:7" x14ac:dyDescent="0.4">
      <c r="B1444">
        <v>1417</v>
      </c>
      <c r="C1444">
        <v>1436</v>
      </c>
      <c r="D1444" s="2" t="str">
        <f t="shared" si="66"/>
        <v>1417_1436</v>
      </c>
      <c r="E1444" s="20">
        <v>2.16603139034416E-2</v>
      </c>
      <c r="F1444" s="2" t="str">
        <f t="shared" si="67"/>
        <v>1436_1417</v>
      </c>
      <c r="G1444" s="23">
        <f t="shared" si="68"/>
        <v>0.97833968609655841</v>
      </c>
    </row>
    <row r="1445" spans="2:7" x14ac:dyDescent="0.4">
      <c r="B1445">
        <v>1417</v>
      </c>
      <c r="C1445">
        <v>1166</v>
      </c>
      <c r="D1445" s="2" t="str">
        <f t="shared" si="66"/>
        <v>1417_1166</v>
      </c>
      <c r="E1445" s="20">
        <v>0.34263035929472102</v>
      </c>
      <c r="F1445" s="2" t="str">
        <f t="shared" si="67"/>
        <v>1166_1417</v>
      </c>
      <c r="G1445" s="23">
        <f t="shared" si="68"/>
        <v>0.65736964070527892</v>
      </c>
    </row>
    <row r="1446" spans="2:7" x14ac:dyDescent="0.4">
      <c r="B1446">
        <v>1417</v>
      </c>
      <c r="C1446">
        <v>1233</v>
      </c>
      <c r="D1446" s="2" t="str">
        <f t="shared" si="66"/>
        <v>1417_1233</v>
      </c>
      <c r="E1446" s="20">
        <v>0.30132410839340501</v>
      </c>
      <c r="F1446" s="2" t="str">
        <f t="shared" si="67"/>
        <v>1233_1417</v>
      </c>
      <c r="G1446" s="23">
        <f t="shared" si="68"/>
        <v>0.69867589160659493</v>
      </c>
    </row>
    <row r="1447" spans="2:7" x14ac:dyDescent="0.4">
      <c r="B1447">
        <v>1417</v>
      </c>
      <c r="C1447">
        <v>1329</v>
      </c>
      <c r="D1447" s="2" t="str">
        <f t="shared" si="66"/>
        <v>1417_1329</v>
      </c>
      <c r="E1447" s="20">
        <v>0.27670416193625502</v>
      </c>
      <c r="F1447" s="2" t="str">
        <f t="shared" si="67"/>
        <v>1329_1417</v>
      </c>
      <c r="G1447" s="23">
        <f t="shared" si="68"/>
        <v>0.72329583806374498</v>
      </c>
    </row>
    <row r="1448" spans="2:7" x14ac:dyDescent="0.4">
      <c r="B1448">
        <v>1417</v>
      </c>
      <c r="C1448">
        <v>1240</v>
      </c>
      <c r="D1448" s="2" t="str">
        <f t="shared" si="66"/>
        <v>1417_1240</v>
      </c>
      <c r="E1448" s="20">
        <v>0.76180843365032402</v>
      </c>
      <c r="F1448" s="2" t="str">
        <f t="shared" si="67"/>
        <v>1240_1417</v>
      </c>
      <c r="G1448" s="23">
        <f t="shared" si="68"/>
        <v>0.23819156634967598</v>
      </c>
    </row>
    <row r="1449" spans="2:7" x14ac:dyDescent="0.4">
      <c r="B1449">
        <v>1417</v>
      </c>
      <c r="C1449">
        <v>1411</v>
      </c>
      <c r="D1449" s="2" t="str">
        <f t="shared" si="66"/>
        <v>1417_1411</v>
      </c>
      <c r="E1449" s="20">
        <v>8.9398531346065305E-2</v>
      </c>
      <c r="F1449" s="2" t="str">
        <f t="shared" si="67"/>
        <v>1411_1417</v>
      </c>
      <c r="G1449" s="23">
        <f t="shared" si="68"/>
        <v>0.91060146865393465</v>
      </c>
    </row>
    <row r="1450" spans="2:7" x14ac:dyDescent="0.4">
      <c r="B1450">
        <v>1417</v>
      </c>
      <c r="C1450">
        <v>1371</v>
      </c>
      <c r="D1450" s="2" t="str">
        <f t="shared" si="66"/>
        <v>1417_1371</v>
      </c>
      <c r="E1450" s="20">
        <v>7.1497637196556704E-2</v>
      </c>
      <c r="F1450" s="2" t="str">
        <f t="shared" si="67"/>
        <v>1371_1417</v>
      </c>
      <c r="G1450" s="23">
        <f t="shared" si="68"/>
        <v>0.92850236280344334</v>
      </c>
    </row>
    <row r="1451" spans="2:7" x14ac:dyDescent="0.4">
      <c r="B1451">
        <v>1417</v>
      </c>
      <c r="C1451">
        <v>1278</v>
      </c>
      <c r="D1451" s="2" t="str">
        <f t="shared" si="66"/>
        <v>1417_1278</v>
      </c>
      <c r="E1451" s="20">
        <v>1.3338660079517801E-2</v>
      </c>
      <c r="F1451" s="2" t="str">
        <f t="shared" si="67"/>
        <v>1278_1417</v>
      </c>
      <c r="G1451" s="23">
        <f t="shared" si="68"/>
        <v>0.98666133992048222</v>
      </c>
    </row>
    <row r="1452" spans="2:7" x14ac:dyDescent="0.4">
      <c r="B1452">
        <v>1417</v>
      </c>
      <c r="C1452">
        <v>1457</v>
      </c>
      <c r="D1452" s="2" t="str">
        <f t="shared" si="66"/>
        <v>1417_1457</v>
      </c>
      <c r="E1452" s="20">
        <v>0.26252312232420599</v>
      </c>
      <c r="F1452" s="2" t="str">
        <f t="shared" si="67"/>
        <v>1457_1417</v>
      </c>
      <c r="G1452" s="23">
        <f t="shared" si="68"/>
        <v>0.73747687767579406</v>
      </c>
    </row>
    <row r="1453" spans="2:7" x14ac:dyDescent="0.4">
      <c r="B1453">
        <v>1417</v>
      </c>
      <c r="C1453">
        <v>1243</v>
      </c>
      <c r="D1453" s="2" t="str">
        <f t="shared" si="66"/>
        <v>1417_1243</v>
      </c>
      <c r="E1453" s="20">
        <v>0.358512040161725</v>
      </c>
      <c r="F1453" s="2" t="str">
        <f t="shared" si="67"/>
        <v>1243_1417</v>
      </c>
      <c r="G1453" s="23">
        <f t="shared" si="68"/>
        <v>0.641487959838275</v>
      </c>
    </row>
    <row r="1454" spans="2:7" x14ac:dyDescent="0.4">
      <c r="B1454">
        <v>1417</v>
      </c>
      <c r="C1454">
        <v>1245</v>
      </c>
      <c r="D1454" s="2" t="str">
        <f t="shared" si="66"/>
        <v>1417_1245</v>
      </c>
      <c r="E1454" s="20">
        <v>0.21246150024670299</v>
      </c>
      <c r="F1454" s="2" t="str">
        <f t="shared" si="67"/>
        <v>1245_1417</v>
      </c>
      <c r="G1454" s="23">
        <f t="shared" si="68"/>
        <v>0.78753849975329704</v>
      </c>
    </row>
    <row r="1455" spans="2:7" x14ac:dyDescent="0.4">
      <c r="B1455">
        <v>1417</v>
      </c>
      <c r="C1455">
        <v>1173</v>
      </c>
      <c r="D1455" s="2" t="str">
        <f t="shared" si="66"/>
        <v>1417_1173</v>
      </c>
      <c r="E1455" s="20">
        <v>7.5803626580341898E-2</v>
      </c>
      <c r="F1455" s="2" t="str">
        <f t="shared" si="67"/>
        <v>1173_1417</v>
      </c>
      <c r="G1455" s="23">
        <f t="shared" si="68"/>
        <v>0.9241963734196581</v>
      </c>
    </row>
    <row r="1456" spans="2:7" x14ac:dyDescent="0.4">
      <c r="B1456">
        <v>1417</v>
      </c>
      <c r="C1456">
        <v>1297</v>
      </c>
      <c r="D1456" s="2" t="str">
        <f t="shared" si="66"/>
        <v>1417_1297</v>
      </c>
      <c r="E1456" s="20">
        <v>0.61974984600688099</v>
      </c>
      <c r="F1456" s="2" t="str">
        <f t="shared" si="67"/>
        <v>1297_1417</v>
      </c>
      <c r="G1456" s="23">
        <f t="shared" si="68"/>
        <v>0.38025015399311901</v>
      </c>
    </row>
    <row r="1457" spans="2:7" x14ac:dyDescent="0.4">
      <c r="B1457">
        <v>1455</v>
      </c>
      <c r="C1457">
        <v>1246</v>
      </c>
      <c r="D1457" s="2" t="str">
        <f t="shared" si="66"/>
        <v>1455_1246</v>
      </c>
      <c r="E1457" s="20">
        <v>2.0721992834467601E-2</v>
      </c>
      <c r="F1457" s="2" t="str">
        <f t="shared" si="67"/>
        <v>1246_1455</v>
      </c>
      <c r="G1457" s="23">
        <f t="shared" si="68"/>
        <v>0.97927800716553237</v>
      </c>
    </row>
    <row r="1458" spans="2:7" x14ac:dyDescent="0.4">
      <c r="B1458">
        <v>1455</v>
      </c>
      <c r="C1458">
        <v>1291</v>
      </c>
      <c r="D1458" s="2" t="str">
        <f t="shared" si="66"/>
        <v>1455_1291</v>
      </c>
      <c r="E1458" s="20">
        <v>0.849650873938391</v>
      </c>
      <c r="F1458" s="2" t="str">
        <f t="shared" si="67"/>
        <v>1291_1455</v>
      </c>
      <c r="G1458" s="23">
        <f t="shared" si="68"/>
        <v>0.150349126061609</v>
      </c>
    </row>
    <row r="1459" spans="2:7" x14ac:dyDescent="0.4">
      <c r="B1459">
        <v>1455</v>
      </c>
      <c r="C1459">
        <v>1439</v>
      </c>
      <c r="D1459" s="2" t="str">
        <f t="shared" si="66"/>
        <v>1455_1439</v>
      </c>
      <c r="E1459" s="20">
        <v>0.615082356798209</v>
      </c>
      <c r="F1459" s="2" t="str">
        <f t="shared" si="67"/>
        <v>1439_1455</v>
      </c>
      <c r="G1459" s="23">
        <f t="shared" si="68"/>
        <v>0.384917643201791</v>
      </c>
    </row>
    <row r="1460" spans="2:7" x14ac:dyDescent="0.4">
      <c r="B1460">
        <v>1455</v>
      </c>
      <c r="C1460">
        <v>1423</v>
      </c>
      <c r="D1460" s="2" t="str">
        <f t="shared" si="66"/>
        <v>1455_1423</v>
      </c>
      <c r="E1460" s="20">
        <v>6.3992071456772201E-2</v>
      </c>
      <c r="F1460" s="2" t="str">
        <f t="shared" si="67"/>
        <v>1423_1455</v>
      </c>
      <c r="G1460" s="23">
        <f t="shared" si="68"/>
        <v>0.93600792854322779</v>
      </c>
    </row>
    <row r="1461" spans="2:7" x14ac:dyDescent="0.4">
      <c r="B1461">
        <v>1455</v>
      </c>
      <c r="C1461">
        <v>1190</v>
      </c>
      <c r="D1461" s="2" t="str">
        <f t="shared" si="66"/>
        <v>1455_1190</v>
      </c>
      <c r="E1461" s="20">
        <v>0.68081569701519196</v>
      </c>
      <c r="F1461" s="2" t="str">
        <f t="shared" si="67"/>
        <v>1190_1455</v>
      </c>
      <c r="G1461" s="23">
        <f t="shared" si="68"/>
        <v>0.31918430298480804</v>
      </c>
    </row>
    <row r="1462" spans="2:7" x14ac:dyDescent="0.4">
      <c r="B1462">
        <v>1455</v>
      </c>
      <c r="C1462">
        <v>1374</v>
      </c>
      <c r="D1462" s="2" t="str">
        <f t="shared" si="66"/>
        <v>1455_1374</v>
      </c>
      <c r="E1462" s="20">
        <v>5.6532833047259402E-2</v>
      </c>
      <c r="F1462" s="2" t="str">
        <f t="shared" si="67"/>
        <v>1374_1455</v>
      </c>
      <c r="G1462" s="23">
        <f t="shared" si="68"/>
        <v>0.94346716695274058</v>
      </c>
    </row>
    <row r="1463" spans="2:7" x14ac:dyDescent="0.4">
      <c r="B1463">
        <v>1455</v>
      </c>
      <c r="C1463">
        <v>1307</v>
      </c>
      <c r="D1463" s="2" t="str">
        <f t="shared" si="66"/>
        <v>1455_1307</v>
      </c>
      <c r="E1463" s="20">
        <v>0.241052016448563</v>
      </c>
      <c r="F1463" s="2" t="str">
        <f t="shared" si="67"/>
        <v>1307_1455</v>
      </c>
      <c r="G1463" s="23">
        <f t="shared" si="68"/>
        <v>0.758947983551437</v>
      </c>
    </row>
    <row r="1464" spans="2:7" x14ac:dyDescent="0.4">
      <c r="B1464">
        <v>1455</v>
      </c>
      <c r="C1464">
        <v>1266</v>
      </c>
      <c r="D1464" s="2" t="str">
        <f t="shared" si="66"/>
        <v>1455_1266</v>
      </c>
      <c r="E1464" s="20">
        <v>0.40579650388869898</v>
      </c>
      <c r="F1464" s="2" t="str">
        <f t="shared" si="67"/>
        <v>1266_1455</v>
      </c>
      <c r="G1464" s="23">
        <f t="shared" si="68"/>
        <v>0.59420349611130097</v>
      </c>
    </row>
    <row r="1465" spans="2:7" x14ac:dyDescent="0.4">
      <c r="B1465">
        <v>1455</v>
      </c>
      <c r="C1465">
        <v>1407</v>
      </c>
      <c r="D1465" s="2" t="str">
        <f t="shared" si="66"/>
        <v>1455_1407</v>
      </c>
      <c r="E1465" s="20">
        <v>0.53679744347118397</v>
      </c>
      <c r="F1465" s="2" t="str">
        <f t="shared" si="67"/>
        <v>1407_1455</v>
      </c>
      <c r="G1465" s="23">
        <f t="shared" si="68"/>
        <v>0.46320255652881603</v>
      </c>
    </row>
    <row r="1466" spans="2:7" x14ac:dyDescent="0.4">
      <c r="B1466">
        <v>1455</v>
      </c>
      <c r="C1466">
        <v>1377</v>
      </c>
      <c r="D1466" s="2" t="str">
        <f t="shared" si="66"/>
        <v>1455_1377</v>
      </c>
      <c r="E1466" s="20">
        <v>5.4374813059848301E-2</v>
      </c>
      <c r="F1466" s="2" t="str">
        <f t="shared" si="67"/>
        <v>1377_1455</v>
      </c>
      <c r="G1466" s="23">
        <f t="shared" si="68"/>
        <v>0.94562518694015174</v>
      </c>
    </row>
    <row r="1467" spans="2:7" x14ac:dyDescent="0.4">
      <c r="B1467">
        <v>1455</v>
      </c>
      <c r="C1467">
        <v>1435</v>
      </c>
      <c r="D1467" s="2" t="str">
        <f t="shared" si="66"/>
        <v>1455_1435</v>
      </c>
      <c r="E1467" s="20">
        <v>0.26035699251051497</v>
      </c>
      <c r="F1467" s="2" t="str">
        <f t="shared" si="67"/>
        <v>1435_1455</v>
      </c>
      <c r="G1467" s="23">
        <f t="shared" si="68"/>
        <v>0.73964300748948508</v>
      </c>
    </row>
    <row r="1468" spans="2:7" x14ac:dyDescent="0.4">
      <c r="B1468">
        <v>1455</v>
      </c>
      <c r="C1468">
        <v>1343</v>
      </c>
      <c r="D1468" s="2" t="str">
        <f t="shared" si="66"/>
        <v>1455_1343</v>
      </c>
      <c r="E1468" s="20">
        <v>2.9815714994044101E-2</v>
      </c>
      <c r="F1468" s="2" t="str">
        <f t="shared" si="67"/>
        <v>1343_1455</v>
      </c>
      <c r="G1468" s="23">
        <f t="shared" si="68"/>
        <v>0.97018428500595588</v>
      </c>
    </row>
    <row r="1469" spans="2:7" x14ac:dyDescent="0.4">
      <c r="B1469">
        <v>1455</v>
      </c>
      <c r="C1469">
        <v>1137</v>
      </c>
      <c r="D1469" s="2" t="str">
        <f t="shared" si="66"/>
        <v>1455_1137</v>
      </c>
      <c r="E1469" s="20">
        <v>0.53474596052546297</v>
      </c>
      <c r="F1469" s="2" t="str">
        <f t="shared" si="67"/>
        <v>1137_1455</v>
      </c>
      <c r="G1469" s="23">
        <f t="shared" si="68"/>
        <v>0.46525403947453703</v>
      </c>
    </row>
    <row r="1470" spans="2:7" x14ac:dyDescent="0.4">
      <c r="B1470">
        <v>1455</v>
      </c>
      <c r="C1470">
        <v>1268</v>
      </c>
      <c r="D1470" s="2" t="str">
        <f t="shared" si="66"/>
        <v>1455_1268</v>
      </c>
      <c r="E1470" s="20">
        <v>0.46304158973871101</v>
      </c>
      <c r="F1470" s="2" t="str">
        <f t="shared" si="67"/>
        <v>1268_1455</v>
      </c>
      <c r="G1470" s="23">
        <f t="shared" si="68"/>
        <v>0.53695841026128899</v>
      </c>
    </row>
    <row r="1471" spans="2:7" x14ac:dyDescent="0.4">
      <c r="B1471">
        <v>1455</v>
      </c>
      <c r="C1471">
        <v>1195</v>
      </c>
      <c r="D1471" s="2" t="str">
        <f t="shared" si="66"/>
        <v>1455_1195</v>
      </c>
      <c r="E1471" s="20">
        <v>0.210716716657118</v>
      </c>
      <c r="F1471" s="2" t="str">
        <f t="shared" si="67"/>
        <v>1195_1455</v>
      </c>
      <c r="G1471" s="23">
        <f t="shared" si="68"/>
        <v>0.789283283342882</v>
      </c>
    </row>
    <row r="1472" spans="2:7" x14ac:dyDescent="0.4">
      <c r="B1472">
        <v>1455</v>
      </c>
      <c r="C1472">
        <v>1433</v>
      </c>
      <c r="D1472" s="2" t="str">
        <f t="shared" si="66"/>
        <v>1455_1433</v>
      </c>
      <c r="E1472" s="20">
        <v>0.10728228475276801</v>
      </c>
      <c r="F1472" s="2" t="str">
        <f t="shared" si="67"/>
        <v>1433_1455</v>
      </c>
      <c r="G1472" s="23">
        <f t="shared" si="68"/>
        <v>0.89271771524723198</v>
      </c>
    </row>
    <row r="1473" spans="2:7" x14ac:dyDescent="0.4">
      <c r="B1473">
        <v>1455</v>
      </c>
      <c r="C1473">
        <v>1315</v>
      </c>
      <c r="D1473" s="2" t="str">
        <f t="shared" si="66"/>
        <v>1455_1315</v>
      </c>
      <c r="E1473" s="20">
        <v>0.731476156489834</v>
      </c>
      <c r="F1473" s="2" t="str">
        <f t="shared" si="67"/>
        <v>1315_1455</v>
      </c>
      <c r="G1473" s="23">
        <f t="shared" si="68"/>
        <v>0.268523843510166</v>
      </c>
    </row>
    <row r="1474" spans="2:7" x14ac:dyDescent="0.4">
      <c r="B1474">
        <v>1455</v>
      </c>
      <c r="C1474">
        <v>1413</v>
      </c>
      <c r="D1474" s="2" t="str">
        <f t="shared" si="66"/>
        <v>1455_1413</v>
      </c>
      <c r="E1474" s="20">
        <v>0.934363039969478</v>
      </c>
      <c r="F1474" s="2" t="str">
        <f t="shared" si="67"/>
        <v>1413_1455</v>
      </c>
      <c r="G1474" s="23">
        <f t="shared" si="68"/>
        <v>6.5636960030521996E-2</v>
      </c>
    </row>
    <row r="1475" spans="2:7" x14ac:dyDescent="0.4">
      <c r="B1475">
        <v>1455</v>
      </c>
      <c r="C1475">
        <v>1274</v>
      </c>
      <c r="D1475" s="2" t="str">
        <f t="shared" ref="D1475:D1538" si="69">B1475&amp;"_"&amp;C1475</f>
        <v>1455_1274</v>
      </c>
      <c r="E1475" s="20">
        <v>6.0040058882173598E-2</v>
      </c>
      <c r="F1475" s="2" t="str">
        <f t="shared" ref="F1475:F1538" si="70">C1475&amp;"_"&amp;B1475</f>
        <v>1274_1455</v>
      </c>
      <c r="G1475" s="23">
        <f t="shared" ref="G1475:G1538" si="71">1-E1475</f>
        <v>0.93995994111782644</v>
      </c>
    </row>
    <row r="1476" spans="2:7" x14ac:dyDescent="0.4">
      <c r="B1476">
        <v>1455</v>
      </c>
      <c r="C1476">
        <v>1305</v>
      </c>
      <c r="D1476" s="2" t="str">
        <f t="shared" si="69"/>
        <v>1455_1305</v>
      </c>
      <c r="E1476" s="20">
        <v>0.154986800221629</v>
      </c>
      <c r="F1476" s="2" t="str">
        <f t="shared" si="70"/>
        <v>1305_1455</v>
      </c>
      <c r="G1476" s="23">
        <f t="shared" si="71"/>
        <v>0.84501319977837097</v>
      </c>
    </row>
    <row r="1477" spans="2:7" x14ac:dyDescent="0.4">
      <c r="B1477">
        <v>1455</v>
      </c>
      <c r="C1477">
        <v>1436</v>
      </c>
      <c r="D1477" s="2" t="str">
        <f t="shared" si="69"/>
        <v>1455_1436</v>
      </c>
      <c r="E1477" s="20">
        <v>4.2285411421010902E-2</v>
      </c>
      <c r="F1477" s="2" t="str">
        <f t="shared" si="70"/>
        <v>1436_1455</v>
      </c>
      <c r="G1477" s="23">
        <f t="shared" si="71"/>
        <v>0.95771458857898906</v>
      </c>
    </row>
    <row r="1478" spans="2:7" x14ac:dyDescent="0.4">
      <c r="B1478">
        <v>1455</v>
      </c>
      <c r="C1478">
        <v>1166</v>
      </c>
      <c r="D1478" s="2" t="str">
        <f t="shared" si="69"/>
        <v>1455_1166</v>
      </c>
      <c r="E1478" s="20">
        <v>0.50966710863652398</v>
      </c>
      <c r="F1478" s="2" t="str">
        <f t="shared" si="70"/>
        <v>1166_1455</v>
      </c>
      <c r="G1478" s="23">
        <f t="shared" si="71"/>
        <v>0.49033289136347602</v>
      </c>
    </row>
    <row r="1479" spans="2:7" x14ac:dyDescent="0.4">
      <c r="B1479">
        <v>1455</v>
      </c>
      <c r="C1479">
        <v>1233</v>
      </c>
      <c r="D1479" s="2" t="str">
        <f t="shared" si="69"/>
        <v>1455_1233</v>
      </c>
      <c r="E1479" s="20">
        <v>0.46238794504472702</v>
      </c>
      <c r="F1479" s="2" t="str">
        <f t="shared" si="70"/>
        <v>1233_1455</v>
      </c>
      <c r="G1479" s="23">
        <f t="shared" si="71"/>
        <v>0.53761205495527298</v>
      </c>
    </row>
    <row r="1480" spans="2:7" x14ac:dyDescent="0.4">
      <c r="B1480">
        <v>1455</v>
      </c>
      <c r="C1480">
        <v>1329</v>
      </c>
      <c r="D1480" s="2" t="str">
        <f t="shared" si="69"/>
        <v>1455_1329</v>
      </c>
      <c r="E1480" s="20">
        <v>0.43275934649828202</v>
      </c>
      <c r="F1480" s="2" t="str">
        <f t="shared" si="70"/>
        <v>1329_1455</v>
      </c>
      <c r="G1480" s="23">
        <f t="shared" si="71"/>
        <v>0.56724065350171804</v>
      </c>
    </row>
    <row r="1481" spans="2:7" x14ac:dyDescent="0.4">
      <c r="B1481">
        <v>1455</v>
      </c>
      <c r="C1481">
        <v>1240</v>
      </c>
      <c r="D1481" s="2" t="str">
        <f t="shared" si="69"/>
        <v>1455_1240</v>
      </c>
      <c r="E1481" s="20">
        <v>0.86446576180822599</v>
      </c>
      <c r="F1481" s="2" t="str">
        <f t="shared" si="70"/>
        <v>1240_1455</v>
      </c>
      <c r="G1481" s="23">
        <f t="shared" si="71"/>
        <v>0.13553423819177401</v>
      </c>
    </row>
    <row r="1482" spans="2:7" x14ac:dyDescent="0.4">
      <c r="B1482">
        <v>1455</v>
      </c>
      <c r="C1482">
        <v>1411</v>
      </c>
      <c r="D1482" s="2" t="str">
        <f t="shared" si="69"/>
        <v>1455_1411</v>
      </c>
      <c r="E1482" s="20">
        <v>0.16372989772070301</v>
      </c>
      <c r="F1482" s="2" t="str">
        <f t="shared" si="70"/>
        <v>1411_1455</v>
      </c>
      <c r="G1482" s="23">
        <f t="shared" si="71"/>
        <v>0.83627010227929699</v>
      </c>
    </row>
    <row r="1483" spans="2:7" x14ac:dyDescent="0.4">
      <c r="B1483">
        <v>1455</v>
      </c>
      <c r="C1483">
        <v>1371</v>
      </c>
      <c r="D1483" s="2" t="str">
        <f t="shared" si="69"/>
        <v>1455_1371</v>
      </c>
      <c r="E1483" s="20">
        <v>0.13312099197823801</v>
      </c>
      <c r="F1483" s="2" t="str">
        <f t="shared" si="70"/>
        <v>1371_1455</v>
      </c>
      <c r="G1483" s="23">
        <f t="shared" si="71"/>
        <v>0.86687900802176199</v>
      </c>
    </row>
    <row r="1484" spans="2:7" x14ac:dyDescent="0.4">
      <c r="B1484">
        <v>1455</v>
      </c>
      <c r="C1484">
        <v>1278</v>
      </c>
      <c r="D1484" s="2" t="str">
        <f t="shared" si="69"/>
        <v>1455_1278</v>
      </c>
      <c r="E1484" s="20">
        <v>2.62524508090844E-2</v>
      </c>
      <c r="F1484" s="2" t="str">
        <f t="shared" si="70"/>
        <v>1278_1455</v>
      </c>
      <c r="G1484" s="23">
        <f t="shared" si="71"/>
        <v>0.97374754919091555</v>
      </c>
    </row>
    <row r="1485" spans="2:7" x14ac:dyDescent="0.4">
      <c r="B1485">
        <v>1455</v>
      </c>
      <c r="C1485">
        <v>1457</v>
      </c>
      <c r="D1485" s="2" t="str">
        <f t="shared" si="69"/>
        <v>1455_1457</v>
      </c>
      <c r="E1485" s="20">
        <v>0.41517123742379197</v>
      </c>
      <c r="F1485" s="2" t="str">
        <f t="shared" si="70"/>
        <v>1457_1455</v>
      </c>
      <c r="G1485" s="23">
        <f t="shared" si="71"/>
        <v>0.58482876257620808</v>
      </c>
    </row>
    <row r="1486" spans="2:7" x14ac:dyDescent="0.4">
      <c r="B1486">
        <v>1455</v>
      </c>
      <c r="C1486">
        <v>1243</v>
      </c>
      <c r="D1486" s="2" t="str">
        <f t="shared" si="69"/>
        <v>1455_1243</v>
      </c>
      <c r="E1486" s="20">
        <v>0.527083307098556</v>
      </c>
      <c r="F1486" s="2" t="str">
        <f t="shared" si="70"/>
        <v>1243_1455</v>
      </c>
      <c r="G1486" s="23">
        <f t="shared" si="71"/>
        <v>0.472916692901444</v>
      </c>
    </row>
    <row r="1487" spans="2:7" x14ac:dyDescent="0.4">
      <c r="B1487">
        <v>1455</v>
      </c>
      <c r="C1487">
        <v>1245</v>
      </c>
      <c r="D1487" s="2" t="str">
        <f t="shared" si="69"/>
        <v>1455_1245</v>
      </c>
      <c r="E1487" s="20">
        <v>0.34980785141680099</v>
      </c>
      <c r="F1487" s="2" t="str">
        <f t="shared" si="70"/>
        <v>1245_1455</v>
      </c>
      <c r="G1487" s="23">
        <f t="shared" si="71"/>
        <v>0.65019214858319896</v>
      </c>
    </row>
    <row r="1488" spans="2:7" x14ac:dyDescent="0.4">
      <c r="B1488">
        <v>1455</v>
      </c>
      <c r="C1488">
        <v>1173</v>
      </c>
      <c r="D1488" s="2" t="str">
        <f t="shared" si="69"/>
        <v>1455_1173</v>
      </c>
      <c r="E1488" s="20">
        <v>0.140576389939815</v>
      </c>
      <c r="F1488" s="2" t="str">
        <f t="shared" si="70"/>
        <v>1173_1455</v>
      </c>
      <c r="G1488" s="23">
        <f t="shared" si="71"/>
        <v>0.85942361006018497</v>
      </c>
    </row>
    <row r="1489" spans="2:7" x14ac:dyDescent="0.4">
      <c r="B1489">
        <v>1455</v>
      </c>
      <c r="C1489">
        <v>1297</v>
      </c>
      <c r="D1489" s="2" t="str">
        <f t="shared" si="69"/>
        <v>1455_1297</v>
      </c>
      <c r="E1489" s="20">
        <v>0.76472371784672699</v>
      </c>
      <c r="F1489" s="2" t="str">
        <f t="shared" si="70"/>
        <v>1297_1455</v>
      </c>
      <c r="G1489" s="23">
        <f t="shared" si="71"/>
        <v>0.23527628215327301</v>
      </c>
    </row>
    <row r="1490" spans="2:7" x14ac:dyDescent="0.4">
      <c r="B1490">
        <v>1246</v>
      </c>
      <c r="C1490">
        <v>1291</v>
      </c>
      <c r="D1490" s="2" t="str">
        <f t="shared" si="69"/>
        <v>1246_1291</v>
      </c>
      <c r="E1490" s="20">
        <v>0.93883353193214303</v>
      </c>
      <c r="F1490" s="2" t="str">
        <f t="shared" si="70"/>
        <v>1291_1246</v>
      </c>
      <c r="G1490" s="23">
        <f t="shared" si="71"/>
        <v>6.1166468067856972E-2</v>
      </c>
    </row>
    <row r="1491" spans="2:7" x14ac:dyDescent="0.4">
      <c r="B1491">
        <v>1246</v>
      </c>
      <c r="C1491">
        <v>1439</v>
      </c>
      <c r="D1491" s="2" t="str">
        <f t="shared" si="69"/>
        <v>1246_1439</v>
      </c>
      <c r="E1491" s="20">
        <v>0.81273804618865697</v>
      </c>
      <c r="F1491" s="2" t="str">
        <f t="shared" si="70"/>
        <v>1439_1246</v>
      </c>
      <c r="G1491" s="23">
        <f t="shared" si="71"/>
        <v>0.18726195381134303</v>
      </c>
    </row>
    <row r="1492" spans="2:7" x14ac:dyDescent="0.4">
      <c r="B1492">
        <v>1246</v>
      </c>
      <c r="C1492">
        <v>1423</v>
      </c>
      <c r="D1492" s="2" t="str">
        <f t="shared" si="69"/>
        <v>1246_1423</v>
      </c>
      <c r="E1492" s="20">
        <v>0.15660731984661799</v>
      </c>
      <c r="F1492" s="2" t="str">
        <f t="shared" si="70"/>
        <v>1423_1246</v>
      </c>
      <c r="G1492" s="23">
        <f t="shared" si="71"/>
        <v>0.84339268015338198</v>
      </c>
    </row>
    <row r="1493" spans="2:7" x14ac:dyDescent="0.4">
      <c r="B1493">
        <v>1246</v>
      </c>
      <c r="C1493">
        <v>1190</v>
      </c>
      <c r="D1493" s="2" t="str">
        <f t="shared" si="69"/>
        <v>1246_1190</v>
      </c>
      <c r="E1493" s="20">
        <v>0.85279544509918104</v>
      </c>
      <c r="F1493" s="2" t="str">
        <f t="shared" si="70"/>
        <v>1190_1246</v>
      </c>
      <c r="G1493" s="23">
        <f t="shared" si="71"/>
        <v>0.14720455490081896</v>
      </c>
    </row>
    <row r="1494" spans="2:7" x14ac:dyDescent="0.4">
      <c r="B1494">
        <v>1246</v>
      </c>
      <c r="C1494">
        <v>1374</v>
      </c>
      <c r="D1494" s="2" t="str">
        <f t="shared" si="69"/>
        <v>1246_1374</v>
      </c>
      <c r="E1494" s="20">
        <v>0.139966725266082</v>
      </c>
      <c r="F1494" s="2" t="str">
        <f t="shared" si="70"/>
        <v>1374_1246</v>
      </c>
      <c r="G1494" s="23">
        <f t="shared" si="71"/>
        <v>0.860033274733918</v>
      </c>
    </row>
    <row r="1495" spans="2:7" x14ac:dyDescent="0.4">
      <c r="B1495">
        <v>1246</v>
      </c>
      <c r="C1495">
        <v>1307</v>
      </c>
      <c r="D1495" s="2" t="str">
        <f t="shared" si="69"/>
        <v>1246_1307</v>
      </c>
      <c r="E1495" s="20">
        <v>0.46313032537775101</v>
      </c>
      <c r="F1495" s="2" t="str">
        <f t="shared" si="70"/>
        <v>1307_1246</v>
      </c>
      <c r="G1495" s="23">
        <f t="shared" si="71"/>
        <v>0.53686967462224899</v>
      </c>
    </row>
    <row r="1496" spans="2:7" x14ac:dyDescent="0.4">
      <c r="B1496">
        <v>1246</v>
      </c>
      <c r="C1496">
        <v>1266</v>
      </c>
      <c r="D1496" s="2" t="str">
        <f t="shared" si="69"/>
        <v>1246_1266</v>
      </c>
      <c r="E1496" s="20">
        <v>0.649718843065208</v>
      </c>
      <c r="F1496" s="2" t="str">
        <f t="shared" si="70"/>
        <v>1266_1246</v>
      </c>
      <c r="G1496" s="23">
        <f t="shared" si="71"/>
        <v>0.350281156934792</v>
      </c>
    </row>
    <row r="1497" spans="2:7" x14ac:dyDescent="0.4">
      <c r="B1497">
        <v>1246</v>
      </c>
      <c r="C1497">
        <v>1407</v>
      </c>
      <c r="D1497" s="2" t="str">
        <f t="shared" si="69"/>
        <v>1246_1407</v>
      </c>
      <c r="E1497" s="20">
        <v>0.75889483355462595</v>
      </c>
      <c r="F1497" s="2" t="str">
        <f t="shared" si="70"/>
        <v>1407_1246</v>
      </c>
      <c r="G1497" s="23">
        <f t="shared" si="71"/>
        <v>0.24110516644537405</v>
      </c>
    </row>
    <row r="1498" spans="2:7" x14ac:dyDescent="0.4">
      <c r="B1498">
        <v>1246</v>
      </c>
      <c r="C1498">
        <v>1377</v>
      </c>
      <c r="D1498" s="2" t="str">
        <f t="shared" si="69"/>
        <v>1246_1377</v>
      </c>
      <c r="E1498" s="20">
        <v>0.13507979065436801</v>
      </c>
      <c r="F1498" s="2" t="str">
        <f t="shared" si="70"/>
        <v>1377_1246</v>
      </c>
      <c r="G1498" s="23">
        <f t="shared" si="71"/>
        <v>0.86492020934563196</v>
      </c>
    </row>
    <row r="1499" spans="2:7" x14ac:dyDescent="0.4">
      <c r="B1499">
        <v>1246</v>
      </c>
      <c r="C1499">
        <v>1435</v>
      </c>
      <c r="D1499" s="2" t="str">
        <f t="shared" si="69"/>
        <v>1246_1435</v>
      </c>
      <c r="E1499" s="20">
        <v>0.48876681732643301</v>
      </c>
      <c r="F1499" s="2" t="str">
        <f t="shared" si="70"/>
        <v>1435_1246</v>
      </c>
      <c r="G1499" s="23">
        <f t="shared" si="71"/>
        <v>0.51123318267356699</v>
      </c>
    </row>
    <row r="1500" spans="2:7" x14ac:dyDescent="0.4">
      <c r="B1500">
        <v>1246</v>
      </c>
      <c r="C1500">
        <v>1343</v>
      </c>
      <c r="D1500" s="2" t="str">
        <f t="shared" si="69"/>
        <v>1246_1343</v>
      </c>
      <c r="E1500" s="20">
        <v>7.7038884502509702E-2</v>
      </c>
      <c r="F1500" s="2" t="str">
        <f t="shared" si="70"/>
        <v>1343_1246</v>
      </c>
      <c r="G1500" s="23">
        <f t="shared" si="71"/>
        <v>0.92296111549749027</v>
      </c>
    </row>
    <row r="1501" spans="2:7" x14ac:dyDescent="0.4">
      <c r="B1501">
        <v>1246</v>
      </c>
      <c r="C1501">
        <v>1137</v>
      </c>
      <c r="D1501" s="2" t="str">
        <f t="shared" si="69"/>
        <v>1246_1137</v>
      </c>
      <c r="E1501" s="20">
        <v>0.757382417822277</v>
      </c>
      <c r="F1501" s="2" t="str">
        <f t="shared" si="70"/>
        <v>1137_1246</v>
      </c>
      <c r="G1501" s="23">
        <f t="shared" si="71"/>
        <v>0.242617582177723</v>
      </c>
    </row>
    <row r="1502" spans="2:7" x14ac:dyDescent="0.4">
      <c r="B1502">
        <v>1246</v>
      </c>
      <c r="C1502">
        <v>1268</v>
      </c>
      <c r="D1502" s="2" t="str">
        <f t="shared" si="69"/>
        <v>1246_1268</v>
      </c>
      <c r="E1502" s="20">
        <v>0.70079151994471001</v>
      </c>
      <c r="F1502" s="2" t="str">
        <f t="shared" si="70"/>
        <v>1268_1246</v>
      </c>
      <c r="G1502" s="23">
        <f t="shared" si="71"/>
        <v>0.29920848005528999</v>
      </c>
    </row>
    <row r="1503" spans="2:7" x14ac:dyDescent="0.4">
      <c r="B1503">
        <v>1246</v>
      </c>
      <c r="C1503">
        <v>1195</v>
      </c>
      <c r="D1503" s="2" t="str">
        <f t="shared" si="69"/>
        <v>1246_1195</v>
      </c>
      <c r="E1503" s="20">
        <v>0.42032557414549299</v>
      </c>
      <c r="F1503" s="2" t="str">
        <f t="shared" si="70"/>
        <v>1195_1246</v>
      </c>
      <c r="G1503" s="23">
        <f t="shared" si="71"/>
        <v>0.57967442585450701</v>
      </c>
    </row>
    <row r="1504" spans="2:7" x14ac:dyDescent="0.4">
      <c r="B1504">
        <v>1246</v>
      </c>
      <c r="C1504">
        <v>1433</v>
      </c>
      <c r="D1504" s="2" t="str">
        <f t="shared" si="69"/>
        <v>1246_1433</v>
      </c>
      <c r="E1504" s="20">
        <v>0.246079314661966</v>
      </c>
      <c r="F1504" s="2" t="str">
        <f t="shared" si="70"/>
        <v>1433_1246</v>
      </c>
      <c r="G1504" s="23">
        <f t="shared" si="71"/>
        <v>0.75392068533803402</v>
      </c>
    </row>
    <row r="1505" spans="2:7" x14ac:dyDescent="0.4">
      <c r="B1505">
        <v>1246</v>
      </c>
      <c r="C1505">
        <v>1315</v>
      </c>
      <c r="D1505" s="2" t="str">
        <f t="shared" si="69"/>
        <v>1246_1315</v>
      </c>
      <c r="E1505" s="20">
        <v>0.880933347823599</v>
      </c>
      <c r="F1505" s="2" t="str">
        <f t="shared" si="70"/>
        <v>1315_1246</v>
      </c>
      <c r="G1505" s="23">
        <f t="shared" si="71"/>
        <v>0.119066652176401</v>
      </c>
    </row>
    <row r="1506" spans="2:7" x14ac:dyDescent="0.4">
      <c r="B1506">
        <v>1246</v>
      </c>
      <c r="C1506">
        <v>1413</v>
      </c>
      <c r="D1506" s="2" t="str">
        <f t="shared" si="69"/>
        <v>1246_1413</v>
      </c>
      <c r="E1506" s="20">
        <v>0.97478799463389398</v>
      </c>
      <c r="F1506" s="2" t="str">
        <f t="shared" si="70"/>
        <v>1413_1246</v>
      </c>
      <c r="G1506" s="23">
        <f t="shared" si="71"/>
        <v>2.5212005366106016E-2</v>
      </c>
    </row>
    <row r="1507" spans="2:7" x14ac:dyDescent="0.4">
      <c r="B1507">
        <v>1246</v>
      </c>
      <c r="C1507">
        <v>1274</v>
      </c>
      <c r="D1507" s="2" t="str">
        <f t="shared" si="69"/>
        <v>1246_1274</v>
      </c>
      <c r="E1507" s="20">
        <v>0.14783899731126399</v>
      </c>
      <c r="F1507" s="2" t="str">
        <f t="shared" si="70"/>
        <v>1274_1246</v>
      </c>
      <c r="G1507" s="23">
        <f t="shared" si="71"/>
        <v>0.85216100268873607</v>
      </c>
    </row>
    <row r="1508" spans="2:7" x14ac:dyDescent="0.4">
      <c r="B1508">
        <v>1246</v>
      </c>
      <c r="C1508">
        <v>1305</v>
      </c>
      <c r="D1508" s="2" t="str">
        <f t="shared" si="69"/>
        <v>1246_1305</v>
      </c>
      <c r="E1508" s="20">
        <v>0.33251350601972302</v>
      </c>
      <c r="F1508" s="2" t="str">
        <f t="shared" si="70"/>
        <v>1305_1246</v>
      </c>
      <c r="G1508" s="23">
        <f t="shared" si="71"/>
        <v>0.66748649398027693</v>
      </c>
    </row>
    <row r="1509" spans="2:7" x14ac:dyDescent="0.4">
      <c r="B1509">
        <v>1246</v>
      </c>
      <c r="C1509">
        <v>1436</v>
      </c>
      <c r="D1509" s="2" t="str">
        <f t="shared" si="69"/>
        <v>1246_1436</v>
      </c>
      <c r="E1509" s="20">
        <v>0.107078730588324</v>
      </c>
      <c r="F1509" s="2" t="str">
        <f t="shared" si="70"/>
        <v>1436_1246</v>
      </c>
      <c r="G1509" s="23">
        <f t="shared" si="71"/>
        <v>0.89292126941167604</v>
      </c>
    </row>
    <row r="1510" spans="2:7" x14ac:dyDescent="0.4">
      <c r="B1510">
        <v>1246</v>
      </c>
      <c r="C1510">
        <v>1166</v>
      </c>
      <c r="D1510" s="2" t="str">
        <f t="shared" si="69"/>
        <v>1246_1166</v>
      </c>
      <c r="E1510" s="20">
        <v>0.73843434483730297</v>
      </c>
      <c r="F1510" s="2" t="str">
        <f t="shared" si="70"/>
        <v>1166_1246</v>
      </c>
      <c r="G1510" s="23">
        <f t="shared" si="71"/>
        <v>0.26156565516269703</v>
      </c>
    </row>
    <row r="1511" spans="2:7" x14ac:dyDescent="0.4">
      <c r="B1511">
        <v>1246</v>
      </c>
      <c r="C1511">
        <v>1233</v>
      </c>
      <c r="D1511" s="2" t="str">
        <f t="shared" si="69"/>
        <v>1246_1233</v>
      </c>
      <c r="E1511" s="20">
        <v>0.70023993124683104</v>
      </c>
      <c r="F1511" s="2" t="str">
        <f t="shared" si="70"/>
        <v>1233_1246</v>
      </c>
      <c r="G1511" s="23">
        <f t="shared" si="71"/>
        <v>0.29976006875316896</v>
      </c>
    </row>
    <row r="1512" spans="2:7" x14ac:dyDescent="0.4">
      <c r="B1512">
        <v>1246</v>
      </c>
      <c r="C1512">
        <v>1329</v>
      </c>
      <c r="D1512" s="2" t="str">
        <f t="shared" si="69"/>
        <v>1246_1329</v>
      </c>
      <c r="E1512" s="20">
        <v>0.67449177747091205</v>
      </c>
      <c r="F1512" s="2" t="str">
        <f t="shared" si="70"/>
        <v>1329_1246</v>
      </c>
      <c r="G1512" s="23">
        <f t="shared" si="71"/>
        <v>0.32550822252908795</v>
      </c>
    </row>
    <row r="1513" spans="2:7" x14ac:dyDescent="0.4">
      <c r="B1513">
        <v>1246</v>
      </c>
      <c r="C1513">
        <v>1240</v>
      </c>
      <c r="D1513" s="2" t="str">
        <f t="shared" si="69"/>
        <v>1246_1240</v>
      </c>
      <c r="E1513" s="20">
        <v>0.94542512222803299</v>
      </c>
      <c r="F1513" s="2" t="str">
        <f t="shared" si="70"/>
        <v>1240_1246</v>
      </c>
      <c r="G1513" s="23">
        <f t="shared" si="71"/>
        <v>5.4574877771967012E-2</v>
      </c>
    </row>
    <row r="1514" spans="2:7" x14ac:dyDescent="0.4">
      <c r="B1514">
        <v>1246</v>
      </c>
      <c r="C1514">
        <v>1411</v>
      </c>
      <c r="D1514" s="2" t="str">
        <f t="shared" si="69"/>
        <v>1246_1411</v>
      </c>
      <c r="E1514" s="20">
        <v>0.34715691319554598</v>
      </c>
      <c r="F1514" s="2" t="str">
        <f t="shared" si="70"/>
        <v>1411_1246</v>
      </c>
      <c r="G1514" s="23">
        <f t="shared" si="71"/>
        <v>0.65284308680445402</v>
      </c>
    </row>
    <row r="1515" spans="2:7" x14ac:dyDescent="0.4">
      <c r="B1515">
        <v>1246</v>
      </c>
      <c r="C1515">
        <v>1371</v>
      </c>
      <c r="D1515" s="2" t="str">
        <f t="shared" si="69"/>
        <v>1246_1371</v>
      </c>
      <c r="E1515" s="20">
        <v>0.294325586581068</v>
      </c>
      <c r="F1515" s="2" t="str">
        <f t="shared" si="70"/>
        <v>1371_1246</v>
      </c>
      <c r="G1515" s="23">
        <f t="shared" si="71"/>
        <v>0.705674413418932</v>
      </c>
    </row>
    <row r="1516" spans="2:7" x14ac:dyDescent="0.4">
      <c r="B1516">
        <v>1246</v>
      </c>
      <c r="C1516">
        <v>1278</v>
      </c>
      <c r="D1516" s="2" t="str">
        <f t="shared" si="69"/>
        <v>1246_1278</v>
      </c>
      <c r="E1516" s="20">
        <v>6.8228889880649901E-2</v>
      </c>
      <c r="F1516" s="2" t="str">
        <f t="shared" si="70"/>
        <v>1278_1246</v>
      </c>
      <c r="G1516" s="23">
        <f t="shared" si="71"/>
        <v>0.9317711101193501</v>
      </c>
    </row>
    <row r="1517" spans="2:7" x14ac:dyDescent="0.4">
      <c r="B1517">
        <v>1246</v>
      </c>
      <c r="C1517">
        <v>1457</v>
      </c>
      <c r="D1517" s="2" t="str">
        <f t="shared" si="69"/>
        <v>1246_1457</v>
      </c>
      <c r="E1517" s="20">
        <v>0.65848397498629796</v>
      </c>
      <c r="F1517" s="2" t="str">
        <f t="shared" si="70"/>
        <v>1457_1246</v>
      </c>
      <c r="G1517" s="23">
        <f t="shared" si="71"/>
        <v>0.34151602501370204</v>
      </c>
    </row>
    <row r="1518" spans="2:7" x14ac:dyDescent="0.4">
      <c r="B1518">
        <v>1246</v>
      </c>
      <c r="C1518">
        <v>1243</v>
      </c>
      <c r="D1518" s="2" t="str">
        <f t="shared" si="69"/>
        <v>1246_1243</v>
      </c>
      <c r="E1518" s="20">
        <v>0.75168382998233796</v>
      </c>
      <c r="F1518" s="2" t="str">
        <f t="shared" si="70"/>
        <v>1243_1246</v>
      </c>
      <c r="G1518" s="23">
        <f t="shared" si="71"/>
        <v>0.24831617001766204</v>
      </c>
    </row>
    <row r="1519" spans="2:7" x14ac:dyDescent="0.4">
      <c r="B1519">
        <v>1246</v>
      </c>
      <c r="C1519">
        <v>1245</v>
      </c>
      <c r="D1519" s="2" t="str">
        <f t="shared" si="69"/>
        <v>1246_1245</v>
      </c>
      <c r="E1519" s="20">
        <v>0.593701774047386</v>
      </c>
      <c r="F1519" s="2" t="str">
        <f t="shared" si="70"/>
        <v>1245_1246</v>
      </c>
      <c r="G1519" s="23">
        <f t="shared" si="71"/>
        <v>0.406298225952614</v>
      </c>
    </row>
    <row r="1520" spans="2:7" x14ac:dyDescent="0.4">
      <c r="B1520">
        <v>1246</v>
      </c>
      <c r="C1520">
        <v>1173</v>
      </c>
      <c r="D1520" s="2" t="str">
        <f t="shared" si="69"/>
        <v>1246_1173</v>
      </c>
      <c r="E1520" s="20">
        <v>0.30760560168107898</v>
      </c>
      <c r="F1520" s="2" t="str">
        <f t="shared" si="70"/>
        <v>1173_1246</v>
      </c>
      <c r="G1520" s="23">
        <f t="shared" si="71"/>
        <v>0.69239439831892102</v>
      </c>
    </row>
    <row r="1521" spans="2:7" x14ac:dyDescent="0.4">
      <c r="B1521">
        <v>1246</v>
      </c>
      <c r="C1521">
        <v>1297</v>
      </c>
      <c r="D1521" s="2" t="str">
        <f t="shared" si="69"/>
        <v>1246_1297</v>
      </c>
      <c r="E1521" s="20">
        <v>0.89824982989622704</v>
      </c>
      <c r="F1521" s="2" t="str">
        <f t="shared" si="70"/>
        <v>1297_1246</v>
      </c>
      <c r="G1521" s="23">
        <f t="shared" si="71"/>
        <v>0.10175017010377296</v>
      </c>
    </row>
    <row r="1522" spans="2:7" x14ac:dyDescent="0.4">
      <c r="B1522">
        <v>1291</v>
      </c>
      <c r="C1522">
        <v>1439</v>
      </c>
      <c r="D1522" s="2" t="str">
        <f t="shared" si="69"/>
        <v>1291_1439</v>
      </c>
      <c r="E1522" s="20">
        <v>0.111557796172811</v>
      </c>
      <c r="F1522" s="2" t="str">
        <f t="shared" si="70"/>
        <v>1439_1291</v>
      </c>
      <c r="G1522" s="23">
        <f t="shared" si="71"/>
        <v>0.88844220382718897</v>
      </c>
    </row>
    <row r="1523" spans="2:7" x14ac:dyDescent="0.4">
      <c r="B1523">
        <v>1291</v>
      </c>
      <c r="C1523">
        <v>1423</v>
      </c>
      <c r="D1523" s="2" t="str">
        <f t="shared" si="69"/>
        <v>1291_1423</v>
      </c>
      <c r="E1523" s="20">
        <v>5.34349077561448E-3</v>
      </c>
      <c r="F1523" s="2" t="str">
        <f t="shared" si="70"/>
        <v>1423_1291</v>
      </c>
      <c r="G1523" s="23">
        <f t="shared" si="71"/>
        <v>0.99465650922438553</v>
      </c>
    </row>
    <row r="1524" spans="2:7" x14ac:dyDescent="0.4">
      <c r="B1524">
        <v>1291</v>
      </c>
      <c r="C1524">
        <v>1190</v>
      </c>
      <c r="D1524" s="2" t="str">
        <f t="shared" si="69"/>
        <v>1291_1190</v>
      </c>
      <c r="E1524" s="20">
        <v>0.14354777655213599</v>
      </c>
      <c r="F1524" s="2" t="str">
        <f t="shared" si="70"/>
        <v>1190_1291</v>
      </c>
      <c r="G1524" s="23">
        <f t="shared" si="71"/>
        <v>0.85645222344786398</v>
      </c>
    </row>
    <row r="1525" spans="2:7" x14ac:dyDescent="0.4">
      <c r="B1525">
        <v>1291</v>
      </c>
      <c r="C1525">
        <v>1374</v>
      </c>
      <c r="D1525" s="2" t="str">
        <f t="shared" si="69"/>
        <v>1291_1374</v>
      </c>
      <c r="E1525" s="20">
        <v>4.6863982436112697E-3</v>
      </c>
      <c r="F1525" s="2" t="str">
        <f t="shared" si="70"/>
        <v>1374_1291</v>
      </c>
      <c r="G1525" s="23">
        <f t="shared" si="71"/>
        <v>0.99531360175638872</v>
      </c>
    </row>
    <row r="1526" spans="2:7" x14ac:dyDescent="0.4">
      <c r="B1526">
        <v>1291</v>
      </c>
      <c r="C1526">
        <v>1307</v>
      </c>
      <c r="D1526" s="2" t="str">
        <f t="shared" si="69"/>
        <v>1291_1307</v>
      </c>
      <c r="E1526" s="20">
        <v>2.43499526482771E-2</v>
      </c>
      <c r="F1526" s="2" t="str">
        <f t="shared" si="70"/>
        <v>1307_1291</v>
      </c>
      <c r="G1526" s="23">
        <f t="shared" si="71"/>
        <v>0.97565004735172289</v>
      </c>
    </row>
    <row r="1527" spans="2:7" x14ac:dyDescent="0.4">
      <c r="B1527">
        <v>1291</v>
      </c>
      <c r="C1527">
        <v>1266</v>
      </c>
      <c r="D1527" s="2" t="str">
        <f t="shared" si="69"/>
        <v>1291_1266</v>
      </c>
      <c r="E1527" s="20">
        <v>5.0930329606056299E-2</v>
      </c>
      <c r="F1527" s="2" t="str">
        <f t="shared" si="70"/>
        <v>1266_1291</v>
      </c>
      <c r="G1527" s="23">
        <f t="shared" si="71"/>
        <v>0.94906967039394374</v>
      </c>
    </row>
    <row r="1528" spans="2:7" x14ac:dyDescent="0.4">
      <c r="B1528">
        <v>1291</v>
      </c>
      <c r="C1528">
        <v>1407</v>
      </c>
      <c r="D1528" s="2" t="str">
        <f t="shared" si="69"/>
        <v>1291_1407</v>
      </c>
      <c r="E1528" s="20">
        <v>8.3463140147396503E-2</v>
      </c>
      <c r="F1528" s="2" t="str">
        <f t="shared" si="70"/>
        <v>1407_1291</v>
      </c>
      <c r="G1528" s="23">
        <f t="shared" si="71"/>
        <v>0.91653685985260347</v>
      </c>
    </row>
    <row r="1529" spans="2:7" x14ac:dyDescent="0.4">
      <c r="B1529">
        <v>1291</v>
      </c>
      <c r="C1529">
        <v>1377</v>
      </c>
      <c r="D1529" s="2" t="str">
        <f t="shared" si="69"/>
        <v>1291_1377</v>
      </c>
      <c r="E1529" s="20">
        <v>4.49806933925737E-3</v>
      </c>
      <c r="F1529" s="2" t="str">
        <f t="shared" si="70"/>
        <v>1377_1291</v>
      </c>
      <c r="G1529" s="23">
        <f t="shared" si="71"/>
        <v>0.99550193066074266</v>
      </c>
    </row>
    <row r="1530" spans="2:7" x14ac:dyDescent="0.4">
      <c r="B1530">
        <v>1291</v>
      </c>
      <c r="C1530">
        <v>1435</v>
      </c>
      <c r="D1530" s="2" t="str">
        <f t="shared" si="69"/>
        <v>1291_1435</v>
      </c>
      <c r="E1530" s="20">
        <v>2.6915529364795101E-2</v>
      </c>
      <c r="F1530" s="2" t="str">
        <f t="shared" si="70"/>
        <v>1435_1291</v>
      </c>
      <c r="G1530" s="23">
        <f t="shared" si="71"/>
        <v>0.97308447063520487</v>
      </c>
    </row>
    <row r="1531" spans="2:7" x14ac:dyDescent="0.4">
      <c r="B1531">
        <v>1291</v>
      </c>
      <c r="C1531">
        <v>1343</v>
      </c>
      <c r="D1531" s="2" t="str">
        <f t="shared" si="69"/>
        <v>1291_1343</v>
      </c>
      <c r="E1531" s="20">
        <v>2.40906645233885E-3</v>
      </c>
      <c r="F1531" s="2" t="str">
        <f t="shared" si="70"/>
        <v>1343_1291</v>
      </c>
      <c r="G1531" s="23">
        <f t="shared" si="71"/>
        <v>0.99759093354766115</v>
      </c>
    </row>
    <row r="1532" spans="2:7" x14ac:dyDescent="0.4">
      <c r="B1532">
        <v>1291</v>
      </c>
      <c r="C1532">
        <v>1137</v>
      </c>
      <c r="D1532" s="2" t="str">
        <f t="shared" si="69"/>
        <v>1291_1137</v>
      </c>
      <c r="E1532" s="20">
        <v>8.2834344070133695E-2</v>
      </c>
      <c r="F1532" s="2" t="str">
        <f t="shared" si="70"/>
        <v>1137_1291</v>
      </c>
      <c r="G1532" s="23">
        <f t="shared" si="71"/>
        <v>0.91716565592986632</v>
      </c>
    </row>
    <row r="1533" spans="2:7" x14ac:dyDescent="0.4">
      <c r="B1533">
        <v>1291</v>
      </c>
      <c r="C1533">
        <v>1268</v>
      </c>
      <c r="D1533" s="2" t="str">
        <f t="shared" si="69"/>
        <v>1291_1268</v>
      </c>
      <c r="E1533" s="20">
        <v>6.3461492817490098E-2</v>
      </c>
      <c r="F1533" s="2" t="str">
        <f t="shared" si="70"/>
        <v>1268_1291</v>
      </c>
      <c r="G1533" s="23">
        <f t="shared" si="71"/>
        <v>0.93653850718250986</v>
      </c>
    </row>
    <row r="1534" spans="2:7" x14ac:dyDescent="0.4">
      <c r="B1534">
        <v>1291</v>
      </c>
      <c r="C1534">
        <v>1195</v>
      </c>
      <c r="D1534" s="2" t="str">
        <f t="shared" si="69"/>
        <v>1291_1195</v>
      </c>
      <c r="E1534" s="20">
        <v>2.0547303957996799E-2</v>
      </c>
      <c r="F1534" s="2" t="str">
        <f t="shared" si="70"/>
        <v>1195_1291</v>
      </c>
      <c r="G1534" s="23">
        <f t="shared" si="71"/>
        <v>0.97945269604200325</v>
      </c>
    </row>
    <row r="1535" spans="2:7" x14ac:dyDescent="0.4">
      <c r="B1535">
        <v>1291</v>
      </c>
      <c r="C1535">
        <v>1433</v>
      </c>
      <c r="D1535" s="2" t="str">
        <f t="shared" si="69"/>
        <v>1291_1433</v>
      </c>
      <c r="E1535" s="20">
        <v>9.3548594745713008E-3</v>
      </c>
      <c r="F1535" s="2" t="str">
        <f t="shared" si="70"/>
        <v>1433_1291</v>
      </c>
      <c r="G1535" s="23">
        <f t="shared" si="71"/>
        <v>0.99064514052542874</v>
      </c>
    </row>
    <row r="1536" spans="2:7" x14ac:dyDescent="0.4">
      <c r="B1536">
        <v>1291</v>
      </c>
      <c r="C1536">
        <v>1315</v>
      </c>
      <c r="D1536" s="2" t="str">
        <f t="shared" si="69"/>
        <v>1291_1315</v>
      </c>
      <c r="E1536" s="20">
        <v>0.176313163753307</v>
      </c>
      <c r="F1536" s="2" t="str">
        <f t="shared" si="70"/>
        <v>1315_1291</v>
      </c>
      <c r="G1536" s="23">
        <f t="shared" si="71"/>
        <v>0.82368683624669303</v>
      </c>
    </row>
    <row r="1537" spans="2:7" x14ac:dyDescent="0.4">
      <c r="B1537">
        <v>1291</v>
      </c>
      <c r="C1537">
        <v>1413</v>
      </c>
      <c r="D1537" s="2" t="str">
        <f t="shared" si="69"/>
        <v>1291_1413</v>
      </c>
      <c r="E1537" s="20">
        <v>0.52798884579190297</v>
      </c>
      <c r="F1537" s="2" t="str">
        <f t="shared" si="70"/>
        <v>1413_1291</v>
      </c>
      <c r="G1537" s="23">
        <f t="shared" si="71"/>
        <v>0.47201115420809703</v>
      </c>
    </row>
    <row r="1538" spans="2:7" x14ac:dyDescent="0.4">
      <c r="B1538">
        <v>1291</v>
      </c>
      <c r="C1538">
        <v>1274</v>
      </c>
      <c r="D1538" s="2" t="str">
        <f t="shared" si="69"/>
        <v>1291_1274</v>
      </c>
      <c r="E1538" s="20">
        <v>4.9941626961318899E-3</v>
      </c>
      <c r="F1538" s="2" t="str">
        <f t="shared" si="70"/>
        <v>1274_1291</v>
      </c>
      <c r="G1538" s="23">
        <f t="shared" si="71"/>
        <v>0.99500583730386816</v>
      </c>
    </row>
    <row r="1539" spans="2:7" x14ac:dyDescent="0.4">
      <c r="B1539">
        <v>1291</v>
      </c>
      <c r="C1539">
        <v>1305</v>
      </c>
      <c r="D1539" s="2" t="str">
        <f t="shared" ref="D1539:D1602" si="72">B1539&amp;"_"&amp;C1539</f>
        <v>1291_1305</v>
      </c>
      <c r="E1539" s="20">
        <v>1.42076405345943E-2</v>
      </c>
      <c r="F1539" s="2" t="str">
        <f t="shared" ref="F1539:F1602" si="73">C1539&amp;"_"&amp;B1539</f>
        <v>1305_1291</v>
      </c>
      <c r="G1539" s="23">
        <f t="shared" ref="G1539:G1602" si="74">1-E1539</f>
        <v>0.98579235946540567</v>
      </c>
    </row>
    <row r="1540" spans="2:7" x14ac:dyDescent="0.4">
      <c r="B1540">
        <v>1291</v>
      </c>
      <c r="C1540">
        <v>1436</v>
      </c>
      <c r="D1540" s="2" t="str">
        <f t="shared" si="72"/>
        <v>1291_1436</v>
      </c>
      <c r="E1540" s="20">
        <v>3.4574475382760299E-3</v>
      </c>
      <c r="F1540" s="2" t="str">
        <f t="shared" si="73"/>
        <v>1436_1291</v>
      </c>
      <c r="G1540" s="23">
        <f t="shared" si="74"/>
        <v>0.99654255246172396</v>
      </c>
    </row>
    <row r="1541" spans="2:7" x14ac:dyDescent="0.4">
      <c r="B1541">
        <v>1291</v>
      </c>
      <c r="C1541">
        <v>1166</v>
      </c>
      <c r="D1541" s="2" t="str">
        <f t="shared" si="72"/>
        <v>1291_1166</v>
      </c>
      <c r="E1541" s="20">
        <v>7.5509778504056699E-2</v>
      </c>
      <c r="F1541" s="2" t="str">
        <f t="shared" si="73"/>
        <v>1166_1291</v>
      </c>
      <c r="G1541" s="23">
        <f t="shared" si="74"/>
        <v>0.92449022149594329</v>
      </c>
    </row>
    <row r="1542" spans="2:7" x14ac:dyDescent="0.4">
      <c r="B1542">
        <v>1291</v>
      </c>
      <c r="C1542">
        <v>1233</v>
      </c>
      <c r="D1542" s="2" t="str">
        <f t="shared" si="72"/>
        <v>1291_1233</v>
      </c>
      <c r="E1542" s="20">
        <v>6.3305407864470795E-2</v>
      </c>
      <c r="F1542" s="2" t="str">
        <f t="shared" si="73"/>
        <v>1233_1291</v>
      </c>
      <c r="G1542" s="23">
        <f t="shared" si="74"/>
        <v>0.93669459213552919</v>
      </c>
    </row>
    <row r="1543" spans="2:7" x14ac:dyDescent="0.4">
      <c r="B1543">
        <v>1291</v>
      </c>
      <c r="C1543">
        <v>1329</v>
      </c>
      <c r="D1543" s="2" t="str">
        <f t="shared" si="72"/>
        <v>1291_1329</v>
      </c>
      <c r="E1543" s="20">
        <v>5.6558683608952297E-2</v>
      </c>
      <c r="F1543" s="2" t="str">
        <f t="shared" si="73"/>
        <v>1329_1291</v>
      </c>
      <c r="G1543" s="23">
        <f t="shared" si="74"/>
        <v>0.94344131639104767</v>
      </c>
    </row>
    <row r="1544" spans="2:7" x14ac:dyDescent="0.4">
      <c r="B1544">
        <v>1291</v>
      </c>
      <c r="C1544">
        <v>1240</v>
      </c>
      <c r="D1544" s="2" t="str">
        <f t="shared" si="72"/>
        <v>1291_1240</v>
      </c>
      <c r="E1544" s="20">
        <v>0.33386266056494002</v>
      </c>
      <c r="F1544" s="2" t="str">
        <f t="shared" si="73"/>
        <v>1240_1291</v>
      </c>
      <c r="G1544" s="23">
        <f t="shared" si="74"/>
        <v>0.66613733943506004</v>
      </c>
    </row>
    <row r="1545" spans="2:7" x14ac:dyDescent="0.4">
      <c r="B1545">
        <v>1291</v>
      </c>
      <c r="C1545">
        <v>1411</v>
      </c>
      <c r="D1545" s="2" t="str">
        <f t="shared" si="72"/>
        <v>1291_1411</v>
      </c>
      <c r="E1545" s="20">
        <v>1.515151756921E-2</v>
      </c>
      <c r="F1545" s="2" t="str">
        <f t="shared" si="73"/>
        <v>1411_1291</v>
      </c>
      <c r="G1545" s="23">
        <f t="shared" si="74"/>
        <v>0.98484848243079004</v>
      </c>
    </row>
    <row r="1546" spans="2:7" x14ac:dyDescent="0.4">
      <c r="B1546">
        <v>1291</v>
      </c>
      <c r="C1546">
        <v>1371</v>
      </c>
      <c r="D1546" s="2" t="str">
        <f t="shared" si="72"/>
        <v>1291_1371</v>
      </c>
      <c r="E1546" s="20">
        <v>1.19229619860998E-2</v>
      </c>
      <c r="F1546" s="2" t="str">
        <f t="shared" si="73"/>
        <v>1371_1291</v>
      </c>
      <c r="G1546" s="23">
        <f t="shared" si="74"/>
        <v>0.98807703801390023</v>
      </c>
    </row>
    <row r="1547" spans="2:7" x14ac:dyDescent="0.4">
      <c r="B1547">
        <v>1291</v>
      </c>
      <c r="C1547">
        <v>1278</v>
      </c>
      <c r="D1547" s="2" t="str">
        <f t="shared" si="72"/>
        <v>1291_1278</v>
      </c>
      <c r="E1547" s="20">
        <v>2.11402290820552E-3</v>
      </c>
      <c r="F1547" s="2" t="str">
        <f t="shared" si="73"/>
        <v>1278_1291</v>
      </c>
      <c r="G1547" s="23">
        <f t="shared" si="74"/>
        <v>0.9978859770917945</v>
      </c>
    </row>
    <row r="1548" spans="2:7" x14ac:dyDescent="0.4">
      <c r="B1548">
        <v>1291</v>
      </c>
      <c r="C1548">
        <v>1457</v>
      </c>
      <c r="D1548" s="2" t="str">
        <f t="shared" si="72"/>
        <v>1291_1457</v>
      </c>
      <c r="E1548" s="20">
        <v>5.2835893985531499E-2</v>
      </c>
      <c r="F1548" s="2" t="str">
        <f t="shared" si="73"/>
        <v>1457_1291</v>
      </c>
      <c r="G1548" s="23">
        <f t="shared" si="74"/>
        <v>0.94716410601446854</v>
      </c>
    </row>
    <row r="1549" spans="2:7" x14ac:dyDescent="0.4">
      <c r="B1549">
        <v>1291</v>
      </c>
      <c r="C1549">
        <v>1243</v>
      </c>
      <c r="D1549" s="2" t="str">
        <f t="shared" si="72"/>
        <v>1291_1243</v>
      </c>
      <c r="E1549" s="20">
        <v>8.0526552105538204E-2</v>
      </c>
      <c r="F1549" s="2" t="str">
        <f t="shared" si="73"/>
        <v>1243_1291</v>
      </c>
      <c r="G1549" s="23">
        <f t="shared" si="74"/>
        <v>0.91947344789446184</v>
      </c>
    </row>
    <row r="1550" spans="2:7" x14ac:dyDescent="0.4">
      <c r="B1550">
        <v>1291</v>
      </c>
      <c r="C1550">
        <v>1245</v>
      </c>
      <c r="D1550" s="2" t="str">
        <f t="shared" si="72"/>
        <v>1291_1245</v>
      </c>
      <c r="E1550" s="20">
        <v>4.0561164891158401E-2</v>
      </c>
      <c r="F1550" s="2" t="str">
        <f t="shared" si="73"/>
        <v>1245_1291</v>
      </c>
      <c r="G1550" s="23">
        <f t="shared" si="74"/>
        <v>0.95943883510884165</v>
      </c>
    </row>
    <row r="1551" spans="2:7" x14ac:dyDescent="0.4">
      <c r="B1551">
        <v>1291</v>
      </c>
      <c r="C1551">
        <v>1173</v>
      </c>
      <c r="D1551" s="2" t="str">
        <f t="shared" si="72"/>
        <v>1291_1173</v>
      </c>
      <c r="E1551" s="20">
        <v>1.26900667339223E-2</v>
      </c>
      <c r="F1551" s="2" t="str">
        <f t="shared" si="73"/>
        <v>1173_1291</v>
      </c>
      <c r="G1551" s="23">
        <f t="shared" si="74"/>
        <v>0.98730993326607774</v>
      </c>
    </row>
    <row r="1552" spans="2:7" x14ac:dyDescent="0.4">
      <c r="B1552">
        <v>1291</v>
      </c>
      <c r="C1552">
        <v>1297</v>
      </c>
      <c r="D1552" s="2" t="str">
        <f t="shared" si="72"/>
        <v>1291_1297</v>
      </c>
      <c r="E1552" s="20">
        <v>0.20344516870394</v>
      </c>
      <c r="F1552" s="2" t="str">
        <f t="shared" si="73"/>
        <v>1297_1291</v>
      </c>
      <c r="G1552" s="23">
        <f t="shared" si="74"/>
        <v>0.79655483129605997</v>
      </c>
    </row>
    <row r="1553" spans="2:7" x14ac:dyDescent="0.4">
      <c r="B1553">
        <v>1439</v>
      </c>
      <c r="C1553">
        <v>1423</v>
      </c>
      <c r="D1553" s="2" t="str">
        <f t="shared" si="72"/>
        <v>1439_1423</v>
      </c>
      <c r="E1553" s="20">
        <v>8.9032288978376894E-2</v>
      </c>
      <c r="F1553" s="2" t="str">
        <f t="shared" si="73"/>
        <v>1423_1439</v>
      </c>
      <c r="G1553" s="23">
        <f t="shared" si="74"/>
        <v>0.91096771102162311</v>
      </c>
    </row>
    <row r="1554" spans="2:7" x14ac:dyDescent="0.4">
      <c r="B1554">
        <v>1439</v>
      </c>
      <c r="C1554">
        <v>1190</v>
      </c>
      <c r="D1554" s="2" t="str">
        <f t="shared" si="72"/>
        <v>1439_1190</v>
      </c>
      <c r="E1554" s="20">
        <v>0.75303765333629302</v>
      </c>
      <c r="F1554" s="2" t="str">
        <f t="shared" si="73"/>
        <v>1190_1439</v>
      </c>
      <c r="G1554" s="23">
        <f t="shared" si="74"/>
        <v>0.24696234666370698</v>
      </c>
    </row>
    <row r="1555" spans="2:7" x14ac:dyDescent="0.4">
      <c r="B1555">
        <v>1439</v>
      </c>
      <c r="C1555">
        <v>1374</v>
      </c>
      <c r="D1555" s="2" t="str">
        <f t="shared" si="72"/>
        <v>1439_1374</v>
      </c>
      <c r="E1555" s="20">
        <v>7.8900276423523097E-2</v>
      </c>
      <c r="F1555" s="2" t="str">
        <f t="shared" si="73"/>
        <v>1374_1439</v>
      </c>
      <c r="G1555" s="23">
        <f t="shared" si="74"/>
        <v>0.92109972357647685</v>
      </c>
    </row>
    <row r="1556" spans="2:7" x14ac:dyDescent="0.4">
      <c r="B1556">
        <v>1439</v>
      </c>
      <c r="C1556">
        <v>1307</v>
      </c>
      <c r="D1556" s="2" t="str">
        <f t="shared" si="72"/>
        <v>1439_1307</v>
      </c>
      <c r="E1556" s="20">
        <v>0.31226227478283902</v>
      </c>
      <c r="F1556" s="2" t="str">
        <f t="shared" si="73"/>
        <v>1307_1439</v>
      </c>
      <c r="G1556" s="23">
        <f t="shared" si="74"/>
        <v>0.68773772521716103</v>
      </c>
    </row>
    <row r="1557" spans="2:7" x14ac:dyDescent="0.4">
      <c r="B1557">
        <v>1439</v>
      </c>
      <c r="C1557">
        <v>1266</v>
      </c>
      <c r="D1557" s="2" t="str">
        <f t="shared" si="72"/>
        <v>1439_1266</v>
      </c>
      <c r="E1557" s="20">
        <v>0.49399688058179497</v>
      </c>
      <c r="F1557" s="2" t="str">
        <f t="shared" si="73"/>
        <v>1266_1439</v>
      </c>
      <c r="G1557" s="23">
        <f t="shared" si="74"/>
        <v>0.50600311941820508</v>
      </c>
    </row>
    <row r="1558" spans="2:7" x14ac:dyDescent="0.4">
      <c r="B1558">
        <v>1439</v>
      </c>
      <c r="C1558">
        <v>1407</v>
      </c>
      <c r="D1558" s="2" t="str">
        <f t="shared" si="72"/>
        <v>1439_1407</v>
      </c>
      <c r="E1558" s="20">
        <v>0.62358968416887195</v>
      </c>
      <c r="F1558" s="2" t="str">
        <f t="shared" si="73"/>
        <v>1407_1439</v>
      </c>
      <c r="G1558" s="23">
        <f t="shared" si="74"/>
        <v>0.37641031583112805</v>
      </c>
    </row>
    <row r="1559" spans="2:7" x14ac:dyDescent="0.4">
      <c r="B1559">
        <v>1439</v>
      </c>
      <c r="C1559">
        <v>1377</v>
      </c>
      <c r="D1559" s="2" t="str">
        <f t="shared" si="72"/>
        <v>1439_1377</v>
      </c>
      <c r="E1559" s="20">
        <v>7.5957167679811005E-2</v>
      </c>
      <c r="F1559" s="2" t="str">
        <f t="shared" si="73"/>
        <v>1377_1439</v>
      </c>
      <c r="G1559" s="23">
        <f t="shared" si="74"/>
        <v>0.92404283232018902</v>
      </c>
    </row>
    <row r="1560" spans="2:7" x14ac:dyDescent="0.4">
      <c r="B1560">
        <v>1439</v>
      </c>
      <c r="C1560">
        <v>1435</v>
      </c>
      <c r="D1560" s="2" t="str">
        <f t="shared" si="72"/>
        <v>1439_1435</v>
      </c>
      <c r="E1560" s="20">
        <v>0.33475476971860901</v>
      </c>
      <c r="F1560" s="2" t="str">
        <f t="shared" si="73"/>
        <v>1435_1439</v>
      </c>
      <c r="G1560" s="23">
        <f t="shared" si="74"/>
        <v>0.66524523028139093</v>
      </c>
    </row>
    <row r="1561" spans="2:7" x14ac:dyDescent="0.4">
      <c r="B1561">
        <v>1439</v>
      </c>
      <c r="C1561">
        <v>1343</v>
      </c>
      <c r="D1561" s="2" t="str">
        <f t="shared" si="72"/>
        <v>1439_1343</v>
      </c>
      <c r="E1561" s="20">
        <v>4.2083937071094799E-2</v>
      </c>
      <c r="F1561" s="2" t="str">
        <f t="shared" si="73"/>
        <v>1343_1439</v>
      </c>
      <c r="G1561" s="23">
        <f t="shared" si="74"/>
        <v>0.95791606292890519</v>
      </c>
    </row>
    <row r="1562" spans="2:7" x14ac:dyDescent="0.4">
      <c r="B1562">
        <v>1439</v>
      </c>
      <c r="C1562">
        <v>1137</v>
      </c>
      <c r="D1562" s="2" t="str">
        <f t="shared" si="72"/>
        <v>1439_1137</v>
      </c>
      <c r="E1562" s="20">
        <v>0.62165166499718505</v>
      </c>
      <c r="F1562" s="2" t="str">
        <f t="shared" si="73"/>
        <v>1137_1439</v>
      </c>
      <c r="G1562" s="23">
        <f t="shared" si="74"/>
        <v>0.37834833500281495</v>
      </c>
    </row>
    <row r="1563" spans="2:7" x14ac:dyDescent="0.4">
      <c r="B1563">
        <v>1439</v>
      </c>
      <c r="C1563">
        <v>1268</v>
      </c>
      <c r="D1563" s="2" t="str">
        <f t="shared" si="72"/>
        <v>1439_1268</v>
      </c>
      <c r="E1563" s="20">
        <v>0.55212310639849504</v>
      </c>
      <c r="F1563" s="2" t="str">
        <f t="shared" si="73"/>
        <v>1268_1439</v>
      </c>
      <c r="G1563" s="23">
        <f t="shared" si="74"/>
        <v>0.44787689360150496</v>
      </c>
    </row>
    <row r="1564" spans="2:7" x14ac:dyDescent="0.4">
      <c r="B1564">
        <v>1439</v>
      </c>
      <c r="C1564">
        <v>1195</v>
      </c>
      <c r="D1564" s="2" t="str">
        <f t="shared" si="72"/>
        <v>1439_1195</v>
      </c>
      <c r="E1564" s="20">
        <v>0.27622711555020402</v>
      </c>
      <c r="F1564" s="2" t="str">
        <f t="shared" si="73"/>
        <v>1195_1439</v>
      </c>
      <c r="G1564" s="23">
        <f t="shared" si="74"/>
        <v>0.72377288444979593</v>
      </c>
    </row>
    <row r="1565" spans="2:7" x14ac:dyDescent="0.4">
      <c r="B1565">
        <v>1439</v>
      </c>
      <c r="C1565">
        <v>1433</v>
      </c>
      <c r="D1565" s="2" t="str">
        <f t="shared" si="72"/>
        <v>1439_1433</v>
      </c>
      <c r="E1565" s="20">
        <v>0.14660877003852499</v>
      </c>
      <c r="F1565" s="2" t="str">
        <f t="shared" si="73"/>
        <v>1433_1439</v>
      </c>
      <c r="G1565" s="23">
        <f t="shared" si="74"/>
        <v>0.85339122996147498</v>
      </c>
    </row>
    <row r="1566" spans="2:7" x14ac:dyDescent="0.4">
      <c r="B1566">
        <v>1439</v>
      </c>
      <c r="C1566">
        <v>1315</v>
      </c>
      <c r="D1566" s="2" t="str">
        <f t="shared" si="72"/>
        <v>1439_1315</v>
      </c>
      <c r="E1566" s="20">
        <v>0.79567538489434297</v>
      </c>
      <c r="F1566" s="2" t="str">
        <f t="shared" si="73"/>
        <v>1315_1439</v>
      </c>
      <c r="G1566" s="23">
        <f t="shared" si="74"/>
        <v>0.20432461510565703</v>
      </c>
    </row>
    <row r="1567" spans="2:7" x14ac:dyDescent="0.4">
      <c r="B1567">
        <v>1439</v>
      </c>
      <c r="C1567">
        <v>1413</v>
      </c>
      <c r="D1567" s="2" t="str">
        <f t="shared" si="72"/>
        <v>1439_1413</v>
      </c>
      <c r="E1567" s="20">
        <v>0.95316166372974898</v>
      </c>
      <c r="F1567" s="2" t="str">
        <f t="shared" si="73"/>
        <v>1413_1439</v>
      </c>
      <c r="G1567" s="23">
        <f t="shared" si="74"/>
        <v>4.6838336270251024E-2</v>
      </c>
    </row>
    <row r="1568" spans="2:7" x14ac:dyDescent="0.4">
      <c r="B1568">
        <v>1439</v>
      </c>
      <c r="C1568">
        <v>1274</v>
      </c>
      <c r="D1568" s="2" t="str">
        <f t="shared" si="72"/>
        <v>1439_1274</v>
      </c>
      <c r="E1568" s="20">
        <v>8.3672085707223801E-2</v>
      </c>
      <c r="F1568" s="2" t="str">
        <f t="shared" si="73"/>
        <v>1274_1439</v>
      </c>
      <c r="G1568" s="23">
        <f t="shared" si="74"/>
        <v>0.91632791429277616</v>
      </c>
    </row>
    <row r="1569" spans="2:7" x14ac:dyDescent="0.4">
      <c r="B1569">
        <v>1439</v>
      </c>
      <c r="C1569">
        <v>1305</v>
      </c>
      <c r="D1569" s="2" t="str">
        <f t="shared" si="72"/>
        <v>1439_1305</v>
      </c>
      <c r="E1569" s="20">
        <v>0.207731183581817</v>
      </c>
      <c r="F1569" s="2" t="str">
        <f t="shared" si="73"/>
        <v>1305_1439</v>
      </c>
      <c r="G1569" s="23">
        <f t="shared" si="74"/>
        <v>0.79226881641818303</v>
      </c>
    </row>
    <row r="1570" spans="2:7" x14ac:dyDescent="0.4">
      <c r="B1570">
        <v>1439</v>
      </c>
      <c r="C1570">
        <v>1436</v>
      </c>
      <c r="D1570" s="2" t="str">
        <f t="shared" si="72"/>
        <v>1439_1436</v>
      </c>
      <c r="E1570" s="20">
        <v>5.9370533434719201E-2</v>
      </c>
      <c r="F1570" s="2" t="str">
        <f t="shared" si="73"/>
        <v>1436_1439</v>
      </c>
      <c r="G1570" s="23">
        <f t="shared" si="74"/>
        <v>0.94062946656528079</v>
      </c>
    </row>
    <row r="1571" spans="2:7" x14ac:dyDescent="0.4">
      <c r="B1571">
        <v>1439</v>
      </c>
      <c r="C1571">
        <v>1166</v>
      </c>
      <c r="D1571" s="2" t="str">
        <f t="shared" si="72"/>
        <v>1439_1166</v>
      </c>
      <c r="E1571" s="20">
        <v>0.59773336989151105</v>
      </c>
      <c r="F1571" s="2" t="str">
        <f t="shared" si="73"/>
        <v>1166_1439</v>
      </c>
      <c r="G1571" s="23">
        <f t="shared" si="74"/>
        <v>0.40226663010848895</v>
      </c>
    </row>
    <row r="1572" spans="2:7" x14ac:dyDescent="0.4">
      <c r="B1572">
        <v>1439</v>
      </c>
      <c r="C1572">
        <v>1233</v>
      </c>
      <c r="D1572" s="2" t="str">
        <f t="shared" si="72"/>
        <v>1439_1233</v>
      </c>
      <c r="E1572" s="20">
        <v>0.55147286084640701</v>
      </c>
      <c r="F1572" s="2" t="str">
        <f t="shared" si="73"/>
        <v>1233_1439</v>
      </c>
      <c r="G1572" s="23">
        <f t="shared" si="74"/>
        <v>0.44852713915359299</v>
      </c>
    </row>
    <row r="1573" spans="2:7" x14ac:dyDescent="0.4">
      <c r="B1573">
        <v>1439</v>
      </c>
      <c r="C1573">
        <v>1329</v>
      </c>
      <c r="D1573" s="2" t="str">
        <f t="shared" si="72"/>
        <v>1439_1329</v>
      </c>
      <c r="E1573" s="20">
        <v>0.52167504426563105</v>
      </c>
      <c r="F1573" s="2" t="str">
        <f t="shared" si="73"/>
        <v>1329_1439</v>
      </c>
      <c r="G1573" s="23">
        <f t="shared" si="74"/>
        <v>0.47832495573436895</v>
      </c>
    </row>
    <row r="1574" spans="2:7" x14ac:dyDescent="0.4">
      <c r="B1574">
        <v>1439</v>
      </c>
      <c r="C1574">
        <v>1240</v>
      </c>
      <c r="D1574" s="2" t="str">
        <f t="shared" si="72"/>
        <v>1439_1240</v>
      </c>
      <c r="E1574" s="20">
        <v>0.90116564452392001</v>
      </c>
      <c r="F1574" s="2" t="str">
        <f t="shared" si="73"/>
        <v>1240_1439</v>
      </c>
      <c r="G1574" s="23">
        <f t="shared" si="74"/>
        <v>9.8834355476079994E-2</v>
      </c>
    </row>
    <row r="1575" spans="2:7" x14ac:dyDescent="0.4">
      <c r="B1575">
        <v>1439</v>
      </c>
      <c r="C1575">
        <v>1411</v>
      </c>
      <c r="D1575" s="2" t="str">
        <f t="shared" si="72"/>
        <v>1439_1411</v>
      </c>
      <c r="E1575" s="20">
        <v>0.21867968927501799</v>
      </c>
      <c r="F1575" s="2" t="str">
        <f t="shared" si="73"/>
        <v>1411_1439</v>
      </c>
      <c r="G1575" s="23">
        <f t="shared" si="74"/>
        <v>0.78132031072498198</v>
      </c>
    </row>
    <row r="1576" spans="2:7" x14ac:dyDescent="0.4">
      <c r="B1576">
        <v>1439</v>
      </c>
      <c r="C1576">
        <v>1371</v>
      </c>
      <c r="D1576" s="2" t="str">
        <f t="shared" si="72"/>
        <v>1439_1371</v>
      </c>
      <c r="E1576" s="20">
        <v>0.180009285224008</v>
      </c>
      <c r="F1576" s="2" t="str">
        <f t="shared" si="73"/>
        <v>1371_1439</v>
      </c>
      <c r="G1576" s="23">
        <f t="shared" si="74"/>
        <v>0.81999071477599195</v>
      </c>
    </row>
    <row r="1577" spans="2:7" x14ac:dyDescent="0.4">
      <c r="B1577">
        <v>1439</v>
      </c>
      <c r="C1577">
        <v>1278</v>
      </c>
      <c r="D1577" s="2" t="str">
        <f t="shared" si="72"/>
        <v>1439_1278</v>
      </c>
      <c r="E1577" s="20">
        <v>3.7110585148609002E-2</v>
      </c>
      <c r="F1577" s="2" t="str">
        <f t="shared" si="73"/>
        <v>1278_1439</v>
      </c>
      <c r="G1577" s="23">
        <f t="shared" si="74"/>
        <v>0.96288941485139101</v>
      </c>
    </row>
    <row r="1578" spans="2:7" x14ac:dyDescent="0.4">
      <c r="B1578">
        <v>1439</v>
      </c>
      <c r="C1578">
        <v>1457</v>
      </c>
      <c r="D1578" s="2" t="str">
        <f t="shared" si="72"/>
        <v>1439_1457</v>
      </c>
      <c r="E1578" s="20">
        <v>0.50368202537920803</v>
      </c>
      <c r="F1578" s="2" t="str">
        <f t="shared" si="73"/>
        <v>1457_1439</v>
      </c>
      <c r="G1578" s="23">
        <f t="shared" si="74"/>
        <v>0.49631797462079197</v>
      </c>
    </row>
    <row r="1579" spans="2:7" x14ac:dyDescent="0.4">
      <c r="B1579">
        <v>1439</v>
      </c>
      <c r="C1579">
        <v>1243</v>
      </c>
      <c r="D1579" s="2" t="str">
        <f t="shared" si="72"/>
        <v>1439_1243</v>
      </c>
      <c r="E1579" s="20">
        <v>0.61438818985441401</v>
      </c>
      <c r="F1579" s="2" t="str">
        <f t="shared" si="73"/>
        <v>1243_1439</v>
      </c>
      <c r="G1579" s="23">
        <f t="shared" si="74"/>
        <v>0.38561181014558599</v>
      </c>
    </row>
    <row r="1580" spans="2:7" x14ac:dyDescent="0.4">
      <c r="B1580">
        <v>1439</v>
      </c>
      <c r="C1580">
        <v>1245</v>
      </c>
      <c r="D1580" s="2" t="str">
        <f t="shared" si="72"/>
        <v>1439_1245</v>
      </c>
      <c r="E1580" s="20">
        <v>0.43474248925668202</v>
      </c>
      <c r="F1580" s="2" t="str">
        <f t="shared" si="73"/>
        <v>1245_1439</v>
      </c>
      <c r="G1580" s="23">
        <f t="shared" si="74"/>
        <v>0.56525751074331798</v>
      </c>
    </row>
    <row r="1581" spans="2:7" x14ac:dyDescent="0.4">
      <c r="B1581">
        <v>1439</v>
      </c>
      <c r="C1581">
        <v>1173</v>
      </c>
      <c r="D1581" s="2" t="str">
        <f t="shared" si="72"/>
        <v>1439_1173</v>
      </c>
      <c r="E1581" s="20">
        <v>0.18951656026268399</v>
      </c>
      <c r="F1581" s="2" t="str">
        <f t="shared" si="73"/>
        <v>1173_1439</v>
      </c>
      <c r="G1581" s="23">
        <f t="shared" si="74"/>
        <v>0.81048343973731596</v>
      </c>
    </row>
    <row r="1582" spans="2:7" x14ac:dyDescent="0.4">
      <c r="B1582">
        <v>1439</v>
      </c>
      <c r="C1582">
        <v>1297</v>
      </c>
      <c r="D1582" s="2" t="str">
        <f t="shared" si="72"/>
        <v>1439_1297</v>
      </c>
      <c r="E1582" s="20">
        <v>0.82289859867165704</v>
      </c>
      <c r="F1582" s="2" t="str">
        <f t="shared" si="73"/>
        <v>1297_1439</v>
      </c>
      <c r="G1582" s="23">
        <f t="shared" si="74"/>
        <v>0.17710140132834296</v>
      </c>
    </row>
    <row r="1583" spans="2:7" x14ac:dyDescent="0.4">
      <c r="B1583">
        <v>1423</v>
      </c>
      <c r="C1583">
        <v>1190</v>
      </c>
      <c r="D1583" s="2" t="str">
        <f t="shared" si="72"/>
        <v>1423_1190</v>
      </c>
      <c r="E1583" s="20">
        <v>6.9229876622941194E-2</v>
      </c>
      <c r="F1583" s="2" t="str">
        <f t="shared" si="73"/>
        <v>1190_1423</v>
      </c>
      <c r="G1583" s="23">
        <f t="shared" si="74"/>
        <v>0.93077012337705878</v>
      </c>
    </row>
    <row r="1584" spans="2:7" x14ac:dyDescent="0.4">
      <c r="B1584">
        <v>1423</v>
      </c>
      <c r="C1584">
        <v>1374</v>
      </c>
      <c r="D1584" s="2" t="str">
        <f t="shared" si="72"/>
        <v>1423_1374</v>
      </c>
      <c r="E1584" s="20">
        <v>2.0851175629253401E-3</v>
      </c>
      <c r="F1584" s="2" t="str">
        <f t="shared" si="73"/>
        <v>1374_1423</v>
      </c>
      <c r="G1584" s="23">
        <f t="shared" si="74"/>
        <v>0.99791488243707471</v>
      </c>
    </row>
    <row r="1585" spans="2:7" x14ac:dyDescent="0.4">
      <c r="B1585">
        <v>1423</v>
      </c>
      <c r="C1585">
        <v>1307</v>
      </c>
      <c r="D1585" s="2" t="str">
        <f t="shared" si="72"/>
        <v>1423_1307</v>
      </c>
      <c r="E1585" s="20">
        <v>1.09541396912537E-2</v>
      </c>
      <c r="F1585" s="2" t="str">
        <f t="shared" si="73"/>
        <v>1307_1423</v>
      </c>
      <c r="G1585" s="23">
        <f t="shared" si="74"/>
        <v>0.98904586030874631</v>
      </c>
    </row>
    <row r="1586" spans="2:7" x14ac:dyDescent="0.4">
      <c r="B1586">
        <v>1423</v>
      </c>
      <c r="C1586">
        <v>1266</v>
      </c>
      <c r="D1586" s="2" t="str">
        <f t="shared" si="72"/>
        <v>1423_1266</v>
      </c>
      <c r="E1586" s="20">
        <v>2.3260285079145002E-2</v>
      </c>
      <c r="F1586" s="2" t="str">
        <f t="shared" si="73"/>
        <v>1266_1423</v>
      </c>
      <c r="G1586" s="23">
        <f t="shared" si="74"/>
        <v>0.97673971492085498</v>
      </c>
    </row>
    <row r="1587" spans="2:7" x14ac:dyDescent="0.4">
      <c r="B1587">
        <v>1423</v>
      </c>
      <c r="C1587">
        <v>1407</v>
      </c>
      <c r="D1587" s="2" t="str">
        <f t="shared" si="72"/>
        <v>1423_1407</v>
      </c>
      <c r="E1587" s="20">
        <v>3.8841637259617298E-2</v>
      </c>
      <c r="F1587" s="2" t="str">
        <f t="shared" si="73"/>
        <v>1407_1423</v>
      </c>
      <c r="G1587" s="23">
        <f t="shared" si="74"/>
        <v>0.96115836274038269</v>
      </c>
    </row>
    <row r="1588" spans="2:7" x14ac:dyDescent="0.4">
      <c r="B1588">
        <v>1423</v>
      </c>
      <c r="C1588">
        <v>1377</v>
      </c>
      <c r="D1588" s="2" t="str">
        <f t="shared" si="72"/>
        <v>1423_1377</v>
      </c>
      <c r="E1588" s="20">
        <v>2.0011142750996501E-3</v>
      </c>
      <c r="F1588" s="2" t="str">
        <f t="shared" si="73"/>
        <v>1377_1423</v>
      </c>
      <c r="G1588" s="23">
        <f t="shared" si="74"/>
        <v>0.99799888572490036</v>
      </c>
    </row>
    <row r="1589" spans="2:7" x14ac:dyDescent="0.4">
      <c r="B1589">
        <v>1423</v>
      </c>
      <c r="C1589">
        <v>1435</v>
      </c>
      <c r="D1589" s="2" t="str">
        <f t="shared" si="72"/>
        <v>1423_1435</v>
      </c>
      <c r="E1589" s="20">
        <v>1.21258391889575E-2</v>
      </c>
      <c r="F1589" s="2" t="str">
        <f t="shared" si="73"/>
        <v>1435_1423</v>
      </c>
      <c r="G1589" s="23">
        <f t="shared" si="74"/>
        <v>0.98787416081104251</v>
      </c>
    </row>
    <row r="1590" spans="2:7" x14ac:dyDescent="0.4">
      <c r="B1590">
        <v>1423</v>
      </c>
      <c r="C1590">
        <v>1343</v>
      </c>
      <c r="D1590" s="2" t="str">
        <f t="shared" si="72"/>
        <v>1423_1343</v>
      </c>
      <c r="E1590" s="20">
        <v>1.07050553480159E-3</v>
      </c>
      <c r="F1590" s="2" t="str">
        <f t="shared" si="73"/>
        <v>1343_1423</v>
      </c>
      <c r="G1590" s="23">
        <f t="shared" si="74"/>
        <v>0.99892949446519841</v>
      </c>
    </row>
    <row r="1591" spans="2:7" x14ac:dyDescent="0.4">
      <c r="B1591">
        <v>1423</v>
      </c>
      <c r="C1591">
        <v>1137</v>
      </c>
      <c r="D1591" s="2" t="str">
        <f t="shared" si="72"/>
        <v>1423_1137</v>
      </c>
      <c r="E1591" s="20">
        <v>3.8534877504501103E-2</v>
      </c>
      <c r="F1591" s="2" t="str">
        <f t="shared" si="73"/>
        <v>1137_1423</v>
      </c>
      <c r="G1591" s="23">
        <f t="shared" si="74"/>
        <v>0.96146512249549887</v>
      </c>
    </row>
    <row r="1592" spans="2:7" x14ac:dyDescent="0.4">
      <c r="B1592">
        <v>1423</v>
      </c>
      <c r="C1592">
        <v>1268</v>
      </c>
      <c r="D1592" s="2" t="str">
        <f t="shared" si="72"/>
        <v>1423_1268</v>
      </c>
      <c r="E1592" s="20">
        <v>2.9192778867258701E-2</v>
      </c>
      <c r="F1592" s="2" t="str">
        <f t="shared" si="73"/>
        <v>1268_1423</v>
      </c>
      <c r="G1592" s="23">
        <f t="shared" si="74"/>
        <v>0.97080722113274132</v>
      </c>
    </row>
    <row r="1593" spans="2:7" x14ac:dyDescent="0.4">
      <c r="B1593">
        <v>1423</v>
      </c>
      <c r="C1593">
        <v>1195</v>
      </c>
      <c r="D1593" s="2" t="str">
        <f t="shared" si="72"/>
        <v>1423_1195</v>
      </c>
      <c r="E1593" s="20">
        <v>9.2236918810824596E-3</v>
      </c>
      <c r="F1593" s="2" t="str">
        <f t="shared" si="73"/>
        <v>1195_1423</v>
      </c>
      <c r="G1593" s="23">
        <f t="shared" si="74"/>
        <v>0.99077630811891759</v>
      </c>
    </row>
    <row r="1594" spans="2:7" x14ac:dyDescent="0.4">
      <c r="B1594">
        <v>1423</v>
      </c>
      <c r="C1594">
        <v>1433</v>
      </c>
      <c r="D1594" s="2" t="str">
        <f t="shared" si="72"/>
        <v>1423_1433</v>
      </c>
      <c r="E1594" s="20">
        <v>4.1731192394629099E-3</v>
      </c>
      <c r="F1594" s="2" t="str">
        <f t="shared" si="73"/>
        <v>1433_1423</v>
      </c>
      <c r="G1594" s="23">
        <f t="shared" si="74"/>
        <v>0.99582688076053705</v>
      </c>
    </row>
    <row r="1595" spans="2:7" x14ac:dyDescent="0.4">
      <c r="B1595">
        <v>1423</v>
      </c>
      <c r="C1595">
        <v>1315</v>
      </c>
      <c r="D1595" s="2" t="str">
        <f t="shared" si="72"/>
        <v>1423_1315</v>
      </c>
      <c r="E1595" s="20">
        <v>8.6750110338538994E-2</v>
      </c>
      <c r="F1595" s="2" t="str">
        <f t="shared" si="73"/>
        <v>1315_1423</v>
      </c>
      <c r="G1595" s="23">
        <f t="shared" si="74"/>
        <v>0.91324988966146103</v>
      </c>
    </row>
    <row r="1596" spans="2:7" x14ac:dyDescent="0.4">
      <c r="B1596">
        <v>1423</v>
      </c>
      <c r="C1596">
        <v>1413</v>
      </c>
      <c r="D1596" s="2" t="str">
        <f t="shared" si="72"/>
        <v>1423_1413</v>
      </c>
      <c r="E1596" s="20">
        <v>0.33172872231885697</v>
      </c>
      <c r="F1596" s="2" t="str">
        <f t="shared" si="73"/>
        <v>1413_1423</v>
      </c>
      <c r="G1596" s="23">
        <f t="shared" si="74"/>
        <v>0.66827127768114303</v>
      </c>
    </row>
    <row r="1597" spans="2:7" x14ac:dyDescent="0.4">
      <c r="B1597">
        <v>1423</v>
      </c>
      <c r="C1597">
        <v>1274</v>
      </c>
      <c r="D1597" s="2" t="str">
        <f t="shared" si="72"/>
        <v>1423_1274</v>
      </c>
      <c r="E1597" s="20">
        <v>2.2224325430238198E-3</v>
      </c>
      <c r="F1597" s="2" t="str">
        <f t="shared" si="73"/>
        <v>1274_1423</v>
      </c>
      <c r="G1597" s="23">
        <f t="shared" si="74"/>
        <v>0.99777756745697621</v>
      </c>
    </row>
    <row r="1598" spans="2:7" x14ac:dyDescent="0.4">
      <c r="B1598">
        <v>1423</v>
      </c>
      <c r="C1598">
        <v>1305</v>
      </c>
      <c r="D1598" s="2" t="str">
        <f t="shared" si="72"/>
        <v>1423_1305</v>
      </c>
      <c r="E1598" s="20">
        <v>6.3551454556147902E-3</v>
      </c>
      <c r="F1598" s="2" t="str">
        <f t="shared" si="73"/>
        <v>1305_1423</v>
      </c>
      <c r="G1598" s="23">
        <f t="shared" si="74"/>
        <v>0.99364485454438523</v>
      </c>
    </row>
    <row r="1599" spans="2:7" x14ac:dyDescent="0.4">
      <c r="B1599">
        <v>1423</v>
      </c>
      <c r="C1599">
        <v>1436</v>
      </c>
      <c r="D1599" s="2" t="str">
        <f t="shared" si="72"/>
        <v>1423_1436</v>
      </c>
      <c r="E1599" s="20">
        <v>1.53726735641536E-3</v>
      </c>
      <c r="F1599" s="2" t="str">
        <f t="shared" si="73"/>
        <v>1436_1423</v>
      </c>
      <c r="G1599" s="23">
        <f t="shared" si="74"/>
        <v>0.99846273264358465</v>
      </c>
    </row>
    <row r="1600" spans="2:7" x14ac:dyDescent="0.4">
      <c r="B1600">
        <v>1423</v>
      </c>
      <c r="C1600">
        <v>1166</v>
      </c>
      <c r="D1600" s="2" t="str">
        <f t="shared" si="72"/>
        <v>1423_1166</v>
      </c>
      <c r="E1600" s="20">
        <v>3.4978070696259203E-2</v>
      </c>
      <c r="F1600" s="2" t="str">
        <f t="shared" si="73"/>
        <v>1166_1423</v>
      </c>
      <c r="G1600" s="23">
        <f t="shared" si="74"/>
        <v>0.96502192930374076</v>
      </c>
    </row>
    <row r="1601" spans="2:7" x14ac:dyDescent="0.4">
      <c r="B1601">
        <v>1423</v>
      </c>
      <c r="C1601">
        <v>1233</v>
      </c>
      <c r="D1601" s="2" t="str">
        <f t="shared" si="72"/>
        <v>1423_1233</v>
      </c>
      <c r="E1601" s="20">
        <v>2.91183580443347E-2</v>
      </c>
      <c r="F1601" s="2" t="str">
        <f t="shared" si="73"/>
        <v>1233_1423</v>
      </c>
      <c r="G1601" s="23">
        <f t="shared" si="74"/>
        <v>0.97088164195566529</v>
      </c>
    </row>
    <row r="1602" spans="2:7" x14ac:dyDescent="0.4">
      <c r="B1602">
        <v>1423</v>
      </c>
      <c r="C1602">
        <v>1329</v>
      </c>
      <c r="D1602" s="2" t="str">
        <f t="shared" si="72"/>
        <v>1423_1329</v>
      </c>
      <c r="E1602" s="20">
        <v>2.5914293098753701E-2</v>
      </c>
      <c r="F1602" s="2" t="str">
        <f t="shared" si="73"/>
        <v>1329_1423</v>
      </c>
      <c r="G1602" s="23">
        <f t="shared" si="74"/>
        <v>0.9740857069012463</v>
      </c>
    </row>
    <row r="1603" spans="2:7" x14ac:dyDescent="0.4">
      <c r="B1603">
        <v>1423</v>
      </c>
      <c r="C1603">
        <v>1240</v>
      </c>
      <c r="D1603" s="2" t="str">
        <f t="shared" ref="D1603:D1666" si="75">B1603&amp;"_"&amp;C1603</f>
        <v>1423_1240</v>
      </c>
      <c r="E1603" s="20">
        <v>0.18194645459997899</v>
      </c>
      <c r="F1603" s="2" t="str">
        <f t="shared" ref="F1603:F1666" si="76">C1603&amp;"_"&amp;B1603</f>
        <v>1240_1423</v>
      </c>
      <c r="G1603" s="23">
        <f t="shared" ref="G1603:G1666" si="77">1-E1603</f>
        <v>0.81805354540002106</v>
      </c>
    </row>
    <row r="1604" spans="2:7" x14ac:dyDescent="0.4">
      <c r="B1604">
        <v>1423</v>
      </c>
      <c r="C1604">
        <v>1411</v>
      </c>
      <c r="D1604" s="2" t="str">
        <f t="shared" si="75"/>
        <v>1423_1411</v>
      </c>
      <c r="E1604" s="20">
        <v>6.7809345966969997E-3</v>
      </c>
      <c r="F1604" s="2" t="str">
        <f t="shared" si="76"/>
        <v>1411_1423</v>
      </c>
      <c r="G1604" s="23">
        <f t="shared" si="77"/>
        <v>0.99321906540330296</v>
      </c>
    </row>
    <row r="1605" spans="2:7" x14ac:dyDescent="0.4">
      <c r="B1605">
        <v>1423</v>
      </c>
      <c r="C1605">
        <v>1371</v>
      </c>
      <c r="D1605" s="2" t="str">
        <f t="shared" si="75"/>
        <v>1423_1371</v>
      </c>
      <c r="E1605" s="20">
        <v>5.3263751178189303E-3</v>
      </c>
      <c r="F1605" s="2" t="str">
        <f t="shared" si="76"/>
        <v>1371_1423</v>
      </c>
      <c r="G1605" s="23">
        <f t="shared" si="77"/>
        <v>0.99467362488218103</v>
      </c>
    </row>
    <row r="1606" spans="2:7" x14ac:dyDescent="0.4">
      <c r="B1606">
        <v>1423</v>
      </c>
      <c r="C1606">
        <v>1278</v>
      </c>
      <c r="D1606" s="2" t="str">
        <f t="shared" si="75"/>
        <v>1423_1278</v>
      </c>
      <c r="E1606" s="20">
        <v>9.3924407388948903E-4</v>
      </c>
      <c r="F1606" s="2" t="str">
        <f t="shared" si="76"/>
        <v>1278_1423</v>
      </c>
      <c r="G1606" s="23">
        <f t="shared" si="77"/>
        <v>0.99906075592611054</v>
      </c>
    </row>
    <row r="1607" spans="2:7" x14ac:dyDescent="0.4">
      <c r="B1607">
        <v>1423</v>
      </c>
      <c r="C1607">
        <v>1457</v>
      </c>
      <c r="D1607" s="2" t="str">
        <f t="shared" si="75"/>
        <v>1423_1457</v>
      </c>
      <c r="E1607" s="20">
        <v>2.41569226369476E-2</v>
      </c>
      <c r="F1607" s="2" t="str">
        <f t="shared" si="76"/>
        <v>1457_1423</v>
      </c>
      <c r="G1607" s="23">
        <f t="shared" si="77"/>
        <v>0.97584307736305242</v>
      </c>
    </row>
    <row r="1608" spans="2:7" x14ac:dyDescent="0.4">
      <c r="B1608">
        <v>1423</v>
      </c>
      <c r="C1608">
        <v>1243</v>
      </c>
      <c r="D1608" s="2" t="str">
        <f t="shared" si="75"/>
        <v>1423_1243</v>
      </c>
      <c r="E1608" s="20">
        <v>3.7410940601620299E-2</v>
      </c>
      <c r="F1608" s="2" t="str">
        <f t="shared" si="76"/>
        <v>1243_1423</v>
      </c>
      <c r="G1608" s="23">
        <f t="shared" si="77"/>
        <v>0.96258905939837969</v>
      </c>
    </row>
    <row r="1609" spans="2:7" x14ac:dyDescent="0.4">
      <c r="B1609">
        <v>1423</v>
      </c>
      <c r="C1609">
        <v>1245</v>
      </c>
      <c r="D1609" s="2" t="str">
        <f t="shared" si="75"/>
        <v>1423_1245</v>
      </c>
      <c r="E1609" s="20">
        <v>1.8415295932637701E-2</v>
      </c>
      <c r="F1609" s="2" t="str">
        <f t="shared" si="76"/>
        <v>1245_1423</v>
      </c>
      <c r="G1609" s="23">
        <f t="shared" si="77"/>
        <v>0.98158470406736231</v>
      </c>
    </row>
    <row r="1610" spans="2:7" x14ac:dyDescent="0.4">
      <c r="B1610">
        <v>1423</v>
      </c>
      <c r="C1610">
        <v>1173</v>
      </c>
      <c r="D1610" s="2" t="str">
        <f t="shared" si="75"/>
        <v>1423_1173</v>
      </c>
      <c r="E1610" s="20">
        <v>5.6715018828872197E-3</v>
      </c>
      <c r="F1610" s="2" t="str">
        <f t="shared" si="76"/>
        <v>1173_1423</v>
      </c>
      <c r="G1610" s="23">
        <f t="shared" si="77"/>
        <v>0.99432849811711277</v>
      </c>
    </row>
    <row r="1611" spans="2:7" x14ac:dyDescent="0.4">
      <c r="B1611">
        <v>1423</v>
      </c>
      <c r="C1611">
        <v>1297</v>
      </c>
      <c r="D1611" s="2" t="str">
        <f t="shared" si="75"/>
        <v>1423_1297</v>
      </c>
      <c r="E1611" s="20">
        <v>0.101803110139074</v>
      </c>
      <c r="F1611" s="2" t="str">
        <f t="shared" si="76"/>
        <v>1297_1423</v>
      </c>
      <c r="G1611" s="23">
        <f t="shared" si="77"/>
        <v>0.89819688986092605</v>
      </c>
    </row>
    <row r="1612" spans="2:7" x14ac:dyDescent="0.4">
      <c r="B1612">
        <v>1190</v>
      </c>
      <c r="C1612">
        <v>1374</v>
      </c>
      <c r="D1612" s="2" t="str">
        <f t="shared" si="75"/>
        <v>1190_1374</v>
      </c>
      <c r="E1612" s="20">
        <v>5.7455995667662803E-2</v>
      </c>
      <c r="F1612" s="2" t="str">
        <f t="shared" si="76"/>
        <v>1374_1190</v>
      </c>
      <c r="G1612" s="23">
        <f t="shared" si="77"/>
        <v>0.9425440043323372</v>
      </c>
    </row>
    <row r="1613" spans="2:7" x14ac:dyDescent="0.4">
      <c r="B1613">
        <v>1190</v>
      </c>
      <c r="C1613">
        <v>1307</v>
      </c>
      <c r="D1613" s="2" t="str">
        <f t="shared" si="75"/>
        <v>1190_1307</v>
      </c>
      <c r="E1613" s="20">
        <v>0.24420839192427601</v>
      </c>
      <c r="F1613" s="2" t="str">
        <f t="shared" si="76"/>
        <v>1307_1190</v>
      </c>
      <c r="G1613" s="23">
        <f t="shared" si="77"/>
        <v>0.75579160807572399</v>
      </c>
    </row>
    <row r="1614" spans="2:7" x14ac:dyDescent="0.4">
      <c r="B1614">
        <v>1190</v>
      </c>
      <c r="C1614">
        <v>1266</v>
      </c>
      <c r="D1614" s="2" t="str">
        <f t="shared" si="75"/>
        <v>1190_1266</v>
      </c>
      <c r="E1614" s="20">
        <v>0.40994486658489299</v>
      </c>
      <c r="F1614" s="2" t="str">
        <f t="shared" si="76"/>
        <v>1266_1190</v>
      </c>
      <c r="G1614" s="23">
        <f t="shared" si="77"/>
        <v>0.59005513341510696</v>
      </c>
    </row>
    <row r="1615" spans="2:7" x14ac:dyDescent="0.4">
      <c r="B1615">
        <v>1190</v>
      </c>
      <c r="C1615">
        <v>1407</v>
      </c>
      <c r="D1615" s="2" t="str">
        <f t="shared" si="75"/>
        <v>1190_1407</v>
      </c>
      <c r="E1615" s="20">
        <v>0.54106556629712799</v>
      </c>
      <c r="F1615" s="2" t="str">
        <f t="shared" si="76"/>
        <v>1407_1190</v>
      </c>
      <c r="G1615" s="23">
        <f t="shared" si="77"/>
        <v>0.45893443370287201</v>
      </c>
    </row>
    <row r="1616" spans="2:7" x14ac:dyDescent="0.4">
      <c r="B1616">
        <v>1190</v>
      </c>
      <c r="C1616">
        <v>1377</v>
      </c>
      <c r="D1616" s="2" t="str">
        <f t="shared" si="75"/>
        <v>1190_1377</v>
      </c>
      <c r="E1616" s="20">
        <v>5.5264800135789403E-2</v>
      </c>
      <c r="F1616" s="2" t="str">
        <f t="shared" si="76"/>
        <v>1377_1190</v>
      </c>
      <c r="G1616" s="23">
        <f t="shared" si="77"/>
        <v>0.94473519986421062</v>
      </c>
    </row>
    <row r="1617" spans="2:7" x14ac:dyDescent="0.4">
      <c r="B1617">
        <v>1190</v>
      </c>
      <c r="C1617">
        <v>1435</v>
      </c>
      <c r="D1617" s="2" t="str">
        <f t="shared" si="75"/>
        <v>1190_1435</v>
      </c>
      <c r="E1617" s="20">
        <v>0.263678327310295</v>
      </c>
      <c r="F1617" s="2" t="str">
        <f t="shared" si="76"/>
        <v>1435_1190</v>
      </c>
      <c r="G1617" s="23">
        <f t="shared" si="77"/>
        <v>0.73632167268970505</v>
      </c>
    </row>
    <row r="1618" spans="2:7" x14ac:dyDescent="0.4">
      <c r="B1618">
        <v>1190</v>
      </c>
      <c r="C1618">
        <v>1343</v>
      </c>
      <c r="D1618" s="2" t="str">
        <f t="shared" si="75"/>
        <v>1190_1343</v>
      </c>
      <c r="E1618" s="20">
        <v>3.0316614967653501E-2</v>
      </c>
      <c r="F1618" s="2" t="str">
        <f t="shared" si="76"/>
        <v>1343_1190</v>
      </c>
      <c r="G1618" s="23">
        <f t="shared" si="77"/>
        <v>0.96968338503234652</v>
      </c>
    </row>
    <row r="1619" spans="2:7" x14ac:dyDescent="0.4">
      <c r="B1619">
        <v>1190</v>
      </c>
      <c r="C1619">
        <v>1137</v>
      </c>
      <c r="D1619" s="2" t="str">
        <f t="shared" si="75"/>
        <v>1190_1137</v>
      </c>
      <c r="E1619" s="20">
        <v>0.53901675312215602</v>
      </c>
      <c r="F1619" s="2" t="str">
        <f t="shared" si="76"/>
        <v>1137_1190</v>
      </c>
      <c r="G1619" s="23">
        <f t="shared" si="77"/>
        <v>0.46098324687784398</v>
      </c>
    </row>
    <row r="1620" spans="2:7" x14ac:dyDescent="0.4">
      <c r="B1620">
        <v>1190</v>
      </c>
      <c r="C1620">
        <v>1268</v>
      </c>
      <c r="D1620" s="2" t="str">
        <f t="shared" si="75"/>
        <v>1190_1268</v>
      </c>
      <c r="E1620" s="20">
        <v>0.46731491903510203</v>
      </c>
      <c r="F1620" s="2" t="str">
        <f t="shared" si="76"/>
        <v>1268_1190</v>
      </c>
      <c r="G1620" s="23">
        <f t="shared" si="77"/>
        <v>0.53268508096489797</v>
      </c>
    </row>
    <row r="1621" spans="2:7" x14ac:dyDescent="0.4">
      <c r="B1621">
        <v>1190</v>
      </c>
      <c r="C1621">
        <v>1195</v>
      </c>
      <c r="D1621" s="2" t="str">
        <f t="shared" si="75"/>
        <v>1190_1195</v>
      </c>
      <c r="E1621" s="20">
        <v>0.213587663388246</v>
      </c>
      <c r="F1621" s="2" t="str">
        <f t="shared" si="76"/>
        <v>1195_1190</v>
      </c>
      <c r="G1621" s="23">
        <f t="shared" si="77"/>
        <v>0.78641233661175403</v>
      </c>
    </row>
    <row r="1622" spans="2:7" x14ac:dyDescent="0.4">
      <c r="B1622">
        <v>1190</v>
      </c>
      <c r="C1622">
        <v>1433</v>
      </c>
      <c r="D1622" s="2" t="str">
        <f t="shared" si="75"/>
        <v>1190_1433</v>
      </c>
      <c r="E1622" s="20">
        <v>0.108938479982436</v>
      </c>
      <c r="F1622" s="2" t="str">
        <f t="shared" si="76"/>
        <v>1433_1190</v>
      </c>
      <c r="G1622" s="23">
        <f t="shared" si="77"/>
        <v>0.891061520017564</v>
      </c>
    </row>
    <row r="1623" spans="2:7" x14ac:dyDescent="0.4">
      <c r="B1623">
        <v>1190</v>
      </c>
      <c r="C1623">
        <v>1315</v>
      </c>
      <c r="D1623" s="2" t="str">
        <f t="shared" si="75"/>
        <v>1190_1315</v>
      </c>
      <c r="E1623" s="20">
        <v>0.73483654636304496</v>
      </c>
      <c r="F1623" s="2" t="str">
        <f t="shared" si="76"/>
        <v>1315_1190</v>
      </c>
      <c r="G1623" s="23">
        <f t="shared" si="77"/>
        <v>0.26516345363695504</v>
      </c>
    </row>
    <row r="1624" spans="2:7" x14ac:dyDescent="0.4">
      <c r="B1624">
        <v>1190</v>
      </c>
      <c r="C1624">
        <v>1413</v>
      </c>
      <c r="D1624" s="2" t="str">
        <f t="shared" si="75"/>
        <v>1190_1413</v>
      </c>
      <c r="E1624" s="20">
        <v>0.93540864075526198</v>
      </c>
      <c r="F1624" s="2" t="str">
        <f t="shared" si="76"/>
        <v>1413_1190</v>
      </c>
      <c r="G1624" s="23">
        <f t="shared" si="77"/>
        <v>6.4591359244738022E-2</v>
      </c>
    </row>
    <row r="1625" spans="2:7" x14ac:dyDescent="0.4">
      <c r="B1625">
        <v>1190</v>
      </c>
      <c r="C1625">
        <v>1274</v>
      </c>
      <c r="D1625" s="2" t="str">
        <f t="shared" si="75"/>
        <v>1190_1274</v>
      </c>
      <c r="E1625" s="20">
        <v>6.10167894116731E-2</v>
      </c>
      <c r="F1625" s="2" t="str">
        <f t="shared" si="76"/>
        <v>1274_1190</v>
      </c>
      <c r="G1625" s="23">
        <f t="shared" si="77"/>
        <v>0.9389832105883269</v>
      </c>
    </row>
    <row r="1626" spans="2:7" x14ac:dyDescent="0.4">
      <c r="B1626">
        <v>1190</v>
      </c>
      <c r="C1626">
        <v>1305</v>
      </c>
      <c r="D1626" s="2" t="str">
        <f t="shared" si="75"/>
        <v>1190_1305</v>
      </c>
      <c r="E1626" s="20">
        <v>0.15724972148358399</v>
      </c>
      <c r="F1626" s="2" t="str">
        <f t="shared" si="76"/>
        <v>1305_1190</v>
      </c>
      <c r="G1626" s="23">
        <f t="shared" si="77"/>
        <v>0.84275027851641604</v>
      </c>
    </row>
    <row r="1627" spans="2:7" x14ac:dyDescent="0.4">
      <c r="B1627">
        <v>1190</v>
      </c>
      <c r="C1627">
        <v>1436</v>
      </c>
      <c r="D1627" s="2" t="str">
        <f t="shared" si="75"/>
        <v>1190_1436</v>
      </c>
      <c r="E1627" s="20">
        <v>4.2986518645520902E-2</v>
      </c>
      <c r="F1627" s="2" t="str">
        <f t="shared" si="76"/>
        <v>1436_1190</v>
      </c>
      <c r="G1627" s="23">
        <f t="shared" si="77"/>
        <v>0.95701348135447906</v>
      </c>
    </row>
    <row r="1628" spans="2:7" x14ac:dyDescent="0.4">
      <c r="B1628">
        <v>1190</v>
      </c>
      <c r="C1628">
        <v>1166</v>
      </c>
      <c r="D1628" s="2" t="str">
        <f t="shared" si="75"/>
        <v>1190_1166</v>
      </c>
      <c r="E1628" s="20">
        <v>0.51395886891870202</v>
      </c>
      <c r="F1628" s="2" t="str">
        <f t="shared" si="76"/>
        <v>1166_1190</v>
      </c>
      <c r="G1628" s="23">
        <f t="shared" si="77"/>
        <v>0.48604113108129798</v>
      </c>
    </row>
    <row r="1629" spans="2:7" x14ac:dyDescent="0.4">
      <c r="B1629">
        <v>1190</v>
      </c>
      <c r="C1629">
        <v>1233</v>
      </c>
      <c r="D1629" s="2" t="str">
        <f t="shared" si="75"/>
        <v>1190_1233</v>
      </c>
      <c r="E1629" s="20">
        <v>0.466660484590525</v>
      </c>
      <c r="F1629" s="2" t="str">
        <f t="shared" si="76"/>
        <v>1233_1190</v>
      </c>
      <c r="G1629" s="23">
        <f t="shared" si="77"/>
        <v>0.533339515409475</v>
      </c>
    </row>
    <row r="1630" spans="2:7" x14ac:dyDescent="0.4">
      <c r="B1630">
        <v>1190</v>
      </c>
      <c r="C1630">
        <v>1329</v>
      </c>
      <c r="D1630" s="2" t="str">
        <f t="shared" si="75"/>
        <v>1190_1329</v>
      </c>
      <c r="E1630" s="20">
        <v>0.43698064059823599</v>
      </c>
      <c r="F1630" s="2" t="str">
        <f t="shared" si="76"/>
        <v>1329_1190</v>
      </c>
      <c r="G1630" s="23">
        <f t="shared" si="77"/>
        <v>0.56301935940176406</v>
      </c>
    </row>
    <row r="1631" spans="2:7" x14ac:dyDescent="0.4">
      <c r="B1631">
        <v>1190</v>
      </c>
      <c r="C1631">
        <v>1240</v>
      </c>
      <c r="D1631" s="2" t="str">
        <f t="shared" si="75"/>
        <v>1190_1240</v>
      </c>
      <c r="E1631" s="20">
        <v>0.86646569947150998</v>
      </c>
      <c r="F1631" s="2" t="str">
        <f t="shared" si="76"/>
        <v>1240_1190</v>
      </c>
      <c r="G1631" s="23">
        <f t="shared" si="77"/>
        <v>0.13353430052849002</v>
      </c>
    </row>
    <row r="1632" spans="2:7" x14ac:dyDescent="0.4">
      <c r="B1632">
        <v>1190</v>
      </c>
      <c r="C1632">
        <v>1411</v>
      </c>
      <c r="D1632" s="2" t="str">
        <f t="shared" si="75"/>
        <v>1190_1411</v>
      </c>
      <c r="E1632" s="20">
        <v>0.16609538270291499</v>
      </c>
      <c r="F1632" s="2" t="str">
        <f t="shared" si="76"/>
        <v>1411_1190</v>
      </c>
      <c r="G1632" s="23">
        <f t="shared" si="77"/>
        <v>0.83390461729708498</v>
      </c>
    </row>
    <row r="1633" spans="2:7" x14ac:dyDescent="0.4">
      <c r="B1633">
        <v>1190</v>
      </c>
      <c r="C1633">
        <v>1371</v>
      </c>
      <c r="D1633" s="2" t="str">
        <f t="shared" si="75"/>
        <v>1190_1371</v>
      </c>
      <c r="E1633" s="20">
        <v>0.13511570481469501</v>
      </c>
      <c r="F1633" s="2" t="str">
        <f t="shared" si="76"/>
        <v>1371_1190</v>
      </c>
      <c r="G1633" s="23">
        <f t="shared" si="77"/>
        <v>0.86488429518530496</v>
      </c>
    </row>
    <row r="1634" spans="2:7" x14ac:dyDescent="0.4">
      <c r="B1634">
        <v>1190</v>
      </c>
      <c r="C1634">
        <v>1278</v>
      </c>
      <c r="D1634" s="2" t="str">
        <f t="shared" si="75"/>
        <v>1190_1278</v>
      </c>
      <c r="E1634" s="20">
        <v>2.66951355714924E-2</v>
      </c>
      <c r="F1634" s="2" t="str">
        <f t="shared" si="76"/>
        <v>1278_1190</v>
      </c>
      <c r="G1634" s="23">
        <f t="shared" si="77"/>
        <v>0.97330486442850761</v>
      </c>
    </row>
    <row r="1635" spans="2:7" x14ac:dyDescent="0.4">
      <c r="B1635">
        <v>1190</v>
      </c>
      <c r="C1635">
        <v>1457</v>
      </c>
      <c r="D1635" s="2" t="str">
        <f t="shared" si="75"/>
        <v>1190_1457</v>
      </c>
      <c r="E1635" s="20">
        <v>0.41934780160185298</v>
      </c>
      <c r="F1635" s="2" t="str">
        <f t="shared" si="76"/>
        <v>1457_1190</v>
      </c>
      <c r="G1635" s="23">
        <f t="shared" si="77"/>
        <v>0.58065219839814697</v>
      </c>
    </row>
    <row r="1636" spans="2:7" x14ac:dyDescent="0.4">
      <c r="B1636">
        <v>1190</v>
      </c>
      <c r="C1636">
        <v>1243</v>
      </c>
      <c r="D1636" s="2" t="str">
        <f t="shared" si="75"/>
        <v>1190_1243</v>
      </c>
      <c r="E1636" s="20">
        <v>0.53136279548407295</v>
      </c>
      <c r="F1636" s="2" t="str">
        <f t="shared" si="76"/>
        <v>1243_1190</v>
      </c>
      <c r="G1636" s="23">
        <f t="shared" si="77"/>
        <v>0.46863720451592705</v>
      </c>
    </row>
    <row r="1637" spans="2:7" x14ac:dyDescent="0.4">
      <c r="B1637">
        <v>1190</v>
      </c>
      <c r="C1637">
        <v>1245</v>
      </c>
      <c r="D1637" s="2" t="str">
        <f t="shared" si="75"/>
        <v>1190_1245</v>
      </c>
      <c r="E1637" s="20">
        <v>0.35372457587925199</v>
      </c>
      <c r="F1637" s="2" t="str">
        <f t="shared" si="76"/>
        <v>1245_1190</v>
      </c>
      <c r="G1637" s="23">
        <f t="shared" si="77"/>
        <v>0.64627542412074801</v>
      </c>
    </row>
    <row r="1638" spans="2:7" x14ac:dyDescent="0.4">
      <c r="B1638">
        <v>1190</v>
      </c>
      <c r="C1638">
        <v>1173</v>
      </c>
      <c r="D1638" s="2" t="str">
        <f t="shared" si="75"/>
        <v>1190_1173</v>
      </c>
      <c r="E1638" s="20">
        <v>0.142664431095268</v>
      </c>
      <c r="F1638" s="2" t="str">
        <f t="shared" si="76"/>
        <v>1173_1190</v>
      </c>
      <c r="G1638" s="23">
        <f t="shared" si="77"/>
        <v>0.85733556890473195</v>
      </c>
    </row>
    <row r="1639" spans="2:7" x14ac:dyDescent="0.4">
      <c r="B1639">
        <v>1190</v>
      </c>
      <c r="C1639">
        <v>1297</v>
      </c>
      <c r="D1639" s="2" t="str">
        <f t="shared" si="75"/>
        <v>1190_1297</v>
      </c>
      <c r="E1639" s="20">
        <v>0.76780011489967104</v>
      </c>
      <c r="F1639" s="2" t="str">
        <f t="shared" si="76"/>
        <v>1297_1190</v>
      </c>
      <c r="G1639" s="23">
        <f t="shared" si="77"/>
        <v>0.23219988510032896</v>
      </c>
    </row>
    <row r="1640" spans="2:7" x14ac:dyDescent="0.4">
      <c r="B1640">
        <v>1374</v>
      </c>
      <c r="C1640">
        <v>1307</v>
      </c>
      <c r="D1640" s="2" t="str">
        <f t="shared" si="75"/>
        <v>1374_1307</v>
      </c>
      <c r="E1640" s="20">
        <v>0.84765854369563198</v>
      </c>
      <c r="F1640" s="2" t="str">
        <f t="shared" si="76"/>
        <v>1307_1374</v>
      </c>
      <c r="G1640" s="23">
        <f t="shared" si="77"/>
        <v>0.15234145630436802</v>
      </c>
    </row>
    <row r="1641" spans="2:7" x14ac:dyDescent="0.4">
      <c r="B1641">
        <v>1374</v>
      </c>
      <c r="C1641">
        <v>1266</v>
      </c>
      <c r="D1641" s="2" t="str">
        <f t="shared" si="75"/>
        <v>1374_1266</v>
      </c>
      <c r="E1641" s="20">
        <v>0.92286344122180297</v>
      </c>
      <c r="F1641" s="2" t="str">
        <f t="shared" si="76"/>
        <v>1266_1374</v>
      </c>
      <c r="G1641" s="23">
        <f t="shared" si="77"/>
        <v>7.7136558778197029E-2</v>
      </c>
    </row>
    <row r="1642" spans="2:7" x14ac:dyDescent="0.4">
      <c r="B1642">
        <v>1374</v>
      </c>
      <c r="C1642">
        <v>1407</v>
      </c>
      <c r="D1642" s="2" t="str">
        <f t="shared" si="75"/>
        <v>1374_1407</v>
      </c>
      <c r="E1642" s="20">
        <v>0.95305654052242605</v>
      </c>
      <c r="F1642" s="2" t="str">
        <f t="shared" si="76"/>
        <v>1407_1374</v>
      </c>
      <c r="G1642" s="23">
        <f t="shared" si="77"/>
        <v>4.6943459477573946E-2</v>
      </c>
    </row>
    <row r="1643" spans="2:7" x14ac:dyDescent="0.4">
      <c r="B1643">
        <v>1374</v>
      </c>
      <c r="C1643">
        <v>1377</v>
      </c>
      <c r="D1643" s="2" t="str">
        <f t="shared" si="75"/>
        <v>1374_1377</v>
      </c>
      <c r="E1643" s="20">
        <v>0.50183217549463799</v>
      </c>
      <c r="F1643" s="2" t="str">
        <f t="shared" si="76"/>
        <v>1377_1374</v>
      </c>
      <c r="G1643" s="23">
        <f t="shared" si="77"/>
        <v>0.49816782450536201</v>
      </c>
    </row>
    <row r="1644" spans="2:7" x14ac:dyDescent="0.4">
      <c r="B1644">
        <v>1374</v>
      </c>
      <c r="C1644">
        <v>1435</v>
      </c>
      <c r="D1644" s="2" t="str">
        <f t="shared" si="75"/>
        <v>1374_1435</v>
      </c>
      <c r="E1644" s="20">
        <v>0.86046530983009095</v>
      </c>
      <c r="F1644" s="2" t="str">
        <f t="shared" si="76"/>
        <v>1435_1374</v>
      </c>
      <c r="G1644" s="23">
        <f t="shared" si="77"/>
        <v>0.13953469016990905</v>
      </c>
    </row>
    <row r="1645" spans="2:7" x14ac:dyDescent="0.4">
      <c r="B1645">
        <v>1374</v>
      </c>
      <c r="C1645">
        <v>1343</v>
      </c>
      <c r="D1645" s="2" t="str">
        <f t="shared" si="75"/>
        <v>1374_1343</v>
      </c>
      <c r="E1645" s="20">
        <v>0.349968773835173</v>
      </c>
      <c r="F1645" s="2" t="str">
        <f t="shared" si="76"/>
        <v>1343_1374</v>
      </c>
      <c r="G1645" s="23">
        <f t="shared" si="77"/>
        <v>0.650031226164827</v>
      </c>
    </row>
    <row r="1646" spans="2:7" x14ac:dyDescent="0.4">
      <c r="B1646">
        <v>1374</v>
      </c>
      <c r="C1646">
        <v>1137</v>
      </c>
      <c r="D1646" s="2" t="str">
        <f t="shared" si="75"/>
        <v>1374_1137</v>
      </c>
      <c r="E1646" s="20">
        <v>0.95268613761397203</v>
      </c>
      <c r="F1646" s="2" t="str">
        <f t="shared" si="76"/>
        <v>1137_1374</v>
      </c>
      <c r="G1646" s="23">
        <f t="shared" si="77"/>
        <v>4.7313862386027972E-2</v>
      </c>
    </row>
    <row r="1647" spans="2:7" x14ac:dyDescent="0.4">
      <c r="B1647">
        <v>1374</v>
      </c>
      <c r="C1647">
        <v>1268</v>
      </c>
      <c r="D1647" s="2" t="str">
        <f t="shared" si="75"/>
        <v>1374_1268</v>
      </c>
      <c r="E1647" s="20">
        <v>0.93791589012746901</v>
      </c>
      <c r="F1647" s="2" t="str">
        <f t="shared" si="76"/>
        <v>1268_1374</v>
      </c>
      <c r="G1647" s="23">
        <f t="shared" si="77"/>
        <v>6.208410987253099E-2</v>
      </c>
    </row>
    <row r="1648" spans="2:7" x14ac:dyDescent="0.4">
      <c r="B1648">
        <v>1374</v>
      </c>
      <c r="C1648">
        <v>1195</v>
      </c>
      <c r="D1648" s="2" t="str">
        <f t="shared" si="75"/>
        <v>1374_1195</v>
      </c>
      <c r="E1648" s="20">
        <v>0.82385156074455201</v>
      </c>
      <c r="F1648" s="2" t="str">
        <f t="shared" si="76"/>
        <v>1195_1374</v>
      </c>
      <c r="G1648" s="23">
        <f t="shared" si="77"/>
        <v>0.17614843925544799</v>
      </c>
    </row>
    <row r="1649" spans="2:7" x14ac:dyDescent="0.4">
      <c r="B1649">
        <v>1374</v>
      </c>
      <c r="C1649">
        <v>1433</v>
      </c>
      <c r="D1649" s="2" t="str">
        <f t="shared" si="75"/>
        <v>1374_1433</v>
      </c>
      <c r="E1649" s="20">
        <v>0.67797191005198199</v>
      </c>
      <c r="F1649" s="2" t="str">
        <f t="shared" si="76"/>
        <v>1433_1374</v>
      </c>
      <c r="G1649" s="23">
        <f t="shared" si="77"/>
        <v>0.32202808994801801</v>
      </c>
    </row>
    <row r="1650" spans="2:7" x14ac:dyDescent="0.4">
      <c r="B1650">
        <v>1374</v>
      </c>
      <c r="C1650">
        <v>1315</v>
      </c>
      <c r="D1650" s="2" t="str">
        <f t="shared" si="75"/>
        <v>1374_1315</v>
      </c>
      <c r="E1650" s="20">
        <v>0.97947551905178298</v>
      </c>
      <c r="F1650" s="2" t="str">
        <f t="shared" si="76"/>
        <v>1315_1374</v>
      </c>
      <c r="G1650" s="23">
        <f t="shared" si="77"/>
        <v>2.0524480948217017E-2</v>
      </c>
    </row>
    <row r="1651" spans="2:7" x14ac:dyDescent="0.4">
      <c r="B1651">
        <v>1374</v>
      </c>
      <c r="C1651">
        <v>1413</v>
      </c>
      <c r="D1651" s="2" t="str">
        <f t="shared" si="75"/>
        <v>1374_1413</v>
      </c>
      <c r="E1651" s="20">
        <v>0.99600615921022995</v>
      </c>
      <c r="F1651" s="2" t="str">
        <f t="shared" si="76"/>
        <v>1413_1374</v>
      </c>
      <c r="G1651" s="23">
        <f t="shared" si="77"/>
        <v>3.9938407897700534E-3</v>
      </c>
    </row>
    <row r="1652" spans="2:7" x14ac:dyDescent="0.4">
      <c r="B1652">
        <v>1374</v>
      </c>
      <c r="C1652">
        <v>1274</v>
      </c>
      <c r="D1652" s="2" t="str">
        <f t="shared" si="75"/>
        <v>1374_1274</v>
      </c>
      <c r="E1652" s="20">
        <v>0.52808258852453704</v>
      </c>
      <c r="F1652" s="2" t="str">
        <f t="shared" si="76"/>
        <v>1274_1374</v>
      </c>
      <c r="G1652" s="23">
        <f t="shared" si="77"/>
        <v>0.47191741147546296</v>
      </c>
    </row>
    <row r="1653" spans="2:7" x14ac:dyDescent="0.4">
      <c r="B1653">
        <v>1374</v>
      </c>
      <c r="C1653">
        <v>1305</v>
      </c>
      <c r="D1653" s="2" t="str">
        <f t="shared" si="75"/>
        <v>1374_1305</v>
      </c>
      <c r="E1653" s="20">
        <v>0.76264969323359599</v>
      </c>
      <c r="F1653" s="2" t="str">
        <f t="shared" si="76"/>
        <v>1305_1374</v>
      </c>
      <c r="G1653" s="23">
        <f t="shared" si="77"/>
        <v>0.23735030676640401</v>
      </c>
    </row>
    <row r="1654" spans="2:7" x14ac:dyDescent="0.4">
      <c r="B1654">
        <v>1374</v>
      </c>
      <c r="C1654">
        <v>1436</v>
      </c>
      <c r="D1654" s="2" t="str">
        <f t="shared" si="75"/>
        <v>1374_1436</v>
      </c>
      <c r="E1654" s="20">
        <v>0.43614221333724101</v>
      </c>
      <c r="F1654" s="2" t="str">
        <f t="shared" si="76"/>
        <v>1436_1374</v>
      </c>
      <c r="G1654" s="23">
        <f t="shared" si="77"/>
        <v>0.56385778666275899</v>
      </c>
    </row>
    <row r="1655" spans="2:7" x14ac:dyDescent="0.4">
      <c r="B1655">
        <v>1374</v>
      </c>
      <c r="C1655">
        <v>1166</v>
      </c>
      <c r="D1655" s="2" t="str">
        <f t="shared" si="75"/>
        <v>1374_1166</v>
      </c>
      <c r="E1655" s="20">
        <v>0.94794261102936095</v>
      </c>
      <c r="F1655" s="2" t="str">
        <f t="shared" si="76"/>
        <v>1166_1374</v>
      </c>
      <c r="G1655" s="23">
        <f t="shared" si="77"/>
        <v>5.2057388970639051E-2</v>
      </c>
    </row>
    <row r="1656" spans="2:7" x14ac:dyDescent="0.4">
      <c r="B1656">
        <v>1374</v>
      </c>
      <c r="C1656">
        <v>1233</v>
      </c>
      <c r="D1656" s="2" t="str">
        <f t="shared" si="75"/>
        <v>1374_1233</v>
      </c>
      <c r="E1656" s="20">
        <v>0.93776261631408897</v>
      </c>
      <c r="F1656" s="2" t="str">
        <f t="shared" si="76"/>
        <v>1233_1374</v>
      </c>
      <c r="G1656" s="23">
        <f t="shared" si="77"/>
        <v>6.223738368591103E-2</v>
      </c>
    </row>
    <row r="1657" spans="2:7" x14ac:dyDescent="0.4">
      <c r="B1657">
        <v>1374</v>
      </c>
      <c r="C1657">
        <v>1329</v>
      </c>
      <c r="D1657" s="2" t="str">
        <f t="shared" si="75"/>
        <v>1374_1329</v>
      </c>
      <c r="E1657" s="20">
        <v>0.93038847755138498</v>
      </c>
      <c r="F1657" s="2" t="str">
        <f t="shared" si="76"/>
        <v>1329_1374</v>
      </c>
      <c r="G1657" s="23">
        <f t="shared" si="77"/>
        <v>6.9611522448615015E-2</v>
      </c>
    </row>
    <row r="1658" spans="2:7" x14ac:dyDescent="0.4">
      <c r="B1658">
        <v>1374</v>
      </c>
      <c r="C1658">
        <v>1240</v>
      </c>
      <c r="D1658" s="2" t="str">
        <f t="shared" si="75"/>
        <v>1374_1240</v>
      </c>
      <c r="E1658" s="20">
        <v>0.99112991618750401</v>
      </c>
      <c r="F1658" s="2" t="str">
        <f t="shared" si="76"/>
        <v>1240_1374</v>
      </c>
      <c r="G1658" s="23">
        <f t="shared" si="77"/>
        <v>8.870083812495988E-3</v>
      </c>
    </row>
    <row r="1659" spans="2:7" x14ac:dyDescent="0.4">
      <c r="B1659">
        <v>1374</v>
      </c>
      <c r="C1659">
        <v>1411</v>
      </c>
      <c r="D1659" s="2" t="str">
        <f t="shared" si="75"/>
        <v>1374_1411</v>
      </c>
      <c r="E1659" s="20">
        <v>0.77426289800966197</v>
      </c>
      <c r="F1659" s="2" t="str">
        <f t="shared" si="76"/>
        <v>1411_1374</v>
      </c>
      <c r="G1659" s="23">
        <f t="shared" si="77"/>
        <v>0.22573710199033803</v>
      </c>
    </row>
    <row r="1660" spans="2:7" x14ac:dyDescent="0.4">
      <c r="B1660">
        <v>1374</v>
      </c>
      <c r="C1660">
        <v>1371</v>
      </c>
      <c r="D1660" s="2" t="str">
        <f t="shared" si="75"/>
        <v>1374_1371</v>
      </c>
      <c r="E1660" s="20">
        <v>0.72901542289423105</v>
      </c>
      <c r="F1660" s="2" t="str">
        <f t="shared" si="76"/>
        <v>1371_1374</v>
      </c>
      <c r="G1660" s="23">
        <f t="shared" si="77"/>
        <v>0.27098457710576895</v>
      </c>
    </row>
    <row r="1661" spans="2:7" x14ac:dyDescent="0.4">
      <c r="B1661">
        <v>1374</v>
      </c>
      <c r="C1661">
        <v>1278</v>
      </c>
      <c r="D1661" s="2" t="str">
        <f t="shared" si="75"/>
        <v>1374_1278</v>
      </c>
      <c r="E1661" s="20">
        <v>0.32079542288467999</v>
      </c>
      <c r="F1661" s="2" t="str">
        <f t="shared" si="76"/>
        <v>1278_1374</v>
      </c>
      <c r="G1661" s="23">
        <f t="shared" si="77"/>
        <v>0.67920457711532001</v>
      </c>
    </row>
    <row r="1662" spans="2:7" x14ac:dyDescent="0.4">
      <c r="B1662">
        <v>1374</v>
      </c>
      <c r="C1662">
        <v>1457</v>
      </c>
      <c r="D1662" s="2" t="str">
        <f t="shared" si="75"/>
        <v>1374_1457</v>
      </c>
      <c r="E1662" s="20">
        <v>0.92557656170249802</v>
      </c>
      <c r="F1662" s="2" t="str">
        <f t="shared" si="76"/>
        <v>1457_1374</v>
      </c>
      <c r="G1662" s="23">
        <f t="shared" si="77"/>
        <v>7.4423438297501976E-2</v>
      </c>
    </row>
    <row r="1663" spans="2:7" x14ac:dyDescent="0.4">
      <c r="B1663">
        <v>1374</v>
      </c>
      <c r="C1663">
        <v>1243</v>
      </c>
      <c r="D1663" s="2" t="str">
        <f t="shared" si="75"/>
        <v>1374_1243</v>
      </c>
      <c r="E1663" s="20">
        <v>0.95127974550502303</v>
      </c>
      <c r="F1663" s="2" t="str">
        <f t="shared" si="76"/>
        <v>1243_1374</v>
      </c>
      <c r="G1663" s="23">
        <f t="shared" si="77"/>
        <v>4.8720254494976967E-2</v>
      </c>
    </row>
    <row r="1664" spans="2:7" x14ac:dyDescent="0.4">
      <c r="B1664">
        <v>1374</v>
      </c>
      <c r="C1664">
        <v>1245</v>
      </c>
      <c r="D1664" s="2" t="str">
        <f t="shared" si="75"/>
        <v>1374_1245</v>
      </c>
      <c r="E1664" s="20">
        <v>0.90407884659392201</v>
      </c>
      <c r="F1664" s="2" t="str">
        <f t="shared" si="76"/>
        <v>1245_1374</v>
      </c>
      <c r="G1664" s="23">
        <f t="shared" si="77"/>
        <v>9.5921153406077986E-2</v>
      </c>
    </row>
    <row r="1665" spans="2:7" x14ac:dyDescent="0.4">
      <c r="B1665">
        <v>1374</v>
      </c>
      <c r="C1665">
        <v>1173</v>
      </c>
      <c r="D1665" s="2" t="str">
        <f t="shared" si="75"/>
        <v>1374_1173</v>
      </c>
      <c r="E1665" s="20">
        <v>0.741305130139021</v>
      </c>
      <c r="F1665" s="2" t="str">
        <f t="shared" si="76"/>
        <v>1173_1374</v>
      </c>
      <c r="G1665" s="23">
        <f t="shared" si="77"/>
        <v>0.258694869860979</v>
      </c>
    </row>
    <row r="1666" spans="2:7" x14ac:dyDescent="0.4">
      <c r="B1666">
        <v>1374</v>
      </c>
      <c r="C1666">
        <v>1297</v>
      </c>
      <c r="D1666" s="2" t="str">
        <f t="shared" si="75"/>
        <v>1374_1297</v>
      </c>
      <c r="E1666" s="20">
        <v>0.98274127525969002</v>
      </c>
      <c r="F1666" s="2" t="str">
        <f t="shared" si="76"/>
        <v>1297_1374</v>
      </c>
      <c r="G1666" s="23">
        <f t="shared" si="77"/>
        <v>1.7258724740309983E-2</v>
      </c>
    </row>
    <row r="1667" spans="2:7" x14ac:dyDescent="0.4">
      <c r="B1667">
        <v>1307</v>
      </c>
      <c r="C1667">
        <v>1266</v>
      </c>
      <c r="D1667" s="2" t="str">
        <f t="shared" ref="D1667:D1730" si="78">B1667&amp;"_"&amp;C1667</f>
        <v>1307_1266</v>
      </c>
      <c r="E1667" s="20">
        <v>1.6028515524596999E-3</v>
      </c>
      <c r="F1667" s="2" t="str">
        <f t="shared" ref="F1667:F1730" si="79">C1667&amp;"_"&amp;B1667</f>
        <v>1266_1307</v>
      </c>
      <c r="G1667" s="23">
        <f t="shared" ref="G1667:G1730" si="80">1-E1667</f>
        <v>0.99839714844754035</v>
      </c>
    </row>
    <row r="1668" spans="2:7" x14ac:dyDescent="0.4">
      <c r="B1668">
        <v>1307</v>
      </c>
      <c r="C1668">
        <v>1407</v>
      </c>
      <c r="D1668" s="2" t="str">
        <f t="shared" si="78"/>
        <v>1307_1407</v>
      </c>
      <c r="E1668" s="20">
        <v>2.71690729172884E-3</v>
      </c>
      <c r="F1668" s="2" t="str">
        <f t="shared" si="79"/>
        <v>1407_1307</v>
      </c>
      <c r="G1668" s="23">
        <f t="shared" si="80"/>
        <v>0.9972830927082712</v>
      </c>
    </row>
    <row r="1669" spans="2:7" x14ac:dyDescent="0.4">
      <c r="B1669">
        <v>1307</v>
      </c>
      <c r="C1669">
        <v>1377</v>
      </c>
      <c r="D1669" s="2" t="str">
        <f t="shared" si="78"/>
        <v>1307_1377</v>
      </c>
      <c r="E1669" s="20">
        <v>1.35156493480905E-4</v>
      </c>
      <c r="F1669" s="2" t="str">
        <f t="shared" si="79"/>
        <v>1377_1307</v>
      </c>
      <c r="G1669" s="23">
        <f t="shared" si="80"/>
        <v>0.99986484350651905</v>
      </c>
    </row>
    <row r="1670" spans="2:7" x14ac:dyDescent="0.4">
      <c r="B1670">
        <v>1307</v>
      </c>
      <c r="C1670">
        <v>1435</v>
      </c>
      <c r="D1670" s="2" t="str">
        <f t="shared" si="78"/>
        <v>1307_1435</v>
      </c>
      <c r="E1670" s="20">
        <v>8.2680812453465099E-4</v>
      </c>
      <c r="F1670" s="2" t="str">
        <f t="shared" si="79"/>
        <v>1435_1307</v>
      </c>
      <c r="G1670" s="23">
        <f t="shared" si="80"/>
        <v>0.99917319187546538</v>
      </c>
    </row>
    <row r="1671" spans="2:7" x14ac:dyDescent="0.4">
      <c r="B1671">
        <v>1307</v>
      </c>
      <c r="C1671">
        <v>1343</v>
      </c>
      <c r="D1671" s="2" t="str">
        <f t="shared" si="78"/>
        <v>1307_1343</v>
      </c>
      <c r="E1671" s="20">
        <v>7.2239792547136206E-5</v>
      </c>
      <c r="F1671" s="2" t="str">
        <f t="shared" si="79"/>
        <v>1343_1307</v>
      </c>
      <c r="G1671" s="23">
        <f t="shared" si="80"/>
        <v>0.99992776020745289</v>
      </c>
    </row>
    <row r="1672" spans="2:7" x14ac:dyDescent="0.4">
      <c r="B1672">
        <v>1307</v>
      </c>
      <c r="C1672">
        <v>1137</v>
      </c>
      <c r="D1672" s="2" t="str">
        <f t="shared" si="78"/>
        <v>1307_1137</v>
      </c>
      <c r="E1672" s="20">
        <v>2.6946501040569599E-3</v>
      </c>
      <c r="F1672" s="2" t="str">
        <f t="shared" si="79"/>
        <v>1137_1307</v>
      </c>
      <c r="G1672" s="23">
        <f t="shared" si="80"/>
        <v>0.99730534989594299</v>
      </c>
    </row>
    <row r="1673" spans="2:7" x14ac:dyDescent="0.4">
      <c r="B1673">
        <v>1307</v>
      </c>
      <c r="C1673">
        <v>1268</v>
      </c>
      <c r="D1673" s="2" t="str">
        <f t="shared" si="78"/>
        <v>1307_1268</v>
      </c>
      <c r="E1673" s="20">
        <v>2.0230970346041301E-3</v>
      </c>
      <c r="F1673" s="2" t="str">
        <f t="shared" si="79"/>
        <v>1268_1307</v>
      </c>
      <c r="G1673" s="23">
        <f t="shared" si="80"/>
        <v>0.99797690296539587</v>
      </c>
    </row>
    <row r="1674" spans="2:7" x14ac:dyDescent="0.4">
      <c r="B1674">
        <v>1307</v>
      </c>
      <c r="C1674">
        <v>1195</v>
      </c>
      <c r="D1674" s="2" t="str">
        <f t="shared" si="78"/>
        <v>1307_1195</v>
      </c>
      <c r="E1674" s="20">
        <v>6.2720639822509596E-4</v>
      </c>
      <c r="F1674" s="2" t="str">
        <f t="shared" si="79"/>
        <v>1195_1307</v>
      </c>
      <c r="G1674" s="23">
        <f t="shared" si="80"/>
        <v>0.99937279360177489</v>
      </c>
    </row>
    <row r="1675" spans="2:7" x14ac:dyDescent="0.4">
      <c r="B1675">
        <v>1307</v>
      </c>
      <c r="C1675">
        <v>1433</v>
      </c>
      <c r="D1675" s="2" t="str">
        <f t="shared" si="78"/>
        <v>1307_1433</v>
      </c>
      <c r="E1675" s="20">
        <v>2.8242820019353697E-4</v>
      </c>
      <c r="F1675" s="2" t="str">
        <f t="shared" si="79"/>
        <v>1433_1307</v>
      </c>
      <c r="G1675" s="23">
        <f t="shared" si="80"/>
        <v>0.99971757179980647</v>
      </c>
    </row>
    <row r="1676" spans="2:7" x14ac:dyDescent="0.4">
      <c r="B1676">
        <v>1307</v>
      </c>
      <c r="C1676">
        <v>1315</v>
      </c>
      <c r="D1676" s="2" t="str">
        <f t="shared" si="78"/>
        <v>1307_1315</v>
      </c>
      <c r="E1676" s="20">
        <v>6.3630003350103204E-3</v>
      </c>
      <c r="F1676" s="2" t="str">
        <f t="shared" si="79"/>
        <v>1315_1307</v>
      </c>
      <c r="G1676" s="23">
        <f t="shared" si="80"/>
        <v>0.99363699966498964</v>
      </c>
    </row>
    <row r="1677" spans="2:7" x14ac:dyDescent="0.4">
      <c r="B1677">
        <v>1307</v>
      </c>
      <c r="C1677">
        <v>1413</v>
      </c>
      <c r="D1677" s="2" t="str">
        <f t="shared" si="78"/>
        <v>1307_1413</v>
      </c>
      <c r="E1677" s="20">
        <v>3.2380869792239302E-2</v>
      </c>
      <c r="F1677" s="2" t="str">
        <f t="shared" si="79"/>
        <v>1413_1307</v>
      </c>
      <c r="G1677" s="23">
        <f t="shared" si="80"/>
        <v>0.96761913020776069</v>
      </c>
    </row>
    <row r="1678" spans="2:7" x14ac:dyDescent="0.4">
      <c r="B1678">
        <v>1307</v>
      </c>
      <c r="C1678">
        <v>1274</v>
      </c>
      <c r="D1678" s="2" t="str">
        <f t="shared" si="78"/>
        <v>1307_1274</v>
      </c>
      <c r="E1678" s="20">
        <v>1.5013551155785901E-4</v>
      </c>
      <c r="F1678" s="2" t="str">
        <f t="shared" si="79"/>
        <v>1274_1307</v>
      </c>
      <c r="G1678" s="23">
        <f t="shared" si="80"/>
        <v>0.99984986448844215</v>
      </c>
    </row>
    <row r="1679" spans="2:7" x14ac:dyDescent="0.4">
      <c r="B1679">
        <v>1307</v>
      </c>
      <c r="C1679">
        <v>1305</v>
      </c>
      <c r="D1679" s="2" t="str">
        <f t="shared" si="78"/>
        <v>1307_1305</v>
      </c>
      <c r="E1679" s="20">
        <v>4.30983731307535E-4</v>
      </c>
      <c r="F1679" s="2" t="str">
        <f t="shared" si="79"/>
        <v>1305_1307</v>
      </c>
      <c r="G1679" s="23">
        <f t="shared" si="80"/>
        <v>0.99956901626869243</v>
      </c>
    </row>
    <row r="1680" spans="2:7" x14ac:dyDescent="0.4">
      <c r="B1680">
        <v>1307</v>
      </c>
      <c r="C1680">
        <v>1436</v>
      </c>
      <c r="D1680" s="2" t="str">
        <f t="shared" si="78"/>
        <v>1307_1436</v>
      </c>
      <c r="E1680" s="20">
        <v>1.0378300817993099E-4</v>
      </c>
      <c r="F1680" s="2" t="str">
        <f t="shared" si="79"/>
        <v>1436_1307</v>
      </c>
      <c r="G1680" s="23">
        <f t="shared" si="80"/>
        <v>0.99989621699182007</v>
      </c>
    </row>
    <row r="1681" spans="2:7" x14ac:dyDescent="0.4">
      <c r="B1681">
        <v>1307</v>
      </c>
      <c r="C1681">
        <v>1166</v>
      </c>
      <c r="D1681" s="2" t="str">
        <f t="shared" si="78"/>
        <v>1307_1166</v>
      </c>
      <c r="E1681" s="20">
        <v>2.4375444734546902E-3</v>
      </c>
      <c r="F1681" s="2" t="str">
        <f t="shared" si="79"/>
        <v>1166_1307</v>
      </c>
      <c r="G1681" s="23">
        <f t="shared" si="80"/>
        <v>0.99756245552654532</v>
      </c>
    </row>
    <row r="1682" spans="2:7" x14ac:dyDescent="0.4">
      <c r="B1682">
        <v>1307</v>
      </c>
      <c r="C1682">
        <v>1233</v>
      </c>
      <c r="D1682" s="2" t="str">
        <f t="shared" si="78"/>
        <v>1307_1233</v>
      </c>
      <c r="E1682" s="20">
        <v>2.0177956141188098E-3</v>
      </c>
      <c r="F1682" s="2" t="str">
        <f t="shared" si="79"/>
        <v>1233_1307</v>
      </c>
      <c r="G1682" s="23">
        <f t="shared" si="80"/>
        <v>0.99798220438588114</v>
      </c>
    </row>
    <row r="1683" spans="2:7" x14ac:dyDescent="0.4">
      <c r="B1683">
        <v>1307</v>
      </c>
      <c r="C1683">
        <v>1329</v>
      </c>
      <c r="D1683" s="2" t="str">
        <f t="shared" si="78"/>
        <v>1307_1329</v>
      </c>
      <c r="E1683" s="20">
        <v>1.79026688989447E-3</v>
      </c>
      <c r="F1683" s="2" t="str">
        <f t="shared" si="79"/>
        <v>1329_1307</v>
      </c>
      <c r="G1683" s="23">
        <f t="shared" si="80"/>
        <v>0.99820973311010552</v>
      </c>
    </row>
    <row r="1684" spans="2:7" x14ac:dyDescent="0.4">
      <c r="B1684">
        <v>1307</v>
      </c>
      <c r="C1684">
        <v>1240</v>
      </c>
      <c r="D1684" s="2" t="str">
        <f t="shared" si="78"/>
        <v>1307_1240</v>
      </c>
      <c r="E1684" s="20">
        <v>1.4772438903989601E-2</v>
      </c>
      <c r="F1684" s="2" t="str">
        <f t="shared" si="79"/>
        <v>1240_1307</v>
      </c>
      <c r="G1684" s="23">
        <f t="shared" si="80"/>
        <v>0.9852275610960104</v>
      </c>
    </row>
    <row r="1685" spans="2:7" x14ac:dyDescent="0.4">
      <c r="B1685">
        <v>1307</v>
      </c>
      <c r="C1685">
        <v>1411</v>
      </c>
      <c r="D1685" s="2" t="str">
        <f t="shared" si="78"/>
        <v>1307_1411</v>
      </c>
      <c r="E1685" s="20">
        <v>4.6004302642479702E-4</v>
      </c>
      <c r="F1685" s="2" t="str">
        <f t="shared" si="79"/>
        <v>1411_1307</v>
      </c>
      <c r="G1685" s="23">
        <f t="shared" si="80"/>
        <v>0.99953995697357523</v>
      </c>
    </row>
    <row r="1686" spans="2:7" x14ac:dyDescent="0.4">
      <c r="B1686">
        <v>1307</v>
      </c>
      <c r="C1686">
        <v>1371</v>
      </c>
      <c r="D1686" s="2" t="str">
        <f t="shared" si="78"/>
        <v>1307_1371</v>
      </c>
      <c r="E1686" s="20">
        <v>3.6086783949724999E-4</v>
      </c>
      <c r="F1686" s="2" t="str">
        <f t="shared" si="79"/>
        <v>1371_1307</v>
      </c>
      <c r="G1686" s="23">
        <f t="shared" si="80"/>
        <v>0.99963913216050271</v>
      </c>
    </row>
    <row r="1687" spans="2:7" x14ac:dyDescent="0.4">
      <c r="B1687">
        <v>1307</v>
      </c>
      <c r="C1687">
        <v>1278</v>
      </c>
      <c r="D1687" s="2" t="str">
        <f t="shared" si="78"/>
        <v>1307_1278</v>
      </c>
      <c r="E1687" s="20">
        <v>6.3374248683744096E-5</v>
      </c>
      <c r="F1687" s="2" t="str">
        <f t="shared" si="79"/>
        <v>1278_1307</v>
      </c>
      <c r="G1687" s="23">
        <f t="shared" si="80"/>
        <v>0.99993662575131625</v>
      </c>
    </row>
    <row r="1688" spans="2:7" x14ac:dyDescent="0.4">
      <c r="B1688">
        <v>1307</v>
      </c>
      <c r="C1688">
        <v>1457</v>
      </c>
      <c r="D1688" s="2" t="str">
        <f t="shared" si="78"/>
        <v>1307_1457</v>
      </c>
      <c r="E1688" s="20">
        <v>1.66606231722271E-3</v>
      </c>
      <c r="F1688" s="2" t="str">
        <f t="shared" si="79"/>
        <v>1457_1307</v>
      </c>
      <c r="G1688" s="23">
        <f t="shared" si="80"/>
        <v>0.99833393768277734</v>
      </c>
    </row>
    <row r="1689" spans="2:7" x14ac:dyDescent="0.4">
      <c r="B1689">
        <v>1307</v>
      </c>
      <c r="C1689">
        <v>1243</v>
      </c>
      <c r="D1689" s="2" t="str">
        <f t="shared" si="78"/>
        <v>1307_1243</v>
      </c>
      <c r="E1689" s="20">
        <v>2.6132147446565599E-3</v>
      </c>
      <c r="F1689" s="2" t="str">
        <f t="shared" si="79"/>
        <v>1243_1307</v>
      </c>
      <c r="G1689" s="23">
        <f t="shared" si="80"/>
        <v>0.99738678525534341</v>
      </c>
    </row>
    <row r="1690" spans="2:7" x14ac:dyDescent="0.4">
      <c r="B1690">
        <v>1307</v>
      </c>
      <c r="C1690">
        <v>1245</v>
      </c>
      <c r="D1690" s="2" t="str">
        <f t="shared" si="78"/>
        <v>1307_1245</v>
      </c>
      <c r="E1690" s="20">
        <v>1.2631524742344601E-3</v>
      </c>
      <c r="F1690" s="2" t="str">
        <f t="shared" si="79"/>
        <v>1245_1307</v>
      </c>
      <c r="G1690" s="23">
        <f t="shared" si="80"/>
        <v>0.99873684752576553</v>
      </c>
    </row>
    <row r="1691" spans="2:7" x14ac:dyDescent="0.4">
      <c r="B1691">
        <v>1307</v>
      </c>
      <c r="C1691">
        <v>1173</v>
      </c>
      <c r="D1691" s="2" t="str">
        <f t="shared" si="78"/>
        <v>1307_1173</v>
      </c>
      <c r="E1691" s="20">
        <v>3.8437489433734202E-4</v>
      </c>
      <c r="F1691" s="2" t="str">
        <f t="shared" si="79"/>
        <v>1173_1307</v>
      </c>
      <c r="G1691" s="23">
        <f t="shared" si="80"/>
        <v>0.99961562510566271</v>
      </c>
    </row>
    <row r="1692" spans="2:7" x14ac:dyDescent="0.4">
      <c r="B1692">
        <v>1307</v>
      </c>
      <c r="C1692">
        <v>1297</v>
      </c>
      <c r="D1692" s="2" t="str">
        <f t="shared" si="78"/>
        <v>1307_1297</v>
      </c>
      <c r="E1692" s="20">
        <v>7.5829380035828701E-3</v>
      </c>
      <c r="F1692" s="2" t="str">
        <f t="shared" si="79"/>
        <v>1297_1307</v>
      </c>
      <c r="G1692" s="23">
        <f t="shared" si="80"/>
        <v>0.9924170619964171</v>
      </c>
    </row>
    <row r="1693" spans="2:7" x14ac:dyDescent="0.4">
      <c r="B1693">
        <v>1266</v>
      </c>
      <c r="C1693">
        <v>1407</v>
      </c>
      <c r="D1693" s="2" t="str">
        <f t="shared" si="78"/>
        <v>1266_1407</v>
      </c>
      <c r="E1693" s="20">
        <v>0.38779499209342599</v>
      </c>
      <c r="F1693" s="2" t="str">
        <f t="shared" si="79"/>
        <v>1407_1266</v>
      </c>
      <c r="G1693" s="23">
        <f t="shared" si="80"/>
        <v>0.61220500790657395</v>
      </c>
    </row>
    <row r="1694" spans="2:7" x14ac:dyDescent="0.4">
      <c r="B1694">
        <v>1266</v>
      </c>
      <c r="C1694">
        <v>1377</v>
      </c>
      <c r="D1694" s="2" t="str">
        <f t="shared" si="78"/>
        <v>1266_1377</v>
      </c>
      <c r="E1694" s="20">
        <v>3.0472270028066201E-2</v>
      </c>
      <c r="F1694" s="2" t="str">
        <f t="shared" si="79"/>
        <v>1377_1266</v>
      </c>
      <c r="G1694" s="23">
        <f t="shared" si="80"/>
        <v>0.96952772997193382</v>
      </c>
    </row>
    <row r="1695" spans="2:7" x14ac:dyDescent="0.4">
      <c r="B1695">
        <v>1266</v>
      </c>
      <c r="C1695">
        <v>1435</v>
      </c>
      <c r="D1695" s="2" t="str">
        <f t="shared" si="78"/>
        <v>1266_1435</v>
      </c>
      <c r="E1695" s="20">
        <v>0.161357695899498</v>
      </c>
      <c r="F1695" s="2" t="str">
        <f t="shared" si="79"/>
        <v>1435_1266</v>
      </c>
      <c r="G1695" s="23">
        <f t="shared" si="80"/>
        <v>0.838642304100502</v>
      </c>
    </row>
    <row r="1696" spans="2:7" x14ac:dyDescent="0.4">
      <c r="B1696">
        <v>1266</v>
      </c>
      <c r="C1696">
        <v>1343</v>
      </c>
      <c r="D1696" s="2" t="str">
        <f t="shared" si="78"/>
        <v>1266_1343</v>
      </c>
      <c r="E1696" s="20">
        <v>1.6520460516205E-2</v>
      </c>
      <c r="F1696" s="2" t="str">
        <f t="shared" si="79"/>
        <v>1343_1266</v>
      </c>
      <c r="G1696" s="23">
        <f t="shared" si="80"/>
        <v>0.98347953948379496</v>
      </c>
    </row>
    <row r="1697" spans="2:7" x14ac:dyDescent="0.4">
      <c r="B1697">
        <v>1266</v>
      </c>
      <c r="C1697">
        <v>1137</v>
      </c>
      <c r="D1697" s="2" t="str">
        <f t="shared" si="78"/>
        <v>1266_1137</v>
      </c>
      <c r="E1697" s="20">
        <v>0.38583861746808401</v>
      </c>
      <c r="F1697" s="2" t="str">
        <f t="shared" si="79"/>
        <v>1137_1266</v>
      </c>
      <c r="G1697" s="23">
        <f t="shared" si="80"/>
        <v>0.61416138253191599</v>
      </c>
    </row>
    <row r="1698" spans="2:7" x14ac:dyDescent="0.4">
      <c r="B1698">
        <v>1266</v>
      </c>
      <c r="C1698">
        <v>1268</v>
      </c>
      <c r="D1698" s="2" t="str">
        <f t="shared" si="78"/>
        <v>1266_1268</v>
      </c>
      <c r="E1698" s="20">
        <v>0.32035289359133401</v>
      </c>
      <c r="F1698" s="2" t="str">
        <f t="shared" si="79"/>
        <v>1268_1266</v>
      </c>
      <c r="G1698" s="23">
        <f t="shared" si="80"/>
        <v>0.67964710640866599</v>
      </c>
    </row>
    <row r="1699" spans="2:7" x14ac:dyDescent="0.4">
      <c r="B1699">
        <v>1266</v>
      </c>
      <c r="C1699">
        <v>1195</v>
      </c>
      <c r="D1699" s="2" t="str">
        <f t="shared" si="78"/>
        <v>1266_1195</v>
      </c>
      <c r="E1699" s="20">
        <v>0.12734310568934501</v>
      </c>
      <c r="F1699" s="2" t="str">
        <f t="shared" si="79"/>
        <v>1195_1266</v>
      </c>
      <c r="G1699" s="23">
        <f t="shared" si="80"/>
        <v>0.87265689431065496</v>
      </c>
    </row>
    <row r="1700" spans="2:7" x14ac:dyDescent="0.4">
      <c r="B1700">
        <v>1266</v>
      </c>
      <c r="C1700">
        <v>1433</v>
      </c>
      <c r="D1700" s="2" t="str">
        <f t="shared" si="78"/>
        <v>1266_1433</v>
      </c>
      <c r="E1700" s="20">
        <v>6.16382080306856E-2</v>
      </c>
      <c r="F1700" s="2" t="str">
        <f t="shared" si="79"/>
        <v>1433_1266</v>
      </c>
      <c r="G1700" s="23">
        <f t="shared" si="80"/>
        <v>0.93836179196931435</v>
      </c>
    </row>
    <row r="1701" spans="2:7" x14ac:dyDescent="0.4">
      <c r="B1701">
        <v>1266</v>
      </c>
      <c r="C1701">
        <v>1315</v>
      </c>
      <c r="D1701" s="2" t="str">
        <f t="shared" si="78"/>
        <v>1266_1315</v>
      </c>
      <c r="E1701" s="20">
        <v>0.59822582917153</v>
      </c>
      <c r="F1701" s="2" t="str">
        <f t="shared" si="79"/>
        <v>1315_1266</v>
      </c>
      <c r="G1701" s="23">
        <f t="shared" si="80"/>
        <v>0.40177417082847</v>
      </c>
    </row>
    <row r="1702" spans="2:7" x14ac:dyDescent="0.4">
      <c r="B1702">
        <v>1266</v>
      </c>
      <c r="C1702">
        <v>1413</v>
      </c>
      <c r="D1702" s="2" t="str">
        <f t="shared" si="78"/>
        <v>1266_1413</v>
      </c>
      <c r="E1702" s="20">
        <v>0.88611719763286001</v>
      </c>
      <c r="F1702" s="2" t="str">
        <f t="shared" si="79"/>
        <v>1413_1266</v>
      </c>
      <c r="G1702" s="23">
        <f t="shared" si="80"/>
        <v>0.11388280236713999</v>
      </c>
    </row>
    <row r="1703" spans="2:7" x14ac:dyDescent="0.4">
      <c r="B1703">
        <v>1266</v>
      </c>
      <c r="C1703">
        <v>1274</v>
      </c>
      <c r="D1703" s="2" t="str">
        <f t="shared" si="78"/>
        <v>1266_1274</v>
      </c>
      <c r="E1703" s="20">
        <v>3.3735985205658799E-2</v>
      </c>
      <c r="F1703" s="2" t="str">
        <f t="shared" si="79"/>
        <v>1274_1266</v>
      </c>
      <c r="G1703" s="23">
        <f t="shared" si="80"/>
        <v>0.96626401479434121</v>
      </c>
    </row>
    <row r="1704" spans="2:7" x14ac:dyDescent="0.4">
      <c r="B1704">
        <v>1266</v>
      </c>
      <c r="C1704">
        <v>1305</v>
      </c>
      <c r="D1704" s="2" t="str">
        <f t="shared" si="78"/>
        <v>1266_1305</v>
      </c>
      <c r="E1704" s="20">
        <v>9.1118070637596194E-2</v>
      </c>
      <c r="F1704" s="2" t="str">
        <f t="shared" si="79"/>
        <v>1305_1266</v>
      </c>
      <c r="G1704" s="23">
        <f t="shared" si="80"/>
        <v>0.90888192936240375</v>
      </c>
    </row>
    <row r="1705" spans="2:7" x14ac:dyDescent="0.4">
      <c r="B1705">
        <v>1266</v>
      </c>
      <c r="C1705">
        <v>1436</v>
      </c>
      <c r="D1705" s="2" t="str">
        <f t="shared" si="78"/>
        <v>1266_1436</v>
      </c>
      <c r="E1705" s="20">
        <v>2.35647975585364E-2</v>
      </c>
      <c r="F1705" s="2" t="str">
        <f t="shared" si="79"/>
        <v>1436_1266</v>
      </c>
      <c r="G1705" s="23">
        <f t="shared" si="80"/>
        <v>0.97643520244146365</v>
      </c>
    </row>
    <row r="1706" spans="2:7" x14ac:dyDescent="0.4">
      <c r="B1706">
        <v>1266</v>
      </c>
      <c r="C1706">
        <v>1166</v>
      </c>
      <c r="D1706" s="2" t="str">
        <f t="shared" si="78"/>
        <v>1266_1166</v>
      </c>
      <c r="E1706" s="20">
        <v>0.36230504916557799</v>
      </c>
      <c r="F1706" s="2" t="str">
        <f t="shared" si="79"/>
        <v>1166_1266</v>
      </c>
      <c r="G1706" s="23">
        <f t="shared" si="80"/>
        <v>0.63769495083442207</v>
      </c>
    </row>
    <row r="1707" spans="2:7" x14ac:dyDescent="0.4">
      <c r="B1707">
        <v>1266</v>
      </c>
      <c r="C1707">
        <v>1233</v>
      </c>
      <c r="D1707" s="2" t="str">
        <f t="shared" si="78"/>
        <v>1266_1233</v>
      </c>
      <c r="E1707" s="20">
        <v>0.31978071667637498</v>
      </c>
      <c r="F1707" s="2" t="str">
        <f t="shared" si="79"/>
        <v>1233_1266</v>
      </c>
      <c r="G1707" s="23">
        <f t="shared" si="80"/>
        <v>0.68021928332362502</v>
      </c>
    </row>
    <row r="1708" spans="2:7" x14ac:dyDescent="0.4">
      <c r="B1708">
        <v>1266</v>
      </c>
      <c r="C1708">
        <v>1329</v>
      </c>
      <c r="D1708" s="2" t="str">
        <f t="shared" si="78"/>
        <v>1266_1329</v>
      </c>
      <c r="E1708" s="20">
        <v>0.29428794444161499</v>
      </c>
      <c r="F1708" s="2" t="str">
        <f t="shared" si="79"/>
        <v>1329_1266</v>
      </c>
      <c r="G1708" s="23">
        <f t="shared" si="80"/>
        <v>0.70571205555838501</v>
      </c>
    </row>
    <row r="1709" spans="2:7" x14ac:dyDescent="0.4">
      <c r="B1709">
        <v>1266</v>
      </c>
      <c r="C1709">
        <v>1240</v>
      </c>
      <c r="D1709" s="2" t="str">
        <f t="shared" si="78"/>
        <v>1266_1240</v>
      </c>
      <c r="E1709" s="20">
        <v>0.77709910862403497</v>
      </c>
      <c r="F1709" s="2" t="str">
        <f t="shared" si="79"/>
        <v>1240_1266</v>
      </c>
      <c r="G1709" s="23">
        <f t="shared" si="80"/>
        <v>0.22290089137596503</v>
      </c>
    </row>
    <row r="1710" spans="2:7" x14ac:dyDescent="0.4">
      <c r="B1710">
        <v>1266</v>
      </c>
      <c r="C1710">
        <v>1411</v>
      </c>
      <c r="D1710" s="2" t="str">
        <f t="shared" si="78"/>
        <v>1266_1411</v>
      </c>
      <c r="E1710" s="20">
        <v>9.6670394599609494E-2</v>
      </c>
      <c r="F1710" s="2" t="str">
        <f t="shared" si="79"/>
        <v>1411_1266</v>
      </c>
      <c r="G1710" s="23">
        <f t="shared" si="80"/>
        <v>0.90332960540039053</v>
      </c>
    </row>
    <row r="1711" spans="2:7" x14ac:dyDescent="0.4">
      <c r="B1711">
        <v>1266</v>
      </c>
      <c r="C1711">
        <v>1371</v>
      </c>
      <c r="D1711" s="2" t="str">
        <f t="shared" si="78"/>
        <v>1266_1371</v>
      </c>
      <c r="E1711" s="20">
        <v>7.74372302372104E-2</v>
      </c>
      <c r="F1711" s="2" t="str">
        <f t="shared" si="79"/>
        <v>1371_1266</v>
      </c>
      <c r="G1711" s="23">
        <f t="shared" si="80"/>
        <v>0.92256276976278961</v>
      </c>
    </row>
    <row r="1712" spans="2:7" x14ac:dyDescent="0.4">
      <c r="B1712">
        <v>1266</v>
      </c>
      <c r="C1712">
        <v>1278</v>
      </c>
      <c r="D1712" s="2" t="str">
        <f t="shared" si="78"/>
        <v>1266_1278</v>
      </c>
      <c r="E1712" s="20">
        <v>1.45223230778235E-2</v>
      </c>
      <c r="F1712" s="2" t="str">
        <f t="shared" si="79"/>
        <v>1278_1266</v>
      </c>
      <c r="G1712" s="23">
        <f t="shared" si="80"/>
        <v>0.98547767692217647</v>
      </c>
    </row>
    <row r="1713" spans="2:7" x14ac:dyDescent="0.4">
      <c r="B1713">
        <v>1266</v>
      </c>
      <c r="C1713">
        <v>1457</v>
      </c>
      <c r="D1713" s="2" t="str">
        <f t="shared" si="78"/>
        <v>1266_1457</v>
      </c>
      <c r="E1713" s="20">
        <v>0.27955403988341498</v>
      </c>
      <c r="F1713" s="2" t="str">
        <f t="shared" si="79"/>
        <v>1457_1266</v>
      </c>
      <c r="G1713" s="23">
        <f t="shared" si="80"/>
        <v>0.72044596011658502</v>
      </c>
    </row>
    <row r="1714" spans="2:7" x14ac:dyDescent="0.4">
      <c r="B1714">
        <v>1266</v>
      </c>
      <c r="C1714">
        <v>1243</v>
      </c>
      <c r="D1714" s="2" t="str">
        <f t="shared" si="78"/>
        <v>1266_1243</v>
      </c>
      <c r="E1714" s="20">
        <v>0.37857350256945299</v>
      </c>
      <c r="F1714" s="2" t="str">
        <f t="shared" si="79"/>
        <v>1243_1266</v>
      </c>
      <c r="G1714" s="23">
        <f t="shared" si="80"/>
        <v>0.62142649743054701</v>
      </c>
    </row>
    <row r="1715" spans="2:7" x14ac:dyDescent="0.4">
      <c r="B1715">
        <v>1266</v>
      </c>
      <c r="C1715">
        <v>1245</v>
      </c>
      <c r="D1715" s="2" t="str">
        <f t="shared" si="78"/>
        <v>1266_1245</v>
      </c>
      <c r="E1715" s="20">
        <v>0.227245463769846</v>
      </c>
      <c r="F1715" s="2" t="str">
        <f t="shared" si="79"/>
        <v>1245_1266</v>
      </c>
      <c r="G1715" s="23">
        <f t="shared" si="80"/>
        <v>0.772754536230154</v>
      </c>
    </row>
    <row r="1716" spans="2:7" x14ac:dyDescent="0.4">
      <c r="B1716">
        <v>1266</v>
      </c>
      <c r="C1716">
        <v>1173</v>
      </c>
      <c r="D1716" s="2" t="str">
        <f t="shared" si="78"/>
        <v>1266_1173</v>
      </c>
      <c r="E1716" s="20">
        <v>8.2069317182897297E-2</v>
      </c>
      <c r="F1716" s="2" t="str">
        <f t="shared" si="79"/>
        <v>1173_1266</v>
      </c>
      <c r="G1716" s="23">
        <f t="shared" si="80"/>
        <v>0.91793068281710266</v>
      </c>
    </row>
    <row r="1717" spans="2:7" x14ac:dyDescent="0.4">
      <c r="B1717">
        <v>1266</v>
      </c>
      <c r="C1717">
        <v>1297</v>
      </c>
      <c r="D1717" s="2" t="str">
        <f t="shared" si="78"/>
        <v>1266_1297</v>
      </c>
      <c r="E1717" s="20">
        <v>0.63984866468545798</v>
      </c>
      <c r="F1717" s="2" t="str">
        <f t="shared" si="79"/>
        <v>1297_1266</v>
      </c>
      <c r="G1717" s="23">
        <f t="shared" si="80"/>
        <v>0.36015133531454202</v>
      </c>
    </row>
    <row r="1718" spans="2:7" x14ac:dyDescent="0.4">
      <c r="B1718">
        <v>1407</v>
      </c>
      <c r="C1718">
        <v>1377</v>
      </c>
      <c r="D1718" s="2" t="str">
        <f t="shared" si="78"/>
        <v>1407_1377</v>
      </c>
      <c r="E1718" s="20">
        <v>2.9404384375050401E-3</v>
      </c>
      <c r="F1718" s="2" t="str">
        <f t="shared" si="79"/>
        <v>1377_1407</v>
      </c>
      <c r="G1718" s="23">
        <f t="shared" si="80"/>
        <v>0.99705956156249498</v>
      </c>
    </row>
    <row r="1719" spans="2:7" x14ac:dyDescent="0.4">
      <c r="B1719">
        <v>1407</v>
      </c>
      <c r="C1719">
        <v>1435</v>
      </c>
      <c r="D1719" s="2" t="str">
        <f t="shared" si="78"/>
        <v>1407_1435</v>
      </c>
      <c r="E1719" s="20">
        <v>1.7733267643849901E-2</v>
      </c>
      <c r="F1719" s="2" t="str">
        <f t="shared" si="79"/>
        <v>1435_1407</v>
      </c>
      <c r="G1719" s="23">
        <f t="shared" si="80"/>
        <v>0.98226673235615014</v>
      </c>
    </row>
    <row r="1720" spans="2:7" x14ac:dyDescent="0.4">
      <c r="B1720">
        <v>1407</v>
      </c>
      <c r="C1720">
        <v>1343</v>
      </c>
      <c r="D1720" s="2" t="str">
        <f t="shared" si="78"/>
        <v>1407_1343</v>
      </c>
      <c r="E1720" s="20">
        <v>1.57369024364883E-3</v>
      </c>
      <c r="F1720" s="2" t="str">
        <f t="shared" si="79"/>
        <v>1343_1407</v>
      </c>
      <c r="G1720" s="23">
        <f t="shared" si="80"/>
        <v>0.99842630975635116</v>
      </c>
    </row>
    <row r="1721" spans="2:7" x14ac:dyDescent="0.4">
      <c r="B1721">
        <v>1407</v>
      </c>
      <c r="C1721">
        <v>1137</v>
      </c>
      <c r="D1721" s="2" t="str">
        <f t="shared" si="78"/>
        <v>1407_1137</v>
      </c>
      <c r="E1721" s="20">
        <v>5.5666631131902199E-2</v>
      </c>
      <c r="F1721" s="2" t="str">
        <f t="shared" si="79"/>
        <v>1137_1407</v>
      </c>
      <c r="G1721" s="23">
        <f t="shared" si="80"/>
        <v>0.94433336886809782</v>
      </c>
    </row>
    <row r="1722" spans="2:7" x14ac:dyDescent="0.4">
      <c r="B1722">
        <v>1407</v>
      </c>
      <c r="C1722">
        <v>1268</v>
      </c>
      <c r="D1722" s="2" t="str">
        <f t="shared" si="78"/>
        <v>1407_1268</v>
      </c>
      <c r="E1722" s="20">
        <v>4.2354201835172703E-2</v>
      </c>
      <c r="F1722" s="2" t="str">
        <f t="shared" si="79"/>
        <v>1268_1407</v>
      </c>
      <c r="G1722" s="23">
        <f t="shared" si="80"/>
        <v>0.95764579816482731</v>
      </c>
    </row>
    <row r="1723" spans="2:7" x14ac:dyDescent="0.4">
      <c r="B1723">
        <v>1407</v>
      </c>
      <c r="C1723">
        <v>1195</v>
      </c>
      <c r="D1723" s="2" t="str">
        <f t="shared" si="78"/>
        <v>1407_1195</v>
      </c>
      <c r="E1723" s="20">
        <v>1.3507412261179999E-2</v>
      </c>
      <c r="F1723" s="2" t="str">
        <f t="shared" si="79"/>
        <v>1195_1407</v>
      </c>
      <c r="G1723" s="23">
        <f t="shared" si="80"/>
        <v>0.98649258773881998</v>
      </c>
    </row>
    <row r="1724" spans="2:7" x14ac:dyDescent="0.4">
      <c r="B1724">
        <v>1407</v>
      </c>
      <c r="C1724">
        <v>1433</v>
      </c>
      <c r="D1724" s="2" t="str">
        <f t="shared" si="78"/>
        <v>1407_1433</v>
      </c>
      <c r="E1724" s="20">
        <v>6.1257258021199896E-3</v>
      </c>
      <c r="F1724" s="2" t="str">
        <f t="shared" si="79"/>
        <v>1433_1407</v>
      </c>
      <c r="G1724" s="23">
        <f t="shared" si="80"/>
        <v>0.99387427419787999</v>
      </c>
    </row>
    <row r="1725" spans="2:7" x14ac:dyDescent="0.4">
      <c r="B1725">
        <v>1407</v>
      </c>
      <c r="C1725">
        <v>1315</v>
      </c>
      <c r="D1725" s="2" t="str">
        <f t="shared" si="78"/>
        <v>1407_1315</v>
      </c>
      <c r="E1725" s="20">
        <v>0.122584327767932</v>
      </c>
      <c r="F1725" s="2" t="str">
        <f t="shared" si="79"/>
        <v>1315_1407</v>
      </c>
      <c r="G1725" s="23">
        <f t="shared" si="80"/>
        <v>0.87741567223206796</v>
      </c>
    </row>
    <row r="1726" spans="2:7" x14ac:dyDescent="0.4">
      <c r="B1726">
        <v>1407</v>
      </c>
      <c r="C1726">
        <v>1413</v>
      </c>
      <c r="D1726" s="2" t="str">
        <f t="shared" si="78"/>
        <v>1407_1413</v>
      </c>
      <c r="E1726" s="20">
        <v>0.42199709232687299</v>
      </c>
      <c r="F1726" s="2" t="str">
        <f t="shared" si="79"/>
        <v>1413_1407</v>
      </c>
      <c r="G1726" s="23">
        <f t="shared" si="80"/>
        <v>0.57800290767312701</v>
      </c>
    </row>
    <row r="1727" spans="2:7" x14ac:dyDescent="0.4">
      <c r="B1727">
        <v>1407</v>
      </c>
      <c r="C1727">
        <v>1274</v>
      </c>
      <c r="D1727" s="2" t="str">
        <f t="shared" si="78"/>
        <v>1407_1274</v>
      </c>
      <c r="E1727" s="20">
        <v>3.2653037219200001E-3</v>
      </c>
      <c r="F1727" s="2" t="str">
        <f t="shared" si="79"/>
        <v>1274_1407</v>
      </c>
      <c r="G1727" s="23">
        <f t="shared" si="80"/>
        <v>0.99673469627807998</v>
      </c>
    </row>
    <row r="1728" spans="2:7" x14ac:dyDescent="0.4">
      <c r="B1728">
        <v>1407</v>
      </c>
      <c r="C1728">
        <v>1305</v>
      </c>
      <c r="D1728" s="2" t="str">
        <f t="shared" si="78"/>
        <v>1407_1305</v>
      </c>
      <c r="E1728" s="20">
        <v>9.3191697280069607E-3</v>
      </c>
      <c r="F1728" s="2" t="str">
        <f t="shared" si="79"/>
        <v>1305_1407</v>
      </c>
      <c r="G1728" s="23">
        <f t="shared" si="80"/>
        <v>0.99068083027199305</v>
      </c>
    </row>
    <row r="1729" spans="2:7" x14ac:dyDescent="0.4">
      <c r="B1729">
        <v>1407</v>
      </c>
      <c r="C1729">
        <v>1436</v>
      </c>
      <c r="D1729" s="2" t="str">
        <f t="shared" si="78"/>
        <v>1407_1436</v>
      </c>
      <c r="E1729" s="20">
        <v>2.2593544308216998E-3</v>
      </c>
      <c r="F1729" s="2" t="str">
        <f t="shared" si="79"/>
        <v>1436_1407</v>
      </c>
      <c r="G1729" s="23">
        <f t="shared" si="80"/>
        <v>0.9977406455691783</v>
      </c>
    </row>
    <row r="1730" spans="2:7" x14ac:dyDescent="0.4">
      <c r="B1730">
        <v>1407</v>
      </c>
      <c r="C1730">
        <v>1166</v>
      </c>
      <c r="D1730" s="2" t="str">
        <f t="shared" si="78"/>
        <v>1407_1166</v>
      </c>
      <c r="E1730" s="20">
        <v>5.0611785623382297E-2</v>
      </c>
      <c r="F1730" s="2" t="str">
        <f t="shared" si="79"/>
        <v>1166_1407</v>
      </c>
      <c r="G1730" s="23">
        <f t="shared" si="80"/>
        <v>0.94938821437661769</v>
      </c>
    </row>
    <row r="1731" spans="2:7" x14ac:dyDescent="0.4">
      <c r="B1731">
        <v>1407</v>
      </c>
      <c r="C1731">
        <v>1233</v>
      </c>
      <c r="D1731" s="2" t="str">
        <f t="shared" ref="D1731:D1794" si="81">B1731&amp;"_"&amp;C1731</f>
        <v>1407_1233</v>
      </c>
      <c r="E1731" s="20">
        <v>4.2247688875707803E-2</v>
      </c>
      <c r="F1731" s="2" t="str">
        <f t="shared" ref="F1731:F1794" si="82">C1731&amp;"_"&amp;B1731</f>
        <v>1233_1407</v>
      </c>
      <c r="G1731" s="23">
        <f t="shared" ref="G1731:G1794" si="83">1-E1731</f>
        <v>0.95775231112429215</v>
      </c>
    </row>
    <row r="1732" spans="2:7" x14ac:dyDescent="0.4">
      <c r="B1732">
        <v>1407</v>
      </c>
      <c r="C1732">
        <v>1329</v>
      </c>
      <c r="D1732" s="2" t="str">
        <f t="shared" si="81"/>
        <v>1407_1329</v>
      </c>
      <c r="E1732" s="20">
        <v>3.76549576836216E-2</v>
      </c>
      <c r="F1732" s="2" t="str">
        <f t="shared" si="82"/>
        <v>1329_1407</v>
      </c>
      <c r="G1732" s="23">
        <f t="shared" si="83"/>
        <v>0.96234504231637841</v>
      </c>
    </row>
    <row r="1733" spans="2:7" x14ac:dyDescent="0.4">
      <c r="B1733">
        <v>1407</v>
      </c>
      <c r="C1733">
        <v>1240</v>
      </c>
      <c r="D1733" s="2" t="str">
        <f t="shared" si="81"/>
        <v>1407_1240</v>
      </c>
      <c r="E1733" s="20">
        <v>0.24649031501947899</v>
      </c>
      <c r="F1733" s="2" t="str">
        <f t="shared" si="82"/>
        <v>1240_1407</v>
      </c>
      <c r="G1733" s="23">
        <f t="shared" si="83"/>
        <v>0.75350968498052096</v>
      </c>
    </row>
    <row r="1734" spans="2:7" x14ac:dyDescent="0.4">
      <c r="B1734">
        <v>1407</v>
      </c>
      <c r="C1734">
        <v>1411</v>
      </c>
      <c r="D1734" s="2" t="str">
        <f t="shared" si="81"/>
        <v>1407_1411</v>
      </c>
      <c r="E1734" s="20">
        <v>9.9415589899581897E-3</v>
      </c>
      <c r="F1734" s="2" t="str">
        <f t="shared" si="82"/>
        <v>1411_1407</v>
      </c>
      <c r="G1734" s="23">
        <f t="shared" si="83"/>
        <v>0.99005844101004181</v>
      </c>
    </row>
    <row r="1735" spans="2:7" x14ac:dyDescent="0.4">
      <c r="B1735">
        <v>1407</v>
      </c>
      <c r="C1735">
        <v>1371</v>
      </c>
      <c r="D1735" s="2" t="str">
        <f t="shared" si="81"/>
        <v>1407_1371</v>
      </c>
      <c r="E1735" s="20">
        <v>7.8143568587280502E-3</v>
      </c>
      <c r="F1735" s="2" t="str">
        <f t="shared" si="82"/>
        <v>1371_1407</v>
      </c>
      <c r="G1735" s="23">
        <f t="shared" si="83"/>
        <v>0.992185643141272</v>
      </c>
    </row>
    <row r="1736" spans="2:7" x14ac:dyDescent="0.4">
      <c r="B1736">
        <v>1407</v>
      </c>
      <c r="C1736">
        <v>1278</v>
      </c>
      <c r="D1736" s="2" t="str">
        <f t="shared" si="81"/>
        <v>1407_1278</v>
      </c>
      <c r="E1736" s="20">
        <v>1.3808154057233599E-3</v>
      </c>
      <c r="F1736" s="2" t="str">
        <f t="shared" si="82"/>
        <v>1278_1407</v>
      </c>
      <c r="G1736" s="23">
        <f t="shared" si="83"/>
        <v>0.99861918459427668</v>
      </c>
    </row>
    <row r="1737" spans="2:7" x14ac:dyDescent="0.4">
      <c r="B1737">
        <v>1407</v>
      </c>
      <c r="C1737">
        <v>1457</v>
      </c>
      <c r="D1737" s="2" t="str">
        <f t="shared" si="81"/>
        <v>1407_1457</v>
      </c>
      <c r="E1737" s="20">
        <v>3.5130111721984797E-2</v>
      </c>
      <c r="F1737" s="2" t="str">
        <f t="shared" si="82"/>
        <v>1457_1407</v>
      </c>
      <c r="G1737" s="23">
        <f t="shared" si="83"/>
        <v>0.96486988827801523</v>
      </c>
    </row>
    <row r="1738" spans="2:7" x14ac:dyDescent="0.4">
      <c r="B1738">
        <v>1407</v>
      </c>
      <c r="C1738">
        <v>1243</v>
      </c>
      <c r="D1738" s="2" t="str">
        <f t="shared" si="81"/>
        <v>1407_1243</v>
      </c>
      <c r="E1738" s="20">
        <v>5.4071117746085098E-2</v>
      </c>
      <c r="F1738" s="2" t="str">
        <f t="shared" si="82"/>
        <v>1243_1407</v>
      </c>
      <c r="G1738" s="23">
        <f t="shared" si="83"/>
        <v>0.94592888225391492</v>
      </c>
    </row>
    <row r="1739" spans="2:7" x14ac:dyDescent="0.4">
      <c r="B1739">
        <v>1407</v>
      </c>
      <c r="C1739">
        <v>1245</v>
      </c>
      <c r="D1739" s="2" t="str">
        <f t="shared" si="81"/>
        <v>1407_1245</v>
      </c>
      <c r="E1739" s="20">
        <v>2.6852140252551501E-2</v>
      </c>
      <c r="F1739" s="2" t="str">
        <f t="shared" si="82"/>
        <v>1245_1407</v>
      </c>
      <c r="G1739" s="23">
        <f t="shared" si="83"/>
        <v>0.97314785974744855</v>
      </c>
    </row>
    <row r="1740" spans="2:7" x14ac:dyDescent="0.4">
      <c r="B1740">
        <v>1407</v>
      </c>
      <c r="C1740">
        <v>1173</v>
      </c>
      <c r="D1740" s="2" t="str">
        <f t="shared" si="81"/>
        <v>1407_1173</v>
      </c>
      <c r="E1740" s="20">
        <v>8.3193460541718701E-3</v>
      </c>
      <c r="F1740" s="2" t="str">
        <f t="shared" si="82"/>
        <v>1173_1407</v>
      </c>
      <c r="G1740" s="23">
        <f t="shared" si="83"/>
        <v>0.99168065394582816</v>
      </c>
    </row>
    <row r="1741" spans="2:7" x14ac:dyDescent="0.4">
      <c r="B1741">
        <v>1407</v>
      </c>
      <c r="C1741">
        <v>1297</v>
      </c>
      <c r="D1741" s="2" t="str">
        <f t="shared" si="81"/>
        <v>1407_1297</v>
      </c>
      <c r="E1741" s="20">
        <v>0.142882493242208</v>
      </c>
      <c r="F1741" s="2" t="str">
        <f t="shared" si="82"/>
        <v>1297_1407</v>
      </c>
      <c r="G1741" s="23">
        <f t="shared" si="83"/>
        <v>0.85711750675779197</v>
      </c>
    </row>
    <row r="1742" spans="2:7" x14ac:dyDescent="0.4">
      <c r="B1742">
        <v>1377</v>
      </c>
      <c r="C1742">
        <v>1435</v>
      </c>
      <c r="D1742" s="2" t="str">
        <f t="shared" si="81"/>
        <v>1377_1435</v>
      </c>
      <c r="E1742" s="20">
        <v>8.7691891310354598E-4</v>
      </c>
      <c r="F1742" s="2" t="str">
        <f t="shared" si="82"/>
        <v>1435_1377</v>
      </c>
      <c r="G1742" s="23">
        <f t="shared" si="83"/>
        <v>0.9991230810868964</v>
      </c>
    </row>
    <row r="1743" spans="2:7" x14ac:dyDescent="0.4">
      <c r="B1743">
        <v>1377</v>
      </c>
      <c r="C1743">
        <v>1343</v>
      </c>
      <c r="D1743" s="2" t="str">
        <f t="shared" si="81"/>
        <v>1377_1343</v>
      </c>
      <c r="E1743" s="20">
        <v>7.6621574095420898E-5</v>
      </c>
      <c r="F1743" s="2" t="str">
        <f t="shared" si="82"/>
        <v>1343_1377</v>
      </c>
      <c r="G1743" s="23">
        <f t="shared" si="83"/>
        <v>0.99992337842590462</v>
      </c>
    </row>
    <row r="1744" spans="2:7" x14ac:dyDescent="0.4">
      <c r="B1744">
        <v>1377</v>
      </c>
      <c r="C1744">
        <v>1137</v>
      </c>
      <c r="D1744" s="2" t="str">
        <f t="shared" si="81"/>
        <v>1377_1137</v>
      </c>
      <c r="E1744" s="20">
        <v>2.8576423917864098E-3</v>
      </c>
      <c r="F1744" s="2" t="str">
        <f t="shared" si="82"/>
        <v>1137_1377</v>
      </c>
      <c r="G1744" s="23">
        <f t="shared" si="83"/>
        <v>0.99714235760821357</v>
      </c>
    </row>
    <row r="1745" spans="2:7" x14ac:dyDescent="0.4">
      <c r="B1745">
        <v>1377</v>
      </c>
      <c r="C1745">
        <v>1268</v>
      </c>
      <c r="D1745" s="2" t="str">
        <f t="shared" si="81"/>
        <v>1377_1268</v>
      </c>
      <c r="E1745" s="20">
        <v>2.1455562348721199E-3</v>
      </c>
      <c r="F1745" s="2" t="str">
        <f t="shared" si="82"/>
        <v>1268_1377</v>
      </c>
      <c r="G1745" s="23">
        <f t="shared" si="83"/>
        <v>0.99785444376512789</v>
      </c>
    </row>
    <row r="1746" spans="2:7" x14ac:dyDescent="0.4">
      <c r="B1746">
        <v>1377</v>
      </c>
      <c r="C1746">
        <v>1195</v>
      </c>
      <c r="D1746" s="2" t="str">
        <f t="shared" si="81"/>
        <v>1377_1195</v>
      </c>
      <c r="E1746" s="20">
        <v>6.6522787567045195E-4</v>
      </c>
      <c r="F1746" s="2" t="str">
        <f t="shared" si="82"/>
        <v>1195_1377</v>
      </c>
      <c r="G1746" s="23">
        <f t="shared" si="83"/>
        <v>0.99933477212432953</v>
      </c>
    </row>
    <row r="1747" spans="2:7" x14ac:dyDescent="0.4">
      <c r="B1747">
        <v>1377</v>
      </c>
      <c r="C1747">
        <v>1433</v>
      </c>
      <c r="D1747" s="2" t="str">
        <f t="shared" si="81"/>
        <v>1377_1433</v>
      </c>
      <c r="E1747" s="20">
        <v>2.9955536407884201E-4</v>
      </c>
      <c r="F1747" s="2" t="str">
        <f t="shared" si="82"/>
        <v>1433_1377</v>
      </c>
      <c r="G1747" s="23">
        <f t="shared" si="83"/>
        <v>0.99970044463592111</v>
      </c>
    </row>
    <row r="1748" spans="2:7" x14ac:dyDescent="0.4">
      <c r="B1748">
        <v>1377</v>
      </c>
      <c r="C1748">
        <v>1315</v>
      </c>
      <c r="D1748" s="2" t="str">
        <f t="shared" si="81"/>
        <v>1377_1315</v>
      </c>
      <c r="E1748" s="20">
        <v>6.7463804754411202E-3</v>
      </c>
      <c r="F1748" s="2" t="str">
        <f t="shared" si="82"/>
        <v>1315_1377</v>
      </c>
      <c r="G1748" s="23">
        <f t="shared" si="83"/>
        <v>0.99325361952455893</v>
      </c>
    </row>
    <row r="1749" spans="2:7" x14ac:dyDescent="0.4">
      <c r="B1749">
        <v>1377</v>
      </c>
      <c r="C1749">
        <v>1413</v>
      </c>
      <c r="D1749" s="2" t="str">
        <f t="shared" si="81"/>
        <v>1377_1413</v>
      </c>
      <c r="E1749" s="20">
        <v>3.4277786410027697E-2</v>
      </c>
      <c r="F1749" s="2" t="str">
        <f t="shared" si="82"/>
        <v>1413_1377</v>
      </c>
      <c r="G1749" s="23">
        <f t="shared" si="83"/>
        <v>0.96572221358997234</v>
      </c>
    </row>
    <row r="1750" spans="2:7" x14ac:dyDescent="0.4">
      <c r="B1750">
        <v>1377</v>
      </c>
      <c r="C1750">
        <v>1274</v>
      </c>
      <c r="D1750" s="2" t="str">
        <f t="shared" si="81"/>
        <v>1377_1274</v>
      </c>
      <c r="E1750" s="20">
        <v>1.5924138845164299E-4</v>
      </c>
      <c r="F1750" s="2" t="str">
        <f t="shared" si="82"/>
        <v>1274_1377</v>
      </c>
      <c r="G1750" s="23">
        <f t="shared" si="83"/>
        <v>0.99984075861154831</v>
      </c>
    </row>
    <row r="1751" spans="2:7" x14ac:dyDescent="0.4">
      <c r="B1751">
        <v>1377</v>
      </c>
      <c r="C1751">
        <v>1305</v>
      </c>
      <c r="D1751" s="2" t="str">
        <f t="shared" si="81"/>
        <v>1377_1305</v>
      </c>
      <c r="E1751" s="20">
        <v>4.5711556095233999E-4</v>
      </c>
      <c r="F1751" s="2" t="str">
        <f t="shared" si="82"/>
        <v>1305_1377</v>
      </c>
      <c r="G1751" s="23">
        <f t="shared" si="83"/>
        <v>0.99954288443904771</v>
      </c>
    </row>
    <row r="1752" spans="2:7" x14ac:dyDescent="0.4">
      <c r="B1752">
        <v>1377</v>
      </c>
      <c r="C1752">
        <v>1436</v>
      </c>
      <c r="D1752" s="2" t="str">
        <f t="shared" si="81"/>
        <v>1377_1436</v>
      </c>
      <c r="E1752" s="20">
        <v>1.10077866438382E-4</v>
      </c>
      <c r="F1752" s="2" t="str">
        <f t="shared" si="82"/>
        <v>1436_1377</v>
      </c>
      <c r="G1752" s="23">
        <f t="shared" si="83"/>
        <v>0.99988992213356165</v>
      </c>
    </row>
    <row r="1753" spans="2:7" x14ac:dyDescent="0.4">
      <c r="B1753">
        <v>1377</v>
      </c>
      <c r="C1753">
        <v>1166</v>
      </c>
      <c r="D1753" s="2" t="str">
        <f t="shared" si="81"/>
        <v>1377_1166</v>
      </c>
      <c r="E1753" s="20">
        <v>2.5850254287563901E-3</v>
      </c>
      <c r="F1753" s="2" t="str">
        <f t="shared" si="82"/>
        <v>1166_1377</v>
      </c>
      <c r="G1753" s="23">
        <f t="shared" si="83"/>
        <v>0.99741497457124362</v>
      </c>
    </row>
    <row r="1754" spans="2:7" x14ac:dyDescent="0.4">
      <c r="B1754">
        <v>1377</v>
      </c>
      <c r="C1754">
        <v>1233</v>
      </c>
      <c r="D1754" s="2" t="str">
        <f t="shared" si="81"/>
        <v>1377_1233</v>
      </c>
      <c r="E1754" s="20">
        <v>2.1399346045187502E-3</v>
      </c>
      <c r="F1754" s="2" t="str">
        <f t="shared" si="82"/>
        <v>1233_1377</v>
      </c>
      <c r="G1754" s="23">
        <f t="shared" si="83"/>
        <v>0.99786006539548122</v>
      </c>
    </row>
    <row r="1755" spans="2:7" x14ac:dyDescent="0.4">
      <c r="B1755">
        <v>1377</v>
      </c>
      <c r="C1755">
        <v>1329</v>
      </c>
      <c r="D1755" s="2" t="str">
        <f t="shared" si="81"/>
        <v>1377_1329</v>
      </c>
      <c r="E1755" s="20">
        <v>1.8986595633761099E-3</v>
      </c>
      <c r="F1755" s="2" t="str">
        <f t="shared" si="82"/>
        <v>1329_1377</v>
      </c>
      <c r="G1755" s="23">
        <f t="shared" si="83"/>
        <v>0.99810134043662391</v>
      </c>
    </row>
    <row r="1756" spans="2:7" x14ac:dyDescent="0.4">
      <c r="B1756">
        <v>1377</v>
      </c>
      <c r="C1756">
        <v>1240</v>
      </c>
      <c r="D1756" s="2" t="str">
        <f t="shared" si="81"/>
        <v>1377_1240</v>
      </c>
      <c r="E1756" s="20">
        <v>1.5654517461050899E-2</v>
      </c>
      <c r="F1756" s="2" t="str">
        <f t="shared" si="82"/>
        <v>1240_1377</v>
      </c>
      <c r="G1756" s="23">
        <f t="shared" si="83"/>
        <v>0.98434548253894905</v>
      </c>
    </row>
    <row r="1757" spans="2:7" x14ac:dyDescent="0.4">
      <c r="B1757">
        <v>1377</v>
      </c>
      <c r="C1757">
        <v>1411</v>
      </c>
      <c r="D1757" s="2" t="str">
        <f t="shared" si="81"/>
        <v>1377_1411</v>
      </c>
      <c r="E1757" s="20">
        <v>4.8793594775251302E-4</v>
      </c>
      <c r="F1757" s="2" t="str">
        <f t="shared" si="82"/>
        <v>1411_1377</v>
      </c>
      <c r="G1757" s="23">
        <f t="shared" si="83"/>
        <v>0.99951206405224746</v>
      </c>
    </row>
    <row r="1758" spans="2:7" x14ac:dyDescent="0.4">
      <c r="B1758">
        <v>1377</v>
      </c>
      <c r="C1758">
        <v>1371</v>
      </c>
      <c r="D1758" s="2" t="str">
        <f t="shared" si="81"/>
        <v>1377_1371</v>
      </c>
      <c r="E1758" s="20">
        <v>3.8274996130243798E-4</v>
      </c>
      <c r="F1758" s="2" t="str">
        <f t="shared" si="82"/>
        <v>1371_1377</v>
      </c>
      <c r="G1758" s="23">
        <f t="shared" si="83"/>
        <v>0.99961725003869761</v>
      </c>
    </row>
    <row r="1759" spans="2:7" x14ac:dyDescent="0.4">
      <c r="B1759">
        <v>1377</v>
      </c>
      <c r="C1759">
        <v>1278</v>
      </c>
      <c r="D1759" s="2" t="str">
        <f t="shared" si="81"/>
        <v>1377_1278</v>
      </c>
      <c r="E1759" s="20">
        <v>6.7218317376881102E-5</v>
      </c>
      <c r="F1759" s="2" t="str">
        <f t="shared" si="82"/>
        <v>1278_1377</v>
      </c>
      <c r="G1759" s="23">
        <f t="shared" si="83"/>
        <v>0.99993278168262312</v>
      </c>
    </row>
    <row r="1760" spans="2:7" x14ac:dyDescent="0.4">
      <c r="B1760">
        <v>1377</v>
      </c>
      <c r="C1760">
        <v>1457</v>
      </c>
      <c r="D1760" s="2" t="str">
        <f t="shared" si="81"/>
        <v>1377_1457</v>
      </c>
      <c r="E1760" s="20">
        <v>1.7669482692676899E-3</v>
      </c>
      <c r="F1760" s="2" t="str">
        <f t="shared" si="82"/>
        <v>1457_1377</v>
      </c>
      <c r="G1760" s="23">
        <f t="shared" si="83"/>
        <v>0.99823305173073229</v>
      </c>
    </row>
    <row r="1761" spans="2:7" x14ac:dyDescent="0.4">
      <c r="B1761">
        <v>1377</v>
      </c>
      <c r="C1761">
        <v>1243</v>
      </c>
      <c r="D1761" s="2" t="str">
        <f t="shared" si="81"/>
        <v>1377_1243</v>
      </c>
      <c r="E1761" s="20">
        <v>2.77129490973419E-3</v>
      </c>
      <c r="F1761" s="2" t="str">
        <f t="shared" si="82"/>
        <v>1243_1377</v>
      </c>
      <c r="G1761" s="23">
        <f t="shared" si="83"/>
        <v>0.99722870509026584</v>
      </c>
    </row>
    <row r="1762" spans="2:7" x14ac:dyDescent="0.4">
      <c r="B1762">
        <v>1377</v>
      </c>
      <c r="C1762">
        <v>1245</v>
      </c>
      <c r="D1762" s="2" t="str">
        <f t="shared" si="81"/>
        <v>1377_1245</v>
      </c>
      <c r="E1762" s="20">
        <v>1.3396735529926499E-3</v>
      </c>
      <c r="F1762" s="2" t="str">
        <f t="shared" si="82"/>
        <v>1245_1377</v>
      </c>
      <c r="G1762" s="23">
        <f t="shared" si="83"/>
        <v>0.99866032644700731</v>
      </c>
    </row>
    <row r="1763" spans="2:7" x14ac:dyDescent="0.4">
      <c r="B1763">
        <v>1377</v>
      </c>
      <c r="C1763">
        <v>1173</v>
      </c>
      <c r="D1763" s="2" t="str">
        <f t="shared" si="81"/>
        <v>1377_1173</v>
      </c>
      <c r="E1763" s="20">
        <v>4.0768184373922298E-4</v>
      </c>
      <c r="F1763" s="2" t="str">
        <f t="shared" si="82"/>
        <v>1173_1377</v>
      </c>
      <c r="G1763" s="23">
        <f t="shared" si="83"/>
        <v>0.99959231815626082</v>
      </c>
    </row>
    <row r="1764" spans="2:7" x14ac:dyDescent="0.4">
      <c r="B1764">
        <v>1377</v>
      </c>
      <c r="C1764">
        <v>1297</v>
      </c>
      <c r="D1764" s="2" t="str">
        <f t="shared" si="81"/>
        <v>1377_1297</v>
      </c>
      <c r="E1764" s="20">
        <v>8.0392264934252902E-3</v>
      </c>
      <c r="F1764" s="2" t="str">
        <f t="shared" si="82"/>
        <v>1297_1377</v>
      </c>
      <c r="G1764" s="23">
        <f t="shared" si="83"/>
        <v>0.99196077350657474</v>
      </c>
    </row>
    <row r="1765" spans="2:7" x14ac:dyDescent="0.4">
      <c r="B1765">
        <v>1435</v>
      </c>
      <c r="C1765">
        <v>1343</v>
      </c>
      <c r="D1765" s="2" t="str">
        <f t="shared" si="81"/>
        <v>1435_1343</v>
      </c>
      <c r="E1765" s="20">
        <v>2.8057333399132901E-2</v>
      </c>
      <c r="F1765" s="2" t="str">
        <f t="shared" si="82"/>
        <v>1343_1435</v>
      </c>
      <c r="G1765" s="23">
        <f t="shared" si="83"/>
        <v>0.97194266660086714</v>
      </c>
    </row>
    <row r="1766" spans="2:7" x14ac:dyDescent="0.4">
      <c r="B1766">
        <v>1435</v>
      </c>
      <c r="C1766">
        <v>1137</v>
      </c>
      <c r="D1766" s="2" t="str">
        <f t="shared" si="81"/>
        <v>1435_1137</v>
      </c>
      <c r="E1766" s="20">
        <v>0.51914360527487602</v>
      </c>
      <c r="F1766" s="2" t="str">
        <f t="shared" si="82"/>
        <v>1137_1435</v>
      </c>
      <c r="G1766" s="23">
        <f t="shared" si="83"/>
        <v>0.48085639472512398</v>
      </c>
    </row>
    <row r="1767" spans="2:7" x14ac:dyDescent="0.4">
      <c r="B1767">
        <v>1435</v>
      </c>
      <c r="C1767">
        <v>1268</v>
      </c>
      <c r="D1767" s="2" t="str">
        <f t="shared" si="81"/>
        <v>1435_1268</v>
      </c>
      <c r="E1767" s="20">
        <v>0.44751898448333799</v>
      </c>
      <c r="F1767" s="2" t="str">
        <f t="shared" si="82"/>
        <v>1268_1435</v>
      </c>
      <c r="G1767" s="23">
        <f t="shared" si="83"/>
        <v>0.55248101551666196</v>
      </c>
    </row>
    <row r="1768" spans="2:7" x14ac:dyDescent="0.4">
      <c r="B1768">
        <v>1435</v>
      </c>
      <c r="C1768">
        <v>1195</v>
      </c>
      <c r="D1768" s="2" t="str">
        <f t="shared" si="81"/>
        <v>1435_1195</v>
      </c>
      <c r="E1768" s="20">
        <v>0.20049443756988899</v>
      </c>
      <c r="F1768" s="2" t="str">
        <f t="shared" si="82"/>
        <v>1195_1435</v>
      </c>
      <c r="G1768" s="23">
        <f t="shared" si="83"/>
        <v>0.79950556243011106</v>
      </c>
    </row>
    <row r="1769" spans="2:7" x14ac:dyDescent="0.4">
      <c r="B1769">
        <v>1435</v>
      </c>
      <c r="C1769">
        <v>1433</v>
      </c>
      <c r="D1769" s="2" t="str">
        <f t="shared" si="81"/>
        <v>1435_1433</v>
      </c>
      <c r="E1769" s="20">
        <v>0.101432959756025</v>
      </c>
      <c r="F1769" s="2" t="str">
        <f t="shared" si="82"/>
        <v>1433_1435</v>
      </c>
      <c r="G1769" s="23">
        <f t="shared" si="83"/>
        <v>0.89856704024397505</v>
      </c>
    </row>
    <row r="1770" spans="2:7" x14ac:dyDescent="0.4">
      <c r="B1770">
        <v>1435</v>
      </c>
      <c r="C1770">
        <v>1315</v>
      </c>
      <c r="D1770" s="2" t="str">
        <f t="shared" si="81"/>
        <v>1435_1315</v>
      </c>
      <c r="E1770" s="20">
        <v>0.71900442029421596</v>
      </c>
      <c r="F1770" s="2" t="str">
        <f t="shared" si="82"/>
        <v>1315_1435</v>
      </c>
      <c r="G1770" s="23">
        <f t="shared" si="83"/>
        <v>0.28099557970578404</v>
      </c>
    </row>
    <row r="1771" spans="2:7" x14ac:dyDescent="0.4">
      <c r="B1771">
        <v>1435</v>
      </c>
      <c r="C1771">
        <v>1413</v>
      </c>
      <c r="D1771" s="2" t="str">
        <f t="shared" si="81"/>
        <v>1435_1413</v>
      </c>
      <c r="E1771" s="20">
        <v>0.93041811166032196</v>
      </c>
      <c r="F1771" s="2" t="str">
        <f t="shared" si="82"/>
        <v>1413_1435</v>
      </c>
      <c r="G1771" s="23">
        <f t="shared" si="83"/>
        <v>6.9581888339678044E-2</v>
      </c>
    </row>
    <row r="1772" spans="2:7" x14ac:dyDescent="0.4">
      <c r="B1772">
        <v>1435</v>
      </c>
      <c r="C1772">
        <v>1274</v>
      </c>
      <c r="D1772" s="2" t="str">
        <f t="shared" si="81"/>
        <v>1435_1274</v>
      </c>
      <c r="E1772" s="20">
        <v>5.6603191568361903E-2</v>
      </c>
      <c r="F1772" s="2" t="str">
        <f t="shared" si="82"/>
        <v>1274_1435</v>
      </c>
      <c r="G1772" s="23">
        <f t="shared" si="83"/>
        <v>0.94339680843163809</v>
      </c>
    </row>
    <row r="1773" spans="2:7" x14ac:dyDescent="0.4">
      <c r="B1773">
        <v>1435</v>
      </c>
      <c r="C1773">
        <v>1305</v>
      </c>
      <c r="D1773" s="2" t="str">
        <f t="shared" si="81"/>
        <v>1435_1305</v>
      </c>
      <c r="E1773" s="20">
        <v>0.14696468348426001</v>
      </c>
      <c r="F1773" s="2" t="str">
        <f t="shared" si="82"/>
        <v>1305_1435</v>
      </c>
      <c r="G1773" s="23">
        <f t="shared" si="83"/>
        <v>0.85303531651574005</v>
      </c>
    </row>
    <row r="1774" spans="2:7" x14ac:dyDescent="0.4">
      <c r="B1774">
        <v>1435</v>
      </c>
      <c r="C1774">
        <v>1436</v>
      </c>
      <c r="D1774" s="2" t="str">
        <f t="shared" si="81"/>
        <v>1435_1436</v>
      </c>
      <c r="E1774" s="20">
        <v>3.9821814520718202E-2</v>
      </c>
      <c r="F1774" s="2" t="str">
        <f t="shared" si="82"/>
        <v>1436_1435</v>
      </c>
      <c r="G1774" s="23">
        <f t="shared" si="83"/>
        <v>0.9601781854792818</v>
      </c>
    </row>
    <row r="1775" spans="2:7" x14ac:dyDescent="0.4">
      <c r="B1775">
        <v>1435</v>
      </c>
      <c r="C1775">
        <v>1166</v>
      </c>
      <c r="D1775" s="2" t="str">
        <f t="shared" si="81"/>
        <v>1435_1166</v>
      </c>
      <c r="E1775" s="20">
        <v>0.49401951244105702</v>
      </c>
      <c r="F1775" s="2" t="str">
        <f t="shared" si="82"/>
        <v>1166_1435</v>
      </c>
      <c r="G1775" s="23">
        <f t="shared" si="83"/>
        <v>0.50598048755894298</v>
      </c>
    </row>
    <row r="1776" spans="2:7" x14ac:dyDescent="0.4">
      <c r="B1776">
        <v>1435</v>
      </c>
      <c r="C1776">
        <v>1233</v>
      </c>
      <c r="D1776" s="2" t="str">
        <f t="shared" si="81"/>
        <v>1435_1233</v>
      </c>
      <c r="E1776" s="20">
        <v>0.44686901616067898</v>
      </c>
      <c r="F1776" s="2" t="str">
        <f t="shared" si="82"/>
        <v>1233_1435</v>
      </c>
      <c r="G1776" s="23">
        <f t="shared" si="83"/>
        <v>0.55313098383932102</v>
      </c>
    </row>
    <row r="1777" spans="2:7" x14ac:dyDescent="0.4">
      <c r="B1777">
        <v>1435</v>
      </c>
      <c r="C1777">
        <v>1329</v>
      </c>
      <c r="D1777" s="2" t="str">
        <f t="shared" si="81"/>
        <v>1435_1329</v>
      </c>
      <c r="E1777" s="20">
        <v>0.417462655938585</v>
      </c>
      <c r="F1777" s="2" t="str">
        <f t="shared" si="82"/>
        <v>1329_1435</v>
      </c>
      <c r="G1777" s="23">
        <f t="shared" si="83"/>
        <v>0.582537344061415</v>
      </c>
    </row>
    <row r="1778" spans="2:7" x14ac:dyDescent="0.4">
      <c r="B1778">
        <v>1435</v>
      </c>
      <c r="C1778">
        <v>1240</v>
      </c>
      <c r="D1778" s="2" t="str">
        <f t="shared" si="81"/>
        <v>1435_1240</v>
      </c>
      <c r="E1778" s="20">
        <v>0.85696295834651703</v>
      </c>
      <c r="F1778" s="2" t="str">
        <f t="shared" si="82"/>
        <v>1240_1435</v>
      </c>
      <c r="G1778" s="23">
        <f t="shared" si="83"/>
        <v>0.14303704165348297</v>
      </c>
    </row>
    <row r="1779" spans="2:7" x14ac:dyDescent="0.4">
      <c r="B1779">
        <v>1435</v>
      </c>
      <c r="C1779">
        <v>1411</v>
      </c>
      <c r="D1779" s="2" t="str">
        <f t="shared" si="81"/>
        <v>1435_1411</v>
      </c>
      <c r="E1779" s="20">
        <v>0.15533842900203401</v>
      </c>
      <c r="F1779" s="2" t="str">
        <f t="shared" si="82"/>
        <v>1411_1435</v>
      </c>
      <c r="G1779" s="23">
        <f t="shared" si="83"/>
        <v>0.84466157099796602</v>
      </c>
    </row>
    <row r="1780" spans="2:7" x14ac:dyDescent="0.4">
      <c r="B1780">
        <v>1435</v>
      </c>
      <c r="C1780">
        <v>1371</v>
      </c>
      <c r="D1780" s="2" t="str">
        <f t="shared" si="81"/>
        <v>1435_1371</v>
      </c>
      <c r="E1780" s="20">
        <v>0.126061807722229</v>
      </c>
      <c r="F1780" s="2" t="str">
        <f t="shared" si="82"/>
        <v>1371_1435</v>
      </c>
      <c r="G1780" s="23">
        <f t="shared" si="83"/>
        <v>0.87393819227777103</v>
      </c>
    </row>
    <row r="1781" spans="2:7" x14ac:dyDescent="0.4">
      <c r="B1781">
        <v>1435</v>
      </c>
      <c r="C1781">
        <v>1278</v>
      </c>
      <c r="D1781" s="2" t="str">
        <f t="shared" si="81"/>
        <v>1435_1278</v>
      </c>
      <c r="E1781" s="20">
        <v>2.46988628823957E-2</v>
      </c>
      <c r="F1781" s="2" t="str">
        <f t="shared" si="82"/>
        <v>1278_1435</v>
      </c>
      <c r="G1781" s="23">
        <f t="shared" si="83"/>
        <v>0.97530113711760436</v>
      </c>
    </row>
    <row r="1782" spans="2:7" x14ac:dyDescent="0.4">
      <c r="B1782">
        <v>1435</v>
      </c>
      <c r="C1782">
        <v>1457</v>
      </c>
      <c r="D1782" s="2" t="str">
        <f t="shared" si="81"/>
        <v>1435_1457</v>
      </c>
      <c r="E1782" s="20">
        <v>0.40005777603751602</v>
      </c>
      <c r="F1782" s="2" t="str">
        <f t="shared" si="82"/>
        <v>1457_1435</v>
      </c>
      <c r="G1782" s="23">
        <f t="shared" si="83"/>
        <v>0.59994222396248398</v>
      </c>
    </row>
    <row r="1783" spans="2:7" x14ac:dyDescent="0.4">
      <c r="B1783">
        <v>1435</v>
      </c>
      <c r="C1783">
        <v>1243</v>
      </c>
      <c r="D1783" s="2" t="str">
        <f t="shared" si="81"/>
        <v>1435_1243</v>
      </c>
      <c r="E1783" s="20">
        <v>0.511458748527859</v>
      </c>
      <c r="F1783" s="2" t="str">
        <f t="shared" si="82"/>
        <v>1243_1435</v>
      </c>
      <c r="G1783" s="23">
        <f t="shared" si="83"/>
        <v>0.488541251472141</v>
      </c>
    </row>
    <row r="1784" spans="2:7" x14ac:dyDescent="0.4">
      <c r="B1784">
        <v>1435</v>
      </c>
      <c r="C1784">
        <v>1245</v>
      </c>
      <c r="D1784" s="2" t="str">
        <f t="shared" si="81"/>
        <v>1435_1245</v>
      </c>
      <c r="E1784" s="20">
        <v>0.33570795711838097</v>
      </c>
      <c r="F1784" s="2" t="str">
        <f t="shared" si="82"/>
        <v>1245_1435</v>
      </c>
      <c r="G1784" s="23">
        <f t="shared" si="83"/>
        <v>0.66429204288161903</v>
      </c>
    </row>
    <row r="1785" spans="2:7" x14ac:dyDescent="0.4">
      <c r="B1785">
        <v>1435</v>
      </c>
      <c r="C1785">
        <v>1173</v>
      </c>
      <c r="D1785" s="2" t="str">
        <f t="shared" si="81"/>
        <v>1435_1173</v>
      </c>
      <c r="E1785" s="20">
        <v>0.133182597382414</v>
      </c>
      <c r="F1785" s="2" t="str">
        <f t="shared" si="82"/>
        <v>1173_1435</v>
      </c>
      <c r="G1785" s="23">
        <f t="shared" si="83"/>
        <v>0.866817402617586</v>
      </c>
    </row>
    <row r="1786" spans="2:7" x14ac:dyDescent="0.4">
      <c r="B1786">
        <v>1435</v>
      </c>
      <c r="C1786">
        <v>1297</v>
      </c>
      <c r="D1786" s="2" t="str">
        <f t="shared" si="81"/>
        <v>1435_1297</v>
      </c>
      <c r="E1786" s="20">
        <v>0.75327532844016298</v>
      </c>
      <c r="F1786" s="2" t="str">
        <f t="shared" si="82"/>
        <v>1297_1435</v>
      </c>
      <c r="G1786" s="23">
        <f t="shared" si="83"/>
        <v>0.24672467155983702</v>
      </c>
    </row>
    <row r="1787" spans="2:7" x14ac:dyDescent="0.4">
      <c r="B1787">
        <v>1343</v>
      </c>
      <c r="C1787">
        <v>1137</v>
      </c>
      <c r="D1787" s="2" t="str">
        <f t="shared" si="81"/>
        <v>1343_1137</v>
      </c>
      <c r="E1787" s="20">
        <v>0.13103331531388099</v>
      </c>
      <c r="F1787" s="2" t="str">
        <f t="shared" si="82"/>
        <v>1137_1343</v>
      </c>
      <c r="G1787" s="23">
        <f t="shared" si="83"/>
        <v>0.86896668468611904</v>
      </c>
    </row>
    <row r="1788" spans="2:7" x14ac:dyDescent="0.4">
      <c r="B1788">
        <v>1343</v>
      </c>
      <c r="C1788">
        <v>1268</v>
      </c>
      <c r="D1788" s="2" t="str">
        <f t="shared" si="81"/>
        <v>1343_1268</v>
      </c>
      <c r="E1788" s="20">
        <v>0.101637128996797</v>
      </c>
      <c r="F1788" s="2" t="str">
        <f t="shared" si="82"/>
        <v>1268_1343</v>
      </c>
      <c r="G1788" s="23">
        <f t="shared" si="83"/>
        <v>0.898362871003203</v>
      </c>
    </row>
    <row r="1789" spans="2:7" x14ac:dyDescent="0.4">
      <c r="B1789">
        <v>1343</v>
      </c>
      <c r="C1789">
        <v>1195</v>
      </c>
      <c r="D1789" s="2" t="str">
        <f t="shared" si="81"/>
        <v>1343_1195</v>
      </c>
      <c r="E1789" s="20">
        <v>3.3840453783860198E-2</v>
      </c>
      <c r="F1789" s="2" t="str">
        <f t="shared" si="82"/>
        <v>1195_1343</v>
      </c>
      <c r="G1789" s="23">
        <f t="shared" si="83"/>
        <v>0.96615954621613975</v>
      </c>
    </row>
    <row r="1790" spans="2:7" x14ac:dyDescent="0.4">
      <c r="B1790">
        <v>1343</v>
      </c>
      <c r="C1790">
        <v>1433</v>
      </c>
      <c r="D1790" s="2" t="str">
        <f t="shared" si="81"/>
        <v>1343_1433</v>
      </c>
      <c r="E1790" s="20">
        <v>1.5521769187768901E-2</v>
      </c>
      <c r="F1790" s="2" t="str">
        <f t="shared" si="82"/>
        <v>1433_1343</v>
      </c>
      <c r="G1790" s="23">
        <f t="shared" si="83"/>
        <v>0.98447823081223107</v>
      </c>
    </row>
    <row r="1791" spans="2:7" x14ac:dyDescent="0.4">
      <c r="B1791">
        <v>1343</v>
      </c>
      <c r="C1791">
        <v>1315</v>
      </c>
      <c r="D1791" s="2" t="str">
        <f t="shared" si="81"/>
        <v>1343_1315</v>
      </c>
      <c r="E1791" s="20">
        <v>0.26329034068247698</v>
      </c>
      <c r="F1791" s="2" t="str">
        <f t="shared" si="82"/>
        <v>1315_1343</v>
      </c>
      <c r="G1791" s="23">
        <f t="shared" si="83"/>
        <v>0.73670965931752308</v>
      </c>
    </row>
    <row r="1792" spans="2:7" x14ac:dyDescent="0.4">
      <c r="B1792">
        <v>1343</v>
      </c>
      <c r="C1792">
        <v>1413</v>
      </c>
      <c r="D1792" s="2" t="str">
        <f t="shared" si="81"/>
        <v>1343_1413</v>
      </c>
      <c r="E1792" s="20">
        <v>0.65127871858650199</v>
      </c>
      <c r="F1792" s="2" t="str">
        <f t="shared" si="82"/>
        <v>1413_1343</v>
      </c>
      <c r="G1792" s="23">
        <f t="shared" si="83"/>
        <v>0.34872128141349801</v>
      </c>
    </row>
    <row r="1793" spans="2:7" x14ac:dyDescent="0.4">
      <c r="B1793">
        <v>1343</v>
      </c>
      <c r="C1793">
        <v>1274</v>
      </c>
      <c r="D1793" s="2" t="str">
        <f t="shared" si="81"/>
        <v>1343_1274</v>
      </c>
      <c r="E1793" s="20">
        <v>8.3105297582293305E-3</v>
      </c>
      <c r="F1793" s="2" t="str">
        <f t="shared" si="82"/>
        <v>1274_1343</v>
      </c>
      <c r="G1793" s="23">
        <f t="shared" si="83"/>
        <v>0.99168947024177068</v>
      </c>
    </row>
    <row r="1794" spans="2:7" x14ac:dyDescent="0.4">
      <c r="B1794">
        <v>1343</v>
      </c>
      <c r="C1794">
        <v>1305</v>
      </c>
      <c r="D1794" s="2" t="str">
        <f t="shared" si="81"/>
        <v>1343_1305</v>
      </c>
      <c r="E1794" s="20">
        <v>2.3497719960772899E-2</v>
      </c>
      <c r="F1794" s="2" t="str">
        <f t="shared" si="82"/>
        <v>1305_1343</v>
      </c>
      <c r="G1794" s="23">
        <f t="shared" si="83"/>
        <v>0.97650228003922712</v>
      </c>
    </row>
    <row r="1795" spans="2:7" x14ac:dyDescent="0.4">
      <c r="B1795">
        <v>1343</v>
      </c>
      <c r="C1795">
        <v>1436</v>
      </c>
      <c r="D1795" s="2" t="str">
        <f t="shared" ref="D1795:D1858" si="84">B1795&amp;"_"&amp;C1795</f>
        <v>1343_1436</v>
      </c>
      <c r="E1795" s="20">
        <v>5.7592675179818998E-3</v>
      </c>
      <c r="F1795" s="2" t="str">
        <f t="shared" ref="F1795:F1858" si="85">C1795&amp;"_"&amp;B1795</f>
        <v>1436_1343</v>
      </c>
      <c r="G1795" s="23">
        <f t="shared" ref="G1795:G1858" si="86">1-E1795</f>
        <v>0.99424073248201805</v>
      </c>
    </row>
    <row r="1796" spans="2:7" x14ac:dyDescent="0.4">
      <c r="B1796">
        <v>1343</v>
      </c>
      <c r="C1796">
        <v>1166</v>
      </c>
      <c r="D1796" s="2" t="str">
        <f t="shared" si="84"/>
        <v>1343_1166</v>
      </c>
      <c r="E1796" s="20">
        <v>0.120004437559649</v>
      </c>
      <c r="F1796" s="2" t="str">
        <f t="shared" si="85"/>
        <v>1166_1343</v>
      </c>
      <c r="G1796" s="23">
        <f t="shared" si="86"/>
        <v>0.87999556244035104</v>
      </c>
    </row>
    <row r="1797" spans="2:7" x14ac:dyDescent="0.4">
      <c r="B1797">
        <v>1343</v>
      </c>
      <c r="C1797">
        <v>1233</v>
      </c>
      <c r="D1797" s="2" t="str">
        <f t="shared" si="84"/>
        <v>1343_1233</v>
      </c>
      <c r="E1797" s="20">
        <v>0.101397315930843</v>
      </c>
      <c r="F1797" s="2" t="str">
        <f t="shared" si="85"/>
        <v>1233_1343</v>
      </c>
      <c r="G1797" s="23">
        <f t="shared" si="86"/>
        <v>0.898602684069157</v>
      </c>
    </row>
    <row r="1798" spans="2:7" x14ac:dyDescent="0.4">
      <c r="B1798">
        <v>1343</v>
      </c>
      <c r="C1798">
        <v>1329</v>
      </c>
      <c r="D1798" s="2" t="str">
        <f t="shared" si="84"/>
        <v>1343_1329</v>
      </c>
      <c r="E1798" s="20">
        <v>9.0985304867085795E-2</v>
      </c>
      <c r="F1798" s="2" t="str">
        <f t="shared" si="85"/>
        <v>1329_1343</v>
      </c>
      <c r="G1798" s="23">
        <f t="shared" si="86"/>
        <v>0.90901469513291422</v>
      </c>
    </row>
    <row r="1799" spans="2:7" x14ac:dyDescent="0.4">
      <c r="B1799">
        <v>1343</v>
      </c>
      <c r="C1799">
        <v>1240</v>
      </c>
      <c r="D1799" s="2" t="str">
        <f t="shared" si="84"/>
        <v>1343_1240</v>
      </c>
      <c r="E1799" s="20">
        <v>0.45557397032366898</v>
      </c>
      <c r="F1799" s="2" t="str">
        <f t="shared" si="85"/>
        <v>1240_1343</v>
      </c>
      <c r="G1799" s="23">
        <f t="shared" si="86"/>
        <v>0.54442602967633102</v>
      </c>
    </row>
    <row r="1800" spans="2:7" x14ac:dyDescent="0.4">
      <c r="B1800">
        <v>1343</v>
      </c>
      <c r="C1800">
        <v>1411</v>
      </c>
      <c r="D1800" s="2" t="str">
        <f t="shared" si="84"/>
        <v>1343_1411</v>
      </c>
      <c r="E1800" s="20">
        <v>2.5043099578515301E-2</v>
      </c>
      <c r="F1800" s="2" t="str">
        <f t="shared" si="85"/>
        <v>1411_1343</v>
      </c>
      <c r="G1800" s="23">
        <f t="shared" si="86"/>
        <v>0.97495690042148475</v>
      </c>
    </row>
    <row r="1801" spans="2:7" x14ac:dyDescent="0.4">
      <c r="B1801">
        <v>1343</v>
      </c>
      <c r="C1801">
        <v>1371</v>
      </c>
      <c r="D1801" s="2" t="str">
        <f t="shared" si="84"/>
        <v>1343_1371</v>
      </c>
      <c r="E1801" s="20">
        <v>1.9749066236829999E-2</v>
      </c>
      <c r="F1801" s="2" t="str">
        <f t="shared" si="85"/>
        <v>1371_1343</v>
      </c>
      <c r="G1801" s="23">
        <f t="shared" si="86"/>
        <v>0.98025093376316996</v>
      </c>
    </row>
    <row r="1802" spans="2:7" x14ac:dyDescent="0.4">
      <c r="B1802">
        <v>1343</v>
      </c>
      <c r="C1802">
        <v>1278</v>
      </c>
      <c r="D1802" s="2" t="str">
        <f t="shared" si="84"/>
        <v>1343_1278</v>
      </c>
      <c r="E1802" s="20">
        <v>3.52461183585955E-3</v>
      </c>
      <c r="F1802" s="2" t="str">
        <f t="shared" si="85"/>
        <v>1278_1343</v>
      </c>
      <c r="G1802" s="23">
        <f t="shared" si="86"/>
        <v>0.9964753881641405</v>
      </c>
    </row>
    <row r="1803" spans="2:7" x14ac:dyDescent="0.4">
      <c r="B1803">
        <v>1343</v>
      </c>
      <c r="C1803">
        <v>1457</v>
      </c>
      <c r="D1803" s="2" t="str">
        <f t="shared" si="84"/>
        <v>1343_1457</v>
      </c>
      <c r="E1803" s="20">
        <v>8.5201137634377394E-2</v>
      </c>
      <c r="F1803" s="2" t="str">
        <f t="shared" si="85"/>
        <v>1457_1343</v>
      </c>
      <c r="G1803" s="23">
        <f t="shared" si="86"/>
        <v>0.91479886236562258</v>
      </c>
    </row>
    <row r="1804" spans="2:7" x14ac:dyDescent="0.4">
      <c r="B1804">
        <v>1343</v>
      </c>
      <c r="C1804">
        <v>1243</v>
      </c>
      <c r="D1804" s="2" t="str">
        <f t="shared" si="84"/>
        <v>1343_1243</v>
      </c>
      <c r="E1804" s="20">
        <v>0.12756946101671199</v>
      </c>
      <c r="F1804" s="2" t="str">
        <f t="shared" si="85"/>
        <v>1243_1343</v>
      </c>
      <c r="G1804" s="23">
        <f t="shared" si="86"/>
        <v>0.87243053898328804</v>
      </c>
    </row>
    <row r="1805" spans="2:7" x14ac:dyDescent="0.4">
      <c r="B1805">
        <v>1343</v>
      </c>
      <c r="C1805">
        <v>1245</v>
      </c>
      <c r="D1805" s="2" t="str">
        <f t="shared" si="84"/>
        <v>1343_1245</v>
      </c>
      <c r="E1805" s="20">
        <v>6.59307690091923E-2</v>
      </c>
      <c r="F1805" s="2" t="str">
        <f t="shared" si="85"/>
        <v>1245_1343</v>
      </c>
      <c r="G1805" s="23">
        <f t="shared" si="86"/>
        <v>0.93406923099080774</v>
      </c>
    </row>
    <row r="1806" spans="2:7" x14ac:dyDescent="0.4">
      <c r="B1806">
        <v>1343</v>
      </c>
      <c r="C1806">
        <v>1173</v>
      </c>
      <c r="D1806" s="2" t="str">
        <f t="shared" si="84"/>
        <v>1343_1173</v>
      </c>
      <c r="E1806" s="20">
        <v>2.1008984228362199E-2</v>
      </c>
      <c r="F1806" s="2" t="str">
        <f t="shared" si="85"/>
        <v>1173_1343</v>
      </c>
      <c r="G1806" s="23">
        <f t="shared" si="86"/>
        <v>0.97899101577163783</v>
      </c>
    </row>
    <row r="1807" spans="2:7" x14ac:dyDescent="0.4">
      <c r="B1807">
        <v>1343</v>
      </c>
      <c r="C1807">
        <v>1297</v>
      </c>
      <c r="D1807" s="2" t="str">
        <f t="shared" si="84"/>
        <v>1343_1297</v>
      </c>
      <c r="E1807" s="20">
        <v>0.29894907829071099</v>
      </c>
      <c r="F1807" s="2" t="str">
        <f t="shared" si="85"/>
        <v>1297_1343</v>
      </c>
      <c r="G1807" s="23">
        <f t="shared" si="86"/>
        <v>0.70105092170928907</v>
      </c>
    </row>
    <row r="1808" spans="2:7" x14ac:dyDescent="0.4">
      <c r="B1808">
        <v>1137</v>
      </c>
      <c r="C1808">
        <v>1268</v>
      </c>
      <c r="D1808" s="2" t="str">
        <f t="shared" si="84"/>
        <v>1137_1268</v>
      </c>
      <c r="E1808" s="20">
        <v>7.8620215488642203E-2</v>
      </c>
      <c r="F1808" s="2" t="str">
        <f t="shared" si="85"/>
        <v>1268_1137</v>
      </c>
      <c r="G1808" s="23">
        <f t="shared" si="86"/>
        <v>0.92137978451135782</v>
      </c>
    </row>
    <row r="1809" spans="2:7" x14ac:dyDescent="0.4">
      <c r="B1809">
        <v>1137</v>
      </c>
      <c r="C1809">
        <v>1195</v>
      </c>
      <c r="D1809" s="2" t="str">
        <f t="shared" si="84"/>
        <v>1137_1195</v>
      </c>
      <c r="E1809" s="20">
        <v>2.5737033010555199E-2</v>
      </c>
      <c r="F1809" s="2" t="str">
        <f t="shared" si="85"/>
        <v>1195_1137</v>
      </c>
      <c r="G1809" s="23">
        <f t="shared" si="86"/>
        <v>0.97426296698944481</v>
      </c>
    </row>
    <row r="1810" spans="2:7" x14ac:dyDescent="0.4">
      <c r="B1810">
        <v>1137</v>
      </c>
      <c r="C1810">
        <v>1433</v>
      </c>
      <c r="D1810" s="2" t="str">
        <f t="shared" si="84"/>
        <v>1137_1433</v>
      </c>
      <c r="E1810" s="20">
        <v>1.1751578050498999E-2</v>
      </c>
      <c r="F1810" s="2" t="str">
        <f t="shared" si="85"/>
        <v>1433_1137</v>
      </c>
      <c r="G1810" s="23">
        <f t="shared" si="86"/>
        <v>0.98824842194950102</v>
      </c>
    </row>
    <row r="1811" spans="2:7" x14ac:dyDescent="0.4">
      <c r="B1811">
        <v>1137</v>
      </c>
      <c r="C1811">
        <v>1315</v>
      </c>
      <c r="D1811" s="2" t="str">
        <f t="shared" si="84"/>
        <v>1137_1315</v>
      </c>
      <c r="E1811" s="20">
        <v>0.21231708542408201</v>
      </c>
      <c r="F1811" s="2" t="str">
        <f t="shared" si="85"/>
        <v>1315_1137</v>
      </c>
      <c r="G1811" s="23">
        <f t="shared" si="86"/>
        <v>0.78768291457591799</v>
      </c>
    </row>
    <row r="1812" spans="2:7" x14ac:dyDescent="0.4">
      <c r="B1812">
        <v>1137</v>
      </c>
      <c r="C1812">
        <v>1413</v>
      </c>
      <c r="D1812" s="2" t="str">
        <f t="shared" si="84"/>
        <v>1137_1413</v>
      </c>
      <c r="E1812" s="20">
        <v>0.58481865794591104</v>
      </c>
      <c r="F1812" s="2" t="str">
        <f t="shared" si="85"/>
        <v>1413_1137</v>
      </c>
      <c r="G1812" s="23">
        <f t="shared" si="86"/>
        <v>0.41518134205408896</v>
      </c>
    </row>
    <row r="1813" spans="2:7" x14ac:dyDescent="0.4">
      <c r="B1813">
        <v>1137</v>
      </c>
      <c r="C1813">
        <v>1274</v>
      </c>
      <c r="D1813" s="2" t="str">
        <f t="shared" si="84"/>
        <v>1137_1274</v>
      </c>
      <c r="E1813" s="20">
        <v>6.28075228457843E-3</v>
      </c>
      <c r="F1813" s="2" t="str">
        <f t="shared" si="85"/>
        <v>1274_1137</v>
      </c>
      <c r="G1813" s="23">
        <f t="shared" si="86"/>
        <v>0.99371924771542153</v>
      </c>
    </row>
    <row r="1814" spans="2:7" x14ac:dyDescent="0.4">
      <c r="B1814">
        <v>1137</v>
      </c>
      <c r="C1814">
        <v>1305</v>
      </c>
      <c r="D1814" s="2" t="str">
        <f t="shared" si="84"/>
        <v>1137_1305</v>
      </c>
      <c r="E1814" s="20">
        <v>1.7825272313027801E-2</v>
      </c>
      <c r="F1814" s="2" t="str">
        <f t="shared" si="85"/>
        <v>1305_1137</v>
      </c>
      <c r="G1814" s="23">
        <f t="shared" si="86"/>
        <v>0.98217472768697223</v>
      </c>
    </row>
    <row r="1815" spans="2:7" x14ac:dyDescent="0.4">
      <c r="B1815">
        <v>1137</v>
      </c>
      <c r="C1815">
        <v>1436</v>
      </c>
      <c r="D1815" s="2" t="str">
        <f t="shared" si="84"/>
        <v>1137_1436</v>
      </c>
      <c r="E1815" s="20">
        <v>4.3498813030421399E-3</v>
      </c>
      <c r="F1815" s="2" t="str">
        <f t="shared" si="85"/>
        <v>1436_1137</v>
      </c>
      <c r="G1815" s="23">
        <f t="shared" si="86"/>
        <v>0.99565011869695785</v>
      </c>
    </row>
    <row r="1816" spans="2:7" x14ac:dyDescent="0.4">
      <c r="B1816">
        <v>1137</v>
      </c>
      <c r="C1816">
        <v>1166</v>
      </c>
      <c r="D1816" s="2" t="str">
        <f t="shared" si="84"/>
        <v>1137_1166</v>
      </c>
      <c r="E1816" s="20">
        <v>9.3259833182241306E-2</v>
      </c>
      <c r="F1816" s="2" t="str">
        <f t="shared" si="85"/>
        <v>1166_1137</v>
      </c>
      <c r="G1816" s="23">
        <f t="shared" si="86"/>
        <v>0.90674016681775871</v>
      </c>
    </row>
    <row r="1817" spans="2:7" x14ac:dyDescent="0.4">
      <c r="B1817">
        <v>1137</v>
      </c>
      <c r="C1817">
        <v>1233</v>
      </c>
      <c r="D1817" s="2" t="str">
        <f t="shared" si="84"/>
        <v>1137_1233</v>
      </c>
      <c r="E1817" s="20">
        <v>7.8429969585134707E-2</v>
      </c>
      <c r="F1817" s="2" t="str">
        <f t="shared" si="85"/>
        <v>1233_1137</v>
      </c>
      <c r="G1817" s="23">
        <f t="shared" si="86"/>
        <v>0.92157003041486529</v>
      </c>
    </row>
    <row r="1818" spans="2:7" x14ac:dyDescent="0.4">
      <c r="B1818">
        <v>1137</v>
      </c>
      <c r="C1818">
        <v>1329</v>
      </c>
      <c r="D1818" s="2" t="str">
        <f t="shared" si="84"/>
        <v>1137_1329</v>
      </c>
      <c r="E1818" s="20">
        <v>7.0192145473608997E-2</v>
      </c>
      <c r="F1818" s="2" t="str">
        <f t="shared" si="85"/>
        <v>1329_1137</v>
      </c>
      <c r="G1818" s="23">
        <f t="shared" si="86"/>
        <v>0.92980785452639103</v>
      </c>
    </row>
    <row r="1819" spans="2:7" x14ac:dyDescent="0.4">
      <c r="B1819">
        <v>1137</v>
      </c>
      <c r="C1819">
        <v>1240</v>
      </c>
      <c r="D1819" s="2" t="str">
        <f t="shared" si="84"/>
        <v>1137_1240</v>
      </c>
      <c r="E1819" s="20">
        <v>0.38692597916944399</v>
      </c>
      <c r="F1819" s="2" t="str">
        <f t="shared" si="85"/>
        <v>1240_1137</v>
      </c>
      <c r="G1819" s="23">
        <f t="shared" si="86"/>
        <v>0.61307402083055607</v>
      </c>
    </row>
    <row r="1820" spans="2:7" x14ac:dyDescent="0.4">
      <c r="B1820">
        <v>1137</v>
      </c>
      <c r="C1820">
        <v>1411</v>
      </c>
      <c r="D1820" s="2" t="str">
        <f t="shared" si="84"/>
        <v>1137_1411</v>
      </c>
      <c r="E1820" s="20">
        <v>1.90048514201927E-2</v>
      </c>
      <c r="F1820" s="2" t="str">
        <f t="shared" si="85"/>
        <v>1411_1137</v>
      </c>
      <c r="G1820" s="23">
        <f t="shared" si="86"/>
        <v>0.9809951485798073</v>
      </c>
    </row>
    <row r="1821" spans="2:7" x14ac:dyDescent="0.4">
      <c r="B1821">
        <v>1137</v>
      </c>
      <c r="C1821">
        <v>1371</v>
      </c>
      <c r="D1821" s="2" t="str">
        <f t="shared" si="84"/>
        <v>1137_1371</v>
      </c>
      <c r="E1821" s="20">
        <v>1.49676884381576E-2</v>
      </c>
      <c r="F1821" s="2" t="str">
        <f t="shared" si="85"/>
        <v>1371_1137</v>
      </c>
      <c r="G1821" s="23">
        <f t="shared" si="86"/>
        <v>0.98503231156184246</v>
      </c>
    </row>
    <row r="1822" spans="2:7" x14ac:dyDescent="0.4">
      <c r="B1822">
        <v>1137</v>
      </c>
      <c r="C1822">
        <v>1278</v>
      </c>
      <c r="D1822" s="2" t="str">
        <f t="shared" si="84"/>
        <v>1137_1278</v>
      </c>
      <c r="E1822" s="20">
        <v>2.66061872238447E-3</v>
      </c>
      <c r="F1822" s="2" t="str">
        <f t="shared" si="85"/>
        <v>1278_1137</v>
      </c>
      <c r="G1822" s="23">
        <f t="shared" si="86"/>
        <v>0.99733938127761557</v>
      </c>
    </row>
    <row r="1823" spans="2:7" x14ac:dyDescent="0.4">
      <c r="B1823">
        <v>1137</v>
      </c>
      <c r="C1823">
        <v>1457</v>
      </c>
      <c r="D1823" s="2" t="str">
        <f t="shared" si="84"/>
        <v>1137_1457</v>
      </c>
      <c r="E1823" s="20">
        <v>6.5634407804266007E-2</v>
      </c>
      <c r="F1823" s="2" t="str">
        <f t="shared" si="85"/>
        <v>1457_1137</v>
      </c>
      <c r="G1823" s="23">
        <f t="shared" si="86"/>
        <v>0.93436559219573401</v>
      </c>
    </row>
    <row r="1824" spans="2:7" x14ac:dyDescent="0.4">
      <c r="B1824">
        <v>1137</v>
      </c>
      <c r="C1824">
        <v>1243</v>
      </c>
      <c r="D1824" s="2" t="str">
        <f t="shared" si="84"/>
        <v>1137_1243</v>
      </c>
      <c r="E1824" s="20">
        <v>9.9329192296540997E-2</v>
      </c>
      <c r="F1824" s="2" t="str">
        <f t="shared" si="85"/>
        <v>1243_1137</v>
      </c>
      <c r="G1824" s="23">
        <f t="shared" si="86"/>
        <v>0.90067080770345898</v>
      </c>
    </row>
    <row r="1825" spans="2:7" x14ac:dyDescent="0.4">
      <c r="B1825">
        <v>1137</v>
      </c>
      <c r="C1825">
        <v>1245</v>
      </c>
      <c r="D1825" s="2" t="str">
        <f t="shared" si="84"/>
        <v>1137_1245</v>
      </c>
      <c r="E1825" s="20">
        <v>5.0545023880851601E-2</v>
      </c>
      <c r="F1825" s="2" t="str">
        <f t="shared" si="85"/>
        <v>1245_1137</v>
      </c>
      <c r="G1825" s="23">
        <f t="shared" si="86"/>
        <v>0.94945497611914842</v>
      </c>
    </row>
    <row r="1826" spans="2:7" x14ac:dyDescent="0.4">
      <c r="B1826">
        <v>1137</v>
      </c>
      <c r="C1826">
        <v>1173</v>
      </c>
      <c r="D1826" s="2" t="str">
        <f t="shared" si="84"/>
        <v>1137_1173</v>
      </c>
      <c r="E1826" s="20">
        <v>1.5927528389323001E-2</v>
      </c>
      <c r="F1826" s="2" t="str">
        <f t="shared" si="85"/>
        <v>1173_1137</v>
      </c>
      <c r="G1826" s="23">
        <f t="shared" si="86"/>
        <v>0.98407247161067701</v>
      </c>
    </row>
    <row r="1827" spans="2:7" x14ac:dyDescent="0.4">
      <c r="B1827">
        <v>1137</v>
      </c>
      <c r="C1827">
        <v>1297</v>
      </c>
      <c r="D1827" s="2" t="str">
        <f t="shared" si="84"/>
        <v>1137_1297</v>
      </c>
      <c r="E1827" s="20">
        <v>0.243352669367699</v>
      </c>
      <c r="F1827" s="2" t="str">
        <f t="shared" si="85"/>
        <v>1297_1137</v>
      </c>
      <c r="G1827" s="23">
        <f t="shared" si="86"/>
        <v>0.75664733063230094</v>
      </c>
    </row>
    <row r="1828" spans="2:7" x14ac:dyDescent="0.4">
      <c r="B1828">
        <v>1268</v>
      </c>
      <c r="C1828">
        <v>1195</v>
      </c>
      <c r="D1828" s="2" t="str">
        <f t="shared" si="84"/>
        <v>1268_1195</v>
      </c>
      <c r="E1828" s="20">
        <v>0.27506585925716798</v>
      </c>
      <c r="F1828" s="2" t="str">
        <f t="shared" si="85"/>
        <v>1195_1268</v>
      </c>
      <c r="G1828" s="23">
        <f t="shared" si="86"/>
        <v>0.72493414074283202</v>
      </c>
    </row>
    <row r="1829" spans="2:7" x14ac:dyDescent="0.4">
      <c r="B1829">
        <v>1268</v>
      </c>
      <c r="C1829">
        <v>1433</v>
      </c>
      <c r="D1829" s="2" t="str">
        <f t="shared" si="84"/>
        <v>1268_1433</v>
      </c>
      <c r="E1829" s="20">
        <v>0.14588259596300099</v>
      </c>
      <c r="F1829" s="2" t="str">
        <f t="shared" si="85"/>
        <v>1433_1268</v>
      </c>
      <c r="G1829" s="23">
        <f t="shared" si="86"/>
        <v>0.85411740403699898</v>
      </c>
    </row>
    <row r="1830" spans="2:7" x14ac:dyDescent="0.4">
      <c r="B1830">
        <v>1268</v>
      </c>
      <c r="C1830">
        <v>1315</v>
      </c>
      <c r="D1830" s="2" t="str">
        <f t="shared" si="84"/>
        <v>1268_1315</v>
      </c>
      <c r="E1830" s="20">
        <v>0.79472821387174497</v>
      </c>
      <c r="F1830" s="2" t="str">
        <f t="shared" si="85"/>
        <v>1315_1268</v>
      </c>
      <c r="G1830" s="23">
        <f t="shared" si="86"/>
        <v>0.20527178612825503</v>
      </c>
    </row>
    <row r="1831" spans="2:7" x14ac:dyDescent="0.4">
      <c r="B1831">
        <v>1268</v>
      </c>
      <c r="C1831">
        <v>1413</v>
      </c>
      <c r="D1831" s="2" t="str">
        <f t="shared" si="84"/>
        <v>1268_1413</v>
      </c>
      <c r="E1831" s="20">
        <v>0.95290132518475401</v>
      </c>
      <c r="F1831" s="2" t="str">
        <f t="shared" si="85"/>
        <v>1413_1268</v>
      </c>
      <c r="G1831" s="23">
        <f t="shared" si="86"/>
        <v>4.7098674815245989E-2</v>
      </c>
    </row>
    <row r="1832" spans="2:7" x14ac:dyDescent="0.4">
      <c r="B1832">
        <v>1268</v>
      </c>
      <c r="C1832">
        <v>1274</v>
      </c>
      <c r="D1832" s="2" t="str">
        <f t="shared" si="84"/>
        <v>1268_1274</v>
      </c>
      <c r="E1832" s="20">
        <v>8.3227243986080404E-2</v>
      </c>
      <c r="F1832" s="2" t="str">
        <f t="shared" si="85"/>
        <v>1274_1268</v>
      </c>
      <c r="G1832" s="23">
        <f t="shared" si="86"/>
        <v>0.91677275601391961</v>
      </c>
    </row>
    <row r="1833" spans="2:7" x14ac:dyDescent="0.4">
      <c r="B1833">
        <v>1268</v>
      </c>
      <c r="C1833">
        <v>1305</v>
      </c>
      <c r="D1833" s="2" t="str">
        <f t="shared" si="84"/>
        <v>1268_1305</v>
      </c>
      <c r="E1833" s="20">
        <v>0.20677561696301799</v>
      </c>
      <c r="F1833" s="2" t="str">
        <f t="shared" si="85"/>
        <v>1305_1268</v>
      </c>
      <c r="G1833" s="23">
        <f t="shared" si="86"/>
        <v>0.79322438303698206</v>
      </c>
    </row>
    <row r="1834" spans="2:7" x14ac:dyDescent="0.4">
      <c r="B1834">
        <v>1268</v>
      </c>
      <c r="C1834">
        <v>1436</v>
      </c>
      <c r="D1834" s="2" t="str">
        <f t="shared" si="84"/>
        <v>1268_1436</v>
      </c>
      <c r="E1834" s="20">
        <v>5.9046565295314497E-2</v>
      </c>
      <c r="F1834" s="2" t="str">
        <f t="shared" si="85"/>
        <v>1436_1268</v>
      </c>
      <c r="G1834" s="23">
        <f t="shared" si="86"/>
        <v>0.94095343470468551</v>
      </c>
    </row>
    <row r="1835" spans="2:7" x14ac:dyDescent="0.4">
      <c r="B1835">
        <v>1268</v>
      </c>
      <c r="C1835">
        <v>1166</v>
      </c>
      <c r="D1835" s="2" t="str">
        <f t="shared" si="84"/>
        <v>1268_1166</v>
      </c>
      <c r="E1835" s="20">
        <v>0.59633412814415698</v>
      </c>
      <c r="F1835" s="2" t="str">
        <f t="shared" si="85"/>
        <v>1166_1268</v>
      </c>
      <c r="G1835" s="23">
        <f t="shared" si="86"/>
        <v>0.40366587185584302</v>
      </c>
    </row>
    <row r="1836" spans="2:7" x14ac:dyDescent="0.4">
      <c r="B1836">
        <v>1268</v>
      </c>
      <c r="C1836">
        <v>1233</v>
      </c>
      <c r="D1836" s="2" t="str">
        <f t="shared" si="84"/>
        <v>1268_1233</v>
      </c>
      <c r="E1836" s="20">
        <v>0.55003383956204899</v>
      </c>
      <c r="F1836" s="2" t="str">
        <f t="shared" si="85"/>
        <v>1233_1268</v>
      </c>
      <c r="G1836" s="23">
        <f t="shared" si="86"/>
        <v>0.44996616043795101</v>
      </c>
    </row>
    <row r="1837" spans="2:7" x14ac:dyDescent="0.4">
      <c r="B1837">
        <v>1268</v>
      </c>
      <c r="C1837">
        <v>1329</v>
      </c>
      <c r="D1837" s="2" t="str">
        <f t="shared" si="84"/>
        <v>1268_1329</v>
      </c>
      <c r="E1837" s="20">
        <v>0.52022359397317997</v>
      </c>
      <c r="F1837" s="2" t="str">
        <f t="shared" si="85"/>
        <v>1329_1268</v>
      </c>
      <c r="G1837" s="23">
        <f t="shared" si="86"/>
        <v>0.47977640602682003</v>
      </c>
    </row>
    <row r="1838" spans="2:7" x14ac:dyDescent="0.4">
      <c r="B1838">
        <v>1268</v>
      </c>
      <c r="C1838">
        <v>1240</v>
      </c>
      <c r="D1838" s="2" t="str">
        <f t="shared" si="84"/>
        <v>1268_1240</v>
      </c>
      <c r="E1838" s="20">
        <v>0.90064642460395306</v>
      </c>
      <c r="F1838" s="2" t="str">
        <f t="shared" si="85"/>
        <v>1240_1268</v>
      </c>
      <c r="G1838" s="23">
        <f t="shared" si="86"/>
        <v>9.9353575396046945E-2</v>
      </c>
    </row>
    <row r="1839" spans="2:7" x14ac:dyDescent="0.4">
      <c r="B1839">
        <v>1268</v>
      </c>
      <c r="C1839">
        <v>1411</v>
      </c>
      <c r="D1839" s="2" t="str">
        <f t="shared" si="84"/>
        <v>1268_1411</v>
      </c>
      <c r="E1839" s="20">
        <v>0.217687597423914</v>
      </c>
      <c r="F1839" s="2" t="str">
        <f t="shared" si="85"/>
        <v>1411_1268</v>
      </c>
      <c r="G1839" s="23">
        <f t="shared" si="86"/>
        <v>0.78231240257608603</v>
      </c>
    </row>
    <row r="1840" spans="2:7" x14ac:dyDescent="0.4">
      <c r="B1840">
        <v>1268</v>
      </c>
      <c r="C1840">
        <v>1371</v>
      </c>
      <c r="D1840" s="2" t="str">
        <f t="shared" si="84"/>
        <v>1268_1371</v>
      </c>
      <c r="E1840" s="20">
        <v>0.17915240394041199</v>
      </c>
      <c r="F1840" s="2" t="str">
        <f t="shared" si="85"/>
        <v>1371_1268</v>
      </c>
      <c r="G1840" s="23">
        <f t="shared" si="86"/>
        <v>0.82084759605958801</v>
      </c>
    </row>
    <row r="1841" spans="2:7" x14ac:dyDescent="0.4">
      <c r="B1841">
        <v>1268</v>
      </c>
      <c r="C1841">
        <v>1278</v>
      </c>
      <c r="D1841" s="2" t="str">
        <f t="shared" si="84"/>
        <v>1268_1278</v>
      </c>
      <c r="E1841" s="20">
        <v>3.6903317792414597E-2</v>
      </c>
      <c r="F1841" s="2" t="str">
        <f t="shared" si="85"/>
        <v>1278_1268</v>
      </c>
      <c r="G1841" s="23">
        <f t="shared" si="86"/>
        <v>0.96309668220758538</v>
      </c>
    </row>
    <row r="1842" spans="2:7" x14ac:dyDescent="0.4">
      <c r="B1842">
        <v>1268</v>
      </c>
      <c r="C1842">
        <v>1457</v>
      </c>
      <c r="D1842" s="2" t="str">
        <f t="shared" si="84"/>
        <v>1268_1457</v>
      </c>
      <c r="E1842" s="20">
        <v>0.50222807337280695</v>
      </c>
      <c r="F1842" s="2" t="str">
        <f t="shared" si="85"/>
        <v>1457_1268</v>
      </c>
      <c r="G1842" s="23">
        <f t="shared" si="86"/>
        <v>0.49777192662719305</v>
      </c>
    </row>
    <row r="1843" spans="2:7" x14ac:dyDescent="0.4">
      <c r="B1843">
        <v>1268</v>
      </c>
      <c r="C1843">
        <v>1243</v>
      </c>
      <c r="D1843" s="2" t="str">
        <f t="shared" si="84"/>
        <v>1268_1243</v>
      </c>
      <c r="E1843" s="20">
        <v>0.61300937318939197</v>
      </c>
      <c r="F1843" s="2" t="str">
        <f t="shared" si="85"/>
        <v>1243_1268</v>
      </c>
      <c r="G1843" s="23">
        <f t="shared" si="86"/>
        <v>0.38699062681060803</v>
      </c>
    </row>
    <row r="1844" spans="2:7" x14ac:dyDescent="0.4">
      <c r="B1844">
        <v>1268</v>
      </c>
      <c r="C1844">
        <v>1245</v>
      </c>
      <c r="D1844" s="2" t="str">
        <f t="shared" si="84"/>
        <v>1268_1245</v>
      </c>
      <c r="E1844" s="20">
        <v>0.43331379945798698</v>
      </c>
      <c r="F1844" s="2" t="str">
        <f t="shared" si="85"/>
        <v>1245_1268</v>
      </c>
      <c r="G1844" s="23">
        <f t="shared" si="86"/>
        <v>0.56668620054201302</v>
      </c>
    </row>
    <row r="1845" spans="2:7" x14ac:dyDescent="0.4">
      <c r="B1845">
        <v>1268</v>
      </c>
      <c r="C1845">
        <v>1173</v>
      </c>
      <c r="D1845" s="2" t="str">
        <f t="shared" si="84"/>
        <v>1268_1173</v>
      </c>
      <c r="E1845" s="20">
        <v>0.188624832894844</v>
      </c>
      <c r="F1845" s="2" t="str">
        <f t="shared" si="85"/>
        <v>1173_1268</v>
      </c>
      <c r="G1845" s="23">
        <f t="shared" si="86"/>
        <v>0.811375167105156</v>
      </c>
    </row>
    <row r="1846" spans="2:7" x14ac:dyDescent="0.4">
      <c r="B1846">
        <v>1268</v>
      </c>
      <c r="C1846">
        <v>1297</v>
      </c>
      <c r="D1846" s="2" t="str">
        <f t="shared" si="84"/>
        <v>1268_1297</v>
      </c>
      <c r="E1846" s="20">
        <v>0.82204940060501197</v>
      </c>
      <c r="F1846" s="2" t="str">
        <f t="shared" si="85"/>
        <v>1297_1268</v>
      </c>
      <c r="G1846" s="23">
        <f t="shared" si="86"/>
        <v>0.17795059939498803</v>
      </c>
    </row>
    <row r="1847" spans="2:7" x14ac:dyDescent="0.4">
      <c r="B1847">
        <v>1195</v>
      </c>
      <c r="C1847">
        <v>1433</v>
      </c>
      <c r="D1847" s="2" t="str">
        <f t="shared" si="84"/>
        <v>1195_1433</v>
      </c>
      <c r="E1847" s="20">
        <v>7.6998775180743004E-3</v>
      </c>
      <c r="F1847" s="2" t="str">
        <f t="shared" si="85"/>
        <v>1433_1195</v>
      </c>
      <c r="G1847" s="23">
        <f t="shared" si="86"/>
        <v>0.99230012248192567</v>
      </c>
    </row>
    <row r="1848" spans="2:7" x14ac:dyDescent="0.4">
      <c r="B1848">
        <v>1195</v>
      </c>
      <c r="C1848">
        <v>1315</v>
      </c>
      <c r="D1848" s="2" t="str">
        <f t="shared" si="84"/>
        <v>1195_1315</v>
      </c>
      <c r="E1848" s="20">
        <v>0.14958122049224401</v>
      </c>
      <c r="F1848" s="2" t="str">
        <f t="shared" si="85"/>
        <v>1315_1195</v>
      </c>
      <c r="G1848" s="23">
        <f t="shared" si="86"/>
        <v>0.85041877950775602</v>
      </c>
    </row>
    <row r="1849" spans="2:7" x14ac:dyDescent="0.4">
      <c r="B1849">
        <v>1195</v>
      </c>
      <c r="C1849">
        <v>1413</v>
      </c>
      <c r="D1849" s="2" t="str">
        <f t="shared" si="84"/>
        <v>1195_1413</v>
      </c>
      <c r="E1849" s="20">
        <v>0.47894041877792598</v>
      </c>
      <c r="F1849" s="2" t="str">
        <f t="shared" si="85"/>
        <v>1413_1195</v>
      </c>
      <c r="G1849" s="23">
        <f t="shared" si="86"/>
        <v>0.52105958122207396</v>
      </c>
    </row>
    <row r="1850" spans="2:7" x14ac:dyDescent="0.4">
      <c r="B1850">
        <v>1195</v>
      </c>
      <c r="C1850">
        <v>1274</v>
      </c>
      <c r="D1850" s="2" t="str">
        <f t="shared" si="84"/>
        <v>1195_1274</v>
      </c>
      <c r="E1850" s="20">
        <v>4.1074393871880603E-3</v>
      </c>
      <c r="F1850" s="2" t="str">
        <f t="shared" si="85"/>
        <v>1274_1195</v>
      </c>
      <c r="G1850" s="23">
        <f t="shared" si="86"/>
        <v>0.99589256061281195</v>
      </c>
    </row>
    <row r="1851" spans="2:7" x14ac:dyDescent="0.4">
      <c r="B1851">
        <v>1195</v>
      </c>
      <c r="C1851">
        <v>1305</v>
      </c>
      <c r="D1851" s="2" t="str">
        <f t="shared" si="84"/>
        <v>1195_1305</v>
      </c>
      <c r="E1851" s="20">
        <v>1.1704289107330301E-2</v>
      </c>
      <c r="F1851" s="2" t="str">
        <f t="shared" si="85"/>
        <v>1305_1195</v>
      </c>
      <c r="G1851" s="23">
        <f t="shared" si="86"/>
        <v>0.98829571089266965</v>
      </c>
    </row>
    <row r="1852" spans="2:7" x14ac:dyDescent="0.4">
      <c r="B1852">
        <v>1195</v>
      </c>
      <c r="C1852">
        <v>1436</v>
      </c>
      <c r="D1852" s="2" t="str">
        <f t="shared" si="84"/>
        <v>1195_1436</v>
      </c>
      <c r="E1852" s="20">
        <v>2.84279145755802E-3</v>
      </c>
      <c r="F1852" s="2" t="str">
        <f t="shared" si="85"/>
        <v>1436_1195</v>
      </c>
      <c r="G1852" s="23">
        <f t="shared" si="86"/>
        <v>0.99715720854244194</v>
      </c>
    </row>
    <row r="1853" spans="2:7" x14ac:dyDescent="0.4">
      <c r="B1853">
        <v>1195</v>
      </c>
      <c r="C1853">
        <v>1166</v>
      </c>
      <c r="D1853" s="2" t="str">
        <f t="shared" si="84"/>
        <v>1195_1166</v>
      </c>
      <c r="E1853" s="20">
        <v>6.2894270610606498E-2</v>
      </c>
      <c r="F1853" s="2" t="str">
        <f t="shared" si="85"/>
        <v>1166_1195</v>
      </c>
      <c r="G1853" s="23">
        <f t="shared" si="86"/>
        <v>0.93710572938939352</v>
      </c>
    </row>
    <row r="1854" spans="2:7" x14ac:dyDescent="0.4">
      <c r="B1854">
        <v>1195</v>
      </c>
      <c r="C1854">
        <v>1233</v>
      </c>
      <c r="D1854" s="2" t="str">
        <f t="shared" si="84"/>
        <v>1195_1233</v>
      </c>
      <c r="E1854" s="20">
        <v>5.2612858913641598E-2</v>
      </c>
      <c r="F1854" s="2" t="str">
        <f t="shared" si="85"/>
        <v>1233_1195</v>
      </c>
      <c r="G1854" s="23">
        <f t="shared" si="86"/>
        <v>0.94738714108635835</v>
      </c>
    </row>
    <row r="1855" spans="2:7" x14ac:dyDescent="0.4">
      <c r="B1855">
        <v>1195</v>
      </c>
      <c r="C1855">
        <v>1329</v>
      </c>
      <c r="D1855" s="2" t="str">
        <f t="shared" si="84"/>
        <v>1195_1329</v>
      </c>
      <c r="E1855" s="20">
        <v>4.6948568692885301E-2</v>
      </c>
      <c r="F1855" s="2" t="str">
        <f t="shared" si="85"/>
        <v>1329_1195</v>
      </c>
      <c r="G1855" s="23">
        <f t="shared" si="86"/>
        <v>0.95305143130711467</v>
      </c>
    </row>
    <row r="1856" spans="2:7" x14ac:dyDescent="0.4">
      <c r="B1856">
        <v>1195</v>
      </c>
      <c r="C1856">
        <v>1240</v>
      </c>
      <c r="D1856" s="2" t="str">
        <f t="shared" si="84"/>
        <v>1195_1240</v>
      </c>
      <c r="E1856" s="20">
        <v>0.291703093220402</v>
      </c>
      <c r="F1856" s="2" t="str">
        <f t="shared" si="85"/>
        <v>1240_1195</v>
      </c>
      <c r="G1856" s="23">
        <f t="shared" si="86"/>
        <v>0.708296906779598</v>
      </c>
    </row>
    <row r="1857" spans="2:7" x14ac:dyDescent="0.4">
      <c r="B1857">
        <v>1195</v>
      </c>
      <c r="C1857">
        <v>1411</v>
      </c>
      <c r="D1857" s="2" t="str">
        <f t="shared" si="84"/>
        <v>1195_1411</v>
      </c>
      <c r="E1857" s="20">
        <v>1.24839634388474E-2</v>
      </c>
      <c r="F1857" s="2" t="str">
        <f t="shared" si="85"/>
        <v>1411_1195</v>
      </c>
      <c r="G1857" s="23">
        <f t="shared" si="86"/>
        <v>0.98751603656115261</v>
      </c>
    </row>
    <row r="1858" spans="2:7" x14ac:dyDescent="0.4">
      <c r="B1858">
        <v>1195</v>
      </c>
      <c r="C1858">
        <v>1371</v>
      </c>
      <c r="D1858" s="2" t="str">
        <f t="shared" si="84"/>
        <v>1195_1371</v>
      </c>
      <c r="E1858" s="20">
        <v>9.8181560091712694E-3</v>
      </c>
      <c r="F1858" s="2" t="str">
        <f t="shared" si="85"/>
        <v>1371_1195</v>
      </c>
      <c r="G1858" s="23">
        <f t="shared" si="86"/>
        <v>0.99018184399082876</v>
      </c>
    </row>
    <row r="1859" spans="2:7" x14ac:dyDescent="0.4">
      <c r="B1859">
        <v>1195</v>
      </c>
      <c r="C1859">
        <v>1278</v>
      </c>
      <c r="D1859" s="2" t="str">
        <f t="shared" ref="D1859:D1922" si="87">B1859&amp;"_"&amp;C1859</f>
        <v>1195_1278</v>
      </c>
      <c r="E1859" s="20">
        <v>1.7377809083521901E-3</v>
      </c>
      <c r="F1859" s="2" t="str">
        <f t="shared" ref="F1859:F1922" si="88">C1859&amp;"_"&amp;B1859</f>
        <v>1278_1195</v>
      </c>
      <c r="G1859" s="23">
        <f t="shared" ref="G1859:G1922" si="89">1-E1859</f>
        <v>0.99826221909164781</v>
      </c>
    </row>
    <row r="1860" spans="2:7" x14ac:dyDescent="0.4">
      <c r="B1860">
        <v>1195</v>
      </c>
      <c r="C1860">
        <v>1457</v>
      </c>
      <c r="D1860" s="2" t="str">
        <f t="shared" si="87"/>
        <v>1195_1457</v>
      </c>
      <c r="E1860" s="20">
        <v>4.3828947092741398E-2</v>
      </c>
      <c r="F1860" s="2" t="str">
        <f t="shared" si="88"/>
        <v>1457_1195</v>
      </c>
      <c r="G1860" s="23">
        <f t="shared" si="89"/>
        <v>0.95617105290725857</v>
      </c>
    </row>
    <row r="1861" spans="2:7" x14ac:dyDescent="0.4">
      <c r="B1861">
        <v>1195</v>
      </c>
      <c r="C1861">
        <v>1243</v>
      </c>
      <c r="D1861" s="2" t="str">
        <f t="shared" si="87"/>
        <v>1195_1243</v>
      </c>
      <c r="E1861" s="20">
        <v>6.7133750500884201E-2</v>
      </c>
      <c r="F1861" s="2" t="str">
        <f t="shared" si="88"/>
        <v>1243_1195</v>
      </c>
      <c r="G1861" s="23">
        <f t="shared" si="89"/>
        <v>0.93286624949911578</v>
      </c>
    </row>
    <row r="1862" spans="2:7" x14ac:dyDescent="0.4">
      <c r="B1862">
        <v>1195</v>
      </c>
      <c r="C1862">
        <v>1245</v>
      </c>
      <c r="D1862" s="2" t="str">
        <f t="shared" si="87"/>
        <v>1195_1245</v>
      </c>
      <c r="E1862" s="20">
        <v>3.3572525409488102E-2</v>
      </c>
      <c r="F1862" s="2" t="str">
        <f t="shared" si="88"/>
        <v>1245_1195</v>
      </c>
      <c r="G1862" s="23">
        <f t="shared" si="89"/>
        <v>0.96642747459051193</v>
      </c>
    </row>
    <row r="1863" spans="2:7" x14ac:dyDescent="0.4">
      <c r="B1863">
        <v>1195</v>
      </c>
      <c r="C1863">
        <v>1173</v>
      </c>
      <c r="D1863" s="2" t="str">
        <f t="shared" si="87"/>
        <v>1195_1173</v>
      </c>
      <c r="E1863" s="20">
        <v>1.04512732176109E-2</v>
      </c>
      <c r="F1863" s="2" t="str">
        <f t="shared" si="88"/>
        <v>1173_1195</v>
      </c>
      <c r="G1863" s="23">
        <f t="shared" si="89"/>
        <v>0.98954872678238914</v>
      </c>
    </row>
    <row r="1864" spans="2:7" x14ac:dyDescent="0.4">
      <c r="B1864">
        <v>1195</v>
      </c>
      <c r="C1864">
        <v>1297</v>
      </c>
      <c r="D1864" s="2" t="str">
        <f t="shared" si="87"/>
        <v>1195_1297</v>
      </c>
      <c r="E1864" s="20">
        <v>0.17346589482753</v>
      </c>
      <c r="F1864" s="2" t="str">
        <f t="shared" si="88"/>
        <v>1297_1195</v>
      </c>
      <c r="G1864" s="23">
        <f t="shared" si="89"/>
        <v>0.82653410517246995</v>
      </c>
    </row>
    <row r="1865" spans="2:7" x14ac:dyDescent="0.4">
      <c r="B1865">
        <v>1433</v>
      </c>
      <c r="C1865">
        <v>1315</v>
      </c>
      <c r="D1865" s="2" t="str">
        <f t="shared" si="87"/>
        <v>1433_1315</v>
      </c>
      <c r="E1865" s="20">
        <v>0.11760973411010001</v>
      </c>
      <c r="F1865" s="2" t="str">
        <f t="shared" si="88"/>
        <v>1315_1433</v>
      </c>
      <c r="G1865" s="23">
        <f t="shared" si="89"/>
        <v>0.88239026588989999</v>
      </c>
    </row>
    <row r="1866" spans="2:7" x14ac:dyDescent="0.4">
      <c r="B1866">
        <v>1433</v>
      </c>
      <c r="C1866">
        <v>1413</v>
      </c>
      <c r="D1866" s="2" t="str">
        <f t="shared" si="87"/>
        <v>1433_1413</v>
      </c>
      <c r="E1866" s="20">
        <v>0.41055743793605998</v>
      </c>
      <c r="F1866" s="2" t="str">
        <f t="shared" si="88"/>
        <v>1413_1433</v>
      </c>
      <c r="G1866" s="23">
        <f t="shared" si="89"/>
        <v>0.58944256206394008</v>
      </c>
    </row>
    <row r="1867" spans="2:7" x14ac:dyDescent="0.4">
      <c r="B1867">
        <v>1433</v>
      </c>
      <c r="C1867">
        <v>1274</v>
      </c>
      <c r="D1867" s="2" t="str">
        <f t="shared" si="87"/>
        <v>1433_1274</v>
      </c>
      <c r="E1867" s="20">
        <v>3.1156007795349601E-3</v>
      </c>
      <c r="F1867" s="2" t="str">
        <f t="shared" si="88"/>
        <v>1274_1433</v>
      </c>
      <c r="G1867" s="23">
        <f t="shared" si="89"/>
        <v>0.99688439922046501</v>
      </c>
    </row>
    <row r="1868" spans="2:7" x14ac:dyDescent="0.4">
      <c r="B1868">
        <v>1433</v>
      </c>
      <c r="C1868">
        <v>1305</v>
      </c>
      <c r="D1868" s="2" t="str">
        <f t="shared" si="87"/>
        <v>1433_1305</v>
      </c>
      <c r="E1868" s="20">
        <v>8.8943945726207198E-3</v>
      </c>
      <c r="F1868" s="2" t="str">
        <f t="shared" si="88"/>
        <v>1305_1433</v>
      </c>
      <c r="G1868" s="23">
        <f t="shared" si="89"/>
        <v>0.99110560542737924</v>
      </c>
    </row>
    <row r="1869" spans="2:7" x14ac:dyDescent="0.4">
      <c r="B1869">
        <v>1433</v>
      </c>
      <c r="C1869">
        <v>1436</v>
      </c>
      <c r="D1869" s="2" t="str">
        <f t="shared" si="87"/>
        <v>1433_1436</v>
      </c>
      <c r="E1869" s="20">
        <v>2.1556710590120202E-3</v>
      </c>
      <c r="F1869" s="2" t="str">
        <f t="shared" si="88"/>
        <v>1436_1433</v>
      </c>
      <c r="G1869" s="23">
        <f t="shared" si="89"/>
        <v>0.99784432894098796</v>
      </c>
    </row>
    <row r="1870" spans="2:7" x14ac:dyDescent="0.4">
      <c r="B1870">
        <v>1433</v>
      </c>
      <c r="C1870">
        <v>1166</v>
      </c>
      <c r="D1870" s="2" t="str">
        <f t="shared" si="87"/>
        <v>1433_1166</v>
      </c>
      <c r="E1870" s="20">
        <v>4.8396807180422399E-2</v>
      </c>
      <c r="F1870" s="2" t="str">
        <f t="shared" si="88"/>
        <v>1166_1433</v>
      </c>
      <c r="G1870" s="23">
        <f t="shared" si="89"/>
        <v>0.95160319281957761</v>
      </c>
    </row>
    <row r="1871" spans="2:7" x14ac:dyDescent="0.4">
      <c r="B1871">
        <v>1433</v>
      </c>
      <c r="C1871">
        <v>1233</v>
      </c>
      <c r="D1871" s="2" t="str">
        <f t="shared" si="87"/>
        <v>1433_1233</v>
      </c>
      <c r="E1871" s="20">
        <v>4.0383187285762102E-2</v>
      </c>
      <c r="F1871" s="2" t="str">
        <f t="shared" si="88"/>
        <v>1233_1433</v>
      </c>
      <c r="G1871" s="23">
        <f t="shared" si="89"/>
        <v>0.95961681271423793</v>
      </c>
    </row>
    <row r="1872" spans="2:7" x14ac:dyDescent="0.4">
      <c r="B1872">
        <v>1433</v>
      </c>
      <c r="C1872">
        <v>1329</v>
      </c>
      <c r="D1872" s="2" t="str">
        <f t="shared" si="87"/>
        <v>1433_1329</v>
      </c>
      <c r="E1872" s="20">
        <v>3.5985529772154898E-2</v>
      </c>
      <c r="F1872" s="2" t="str">
        <f t="shared" si="88"/>
        <v>1329_1433</v>
      </c>
      <c r="G1872" s="23">
        <f t="shared" si="89"/>
        <v>0.96401447022784514</v>
      </c>
    </row>
    <row r="1873" spans="2:7" x14ac:dyDescent="0.4">
      <c r="B1873">
        <v>1433</v>
      </c>
      <c r="C1873">
        <v>1240</v>
      </c>
      <c r="D1873" s="2" t="str">
        <f t="shared" si="87"/>
        <v>1433_1240</v>
      </c>
      <c r="E1873" s="20">
        <v>0.23785054953637499</v>
      </c>
      <c r="F1873" s="2" t="str">
        <f t="shared" si="88"/>
        <v>1240_1433</v>
      </c>
      <c r="G1873" s="23">
        <f t="shared" si="89"/>
        <v>0.76214945046362503</v>
      </c>
    </row>
    <row r="1874" spans="2:7" x14ac:dyDescent="0.4">
      <c r="B1874">
        <v>1433</v>
      </c>
      <c r="C1874">
        <v>1411</v>
      </c>
      <c r="D1874" s="2" t="str">
        <f t="shared" si="87"/>
        <v>1433_1411</v>
      </c>
      <c r="E1874" s="20">
        <v>9.4886865545426996E-3</v>
      </c>
      <c r="F1874" s="2" t="str">
        <f t="shared" si="88"/>
        <v>1411_1433</v>
      </c>
      <c r="G1874" s="23">
        <f t="shared" si="89"/>
        <v>0.99051131344545729</v>
      </c>
    </row>
    <row r="1875" spans="2:7" x14ac:dyDescent="0.4">
      <c r="B1875">
        <v>1433</v>
      </c>
      <c r="C1875">
        <v>1371</v>
      </c>
      <c r="D1875" s="2" t="str">
        <f t="shared" si="87"/>
        <v>1433_1371</v>
      </c>
      <c r="E1875" s="20">
        <v>7.4576559320407698E-3</v>
      </c>
      <c r="F1875" s="2" t="str">
        <f t="shared" si="88"/>
        <v>1371_1433</v>
      </c>
      <c r="G1875" s="23">
        <f t="shared" si="89"/>
        <v>0.99254234406795927</v>
      </c>
    </row>
    <row r="1876" spans="2:7" x14ac:dyDescent="0.4">
      <c r="B1876">
        <v>1433</v>
      </c>
      <c r="C1876">
        <v>1278</v>
      </c>
      <c r="D1876" s="2" t="str">
        <f t="shared" si="87"/>
        <v>1433_1278</v>
      </c>
      <c r="E1876" s="20">
        <v>1.31739557733643E-3</v>
      </c>
      <c r="F1876" s="2" t="str">
        <f t="shared" si="88"/>
        <v>1278_1433</v>
      </c>
      <c r="G1876" s="23">
        <f t="shared" si="89"/>
        <v>0.99868260442266354</v>
      </c>
    </row>
    <row r="1877" spans="2:7" x14ac:dyDescent="0.4">
      <c r="B1877">
        <v>1433</v>
      </c>
      <c r="C1877">
        <v>1457</v>
      </c>
      <c r="D1877" s="2" t="str">
        <f t="shared" si="87"/>
        <v>1433_1457</v>
      </c>
      <c r="E1877" s="20">
        <v>3.35687178752875E-2</v>
      </c>
      <c r="F1877" s="2" t="str">
        <f t="shared" si="88"/>
        <v>1457_1433</v>
      </c>
      <c r="G1877" s="23">
        <f t="shared" si="89"/>
        <v>0.96643128212471252</v>
      </c>
    </row>
    <row r="1878" spans="2:7" x14ac:dyDescent="0.4">
      <c r="B1878">
        <v>1433</v>
      </c>
      <c r="C1878">
        <v>1243</v>
      </c>
      <c r="D1878" s="2" t="str">
        <f t="shared" si="87"/>
        <v>1433_1243</v>
      </c>
      <c r="E1878" s="20">
        <v>5.1712991230196799E-2</v>
      </c>
      <c r="F1878" s="2" t="str">
        <f t="shared" si="88"/>
        <v>1243_1433</v>
      </c>
      <c r="G1878" s="23">
        <f t="shared" si="89"/>
        <v>0.94828700876980321</v>
      </c>
    </row>
    <row r="1879" spans="2:7" x14ac:dyDescent="0.4">
      <c r="B1879">
        <v>1433</v>
      </c>
      <c r="C1879">
        <v>1245</v>
      </c>
      <c r="D1879" s="2" t="str">
        <f t="shared" si="87"/>
        <v>1433_1245</v>
      </c>
      <c r="E1879" s="20">
        <v>2.5648888937110901E-2</v>
      </c>
      <c r="F1879" s="2" t="str">
        <f t="shared" si="88"/>
        <v>1245_1433</v>
      </c>
      <c r="G1879" s="23">
        <f t="shared" si="89"/>
        <v>0.97435111106288907</v>
      </c>
    </row>
    <row r="1880" spans="2:7" x14ac:dyDescent="0.4">
      <c r="B1880">
        <v>1433</v>
      </c>
      <c r="C1880">
        <v>1173</v>
      </c>
      <c r="D1880" s="2" t="str">
        <f t="shared" si="87"/>
        <v>1433_1173</v>
      </c>
      <c r="E1880" s="20">
        <v>7.9397784143361693E-3</v>
      </c>
      <c r="F1880" s="2" t="str">
        <f t="shared" si="88"/>
        <v>1173_1433</v>
      </c>
      <c r="G1880" s="23">
        <f t="shared" si="89"/>
        <v>0.99206022158566387</v>
      </c>
    </row>
    <row r="1881" spans="2:7" x14ac:dyDescent="0.4">
      <c r="B1881">
        <v>1433</v>
      </c>
      <c r="C1881">
        <v>1297</v>
      </c>
      <c r="D1881" s="2" t="str">
        <f t="shared" si="87"/>
        <v>1433_1297</v>
      </c>
      <c r="E1881" s="20">
        <v>0.13721299573989501</v>
      </c>
      <c r="F1881" s="2" t="str">
        <f t="shared" si="88"/>
        <v>1297_1433</v>
      </c>
      <c r="G1881" s="23">
        <f t="shared" si="89"/>
        <v>0.86278700426010502</v>
      </c>
    </row>
    <row r="1882" spans="2:7" x14ac:dyDescent="0.4">
      <c r="B1882">
        <v>1315</v>
      </c>
      <c r="C1882">
        <v>1413</v>
      </c>
      <c r="D1882" s="2" t="str">
        <f t="shared" si="87"/>
        <v>1315_1413</v>
      </c>
      <c r="E1882" s="20">
        <v>0.14703379751099899</v>
      </c>
      <c r="F1882" s="2" t="str">
        <f t="shared" si="88"/>
        <v>1413_1315</v>
      </c>
      <c r="G1882" s="23">
        <f t="shared" si="89"/>
        <v>0.85296620248900101</v>
      </c>
    </row>
    <row r="1883" spans="2:7" x14ac:dyDescent="0.4">
      <c r="B1883">
        <v>1315</v>
      </c>
      <c r="C1883">
        <v>1274</v>
      </c>
      <c r="D1883" s="2" t="str">
        <f t="shared" si="87"/>
        <v>1315_1274</v>
      </c>
      <c r="E1883" s="20">
        <v>7.7288367409265998E-4</v>
      </c>
      <c r="F1883" s="2" t="str">
        <f t="shared" si="88"/>
        <v>1274_1315</v>
      </c>
      <c r="G1883" s="23">
        <f t="shared" si="89"/>
        <v>0.99922711632590733</v>
      </c>
    </row>
    <row r="1884" spans="2:7" x14ac:dyDescent="0.4">
      <c r="B1884">
        <v>1315</v>
      </c>
      <c r="C1884">
        <v>1305</v>
      </c>
      <c r="D1884" s="2" t="str">
        <f t="shared" si="87"/>
        <v>1315_1305</v>
      </c>
      <c r="E1884" s="20">
        <v>2.2160822603304602E-3</v>
      </c>
      <c r="F1884" s="2" t="str">
        <f t="shared" si="88"/>
        <v>1305_1315</v>
      </c>
      <c r="G1884" s="23">
        <f t="shared" si="89"/>
        <v>0.99778391773966957</v>
      </c>
    </row>
    <row r="1885" spans="2:7" x14ac:dyDescent="0.4">
      <c r="B1885">
        <v>1315</v>
      </c>
      <c r="C1885">
        <v>1436</v>
      </c>
      <c r="D1885" s="2" t="str">
        <f t="shared" si="87"/>
        <v>1315_1436</v>
      </c>
      <c r="E1885" s="20">
        <v>5.3436804649488402E-4</v>
      </c>
      <c r="F1885" s="2" t="str">
        <f t="shared" si="88"/>
        <v>1436_1315</v>
      </c>
      <c r="G1885" s="23">
        <f t="shared" si="89"/>
        <v>0.99946563195350513</v>
      </c>
    </row>
    <row r="1886" spans="2:7" x14ac:dyDescent="0.4">
      <c r="B1886">
        <v>1315</v>
      </c>
      <c r="C1886">
        <v>1166</v>
      </c>
      <c r="D1886" s="2" t="str">
        <f t="shared" si="87"/>
        <v>1315_1166</v>
      </c>
      <c r="E1886" s="20">
        <v>1.2430296766448501E-2</v>
      </c>
      <c r="F1886" s="2" t="str">
        <f t="shared" si="88"/>
        <v>1166_1315</v>
      </c>
      <c r="G1886" s="23">
        <f t="shared" si="89"/>
        <v>0.98756970323355153</v>
      </c>
    </row>
    <row r="1887" spans="2:7" x14ac:dyDescent="0.4">
      <c r="B1887">
        <v>1315</v>
      </c>
      <c r="C1887">
        <v>1233</v>
      </c>
      <c r="D1887" s="2" t="str">
        <f t="shared" si="87"/>
        <v>1315_1233</v>
      </c>
      <c r="E1887" s="20">
        <v>1.03075610421777E-2</v>
      </c>
      <c r="F1887" s="2" t="str">
        <f t="shared" si="88"/>
        <v>1233_1315</v>
      </c>
      <c r="G1887" s="23">
        <f t="shared" si="89"/>
        <v>0.98969243895782233</v>
      </c>
    </row>
    <row r="1888" spans="2:7" x14ac:dyDescent="0.4">
      <c r="B1888">
        <v>1315</v>
      </c>
      <c r="C1888">
        <v>1329</v>
      </c>
      <c r="D1888" s="2" t="str">
        <f t="shared" si="87"/>
        <v>1315_1329</v>
      </c>
      <c r="E1888" s="20">
        <v>9.1538437494391705E-3</v>
      </c>
      <c r="F1888" s="2" t="str">
        <f t="shared" si="88"/>
        <v>1329_1315</v>
      </c>
      <c r="G1888" s="23">
        <f t="shared" si="89"/>
        <v>0.99084615625056083</v>
      </c>
    </row>
    <row r="1889" spans="2:7" x14ac:dyDescent="0.4">
      <c r="B1889">
        <v>1315</v>
      </c>
      <c r="C1889">
        <v>1240</v>
      </c>
      <c r="D1889" s="2" t="str">
        <f t="shared" si="87"/>
        <v>1315_1240</v>
      </c>
      <c r="E1889" s="20">
        <v>7.1697874549530805E-2</v>
      </c>
      <c r="F1889" s="2" t="str">
        <f t="shared" si="88"/>
        <v>1240_1315</v>
      </c>
      <c r="G1889" s="23">
        <f t="shared" si="89"/>
        <v>0.9283021254504692</v>
      </c>
    </row>
    <row r="1890" spans="2:7" x14ac:dyDescent="0.4">
      <c r="B1890">
        <v>1315</v>
      </c>
      <c r="C1890">
        <v>1411</v>
      </c>
      <c r="D1890" s="2" t="str">
        <f t="shared" si="87"/>
        <v>1315_1411</v>
      </c>
      <c r="E1890" s="20">
        <v>2.3652179195680001E-3</v>
      </c>
      <c r="F1890" s="2" t="str">
        <f t="shared" si="88"/>
        <v>1411_1315</v>
      </c>
      <c r="G1890" s="23">
        <f t="shared" si="89"/>
        <v>0.99763478208043199</v>
      </c>
    </row>
    <row r="1891" spans="2:7" x14ac:dyDescent="0.4">
      <c r="B1891">
        <v>1315</v>
      </c>
      <c r="C1891">
        <v>1371</v>
      </c>
      <c r="D1891" s="2" t="str">
        <f t="shared" si="87"/>
        <v>1315_1371</v>
      </c>
      <c r="E1891" s="20">
        <v>1.85609148306233E-3</v>
      </c>
      <c r="F1891" s="2" t="str">
        <f t="shared" si="88"/>
        <v>1371_1315</v>
      </c>
      <c r="G1891" s="23">
        <f t="shared" si="89"/>
        <v>0.99814390851693768</v>
      </c>
    </row>
    <row r="1892" spans="2:7" x14ac:dyDescent="0.4">
      <c r="B1892">
        <v>1315</v>
      </c>
      <c r="C1892">
        <v>1278</v>
      </c>
      <c r="D1892" s="2" t="str">
        <f t="shared" si="87"/>
        <v>1315_1278</v>
      </c>
      <c r="E1892" s="20">
        <v>3.2636221631771002E-4</v>
      </c>
      <c r="F1892" s="2" t="str">
        <f t="shared" si="88"/>
        <v>1278_1315</v>
      </c>
      <c r="G1892" s="23">
        <f t="shared" si="89"/>
        <v>0.99967363778368235</v>
      </c>
    </row>
    <row r="1893" spans="2:7" x14ac:dyDescent="0.4">
      <c r="B1893">
        <v>1315</v>
      </c>
      <c r="C1893">
        <v>1457</v>
      </c>
      <c r="D1893" s="2" t="str">
        <f t="shared" si="87"/>
        <v>1315_1457</v>
      </c>
      <c r="E1893" s="20">
        <v>8.5231332641121007E-3</v>
      </c>
      <c r="F1893" s="2" t="str">
        <f t="shared" si="88"/>
        <v>1457_1315</v>
      </c>
      <c r="G1893" s="23">
        <f t="shared" si="89"/>
        <v>0.99147686673588786</v>
      </c>
    </row>
    <row r="1894" spans="2:7" x14ac:dyDescent="0.4">
      <c r="B1894">
        <v>1315</v>
      </c>
      <c r="C1894">
        <v>1243</v>
      </c>
      <c r="D1894" s="2" t="str">
        <f t="shared" si="87"/>
        <v>1315_1243</v>
      </c>
      <c r="E1894" s="20">
        <v>1.33165166084536E-2</v>
      </c>
      <c r="F1894" s="2" t="str">
        <f t="shared" si="88"/>
        <v>1243_1315</v>
      </c>
      <c r="G1894" s="23">
        <f t="shared" si="89"/>
        <v>0.98668348339154643</v>
      </c>
    </row>
    <row r="1895" spans="2:7" x14ac:dyDescent="0.4">
      <c r="B1895">
        <v>1315</v>
      </c>
      <c r="C1895">
        <v>1245</v>
      </c>
      <c r="D1895" s="2" t="str">
        <f t="shared" si="87"/>
        <v>1315_1245</v>
      </c>
      <c r="E1895" s="20">
        <v>6.4727046945813804E-3</v>
      </c>
      <c r="F1895" s="2" t="str">
        <f t="shared" si="88"/>
        <v>1245_1315</v>
      </c>
      <c r="G1895" s="23">
        <f t="shared" si="89"/>
        <v>0.99352729530541861</v>
      </c>
    </row>
    <row r="1896" spans="2:7" x14ac:dyDescent="0.4">
      <c r="B1896">
        <v>1315</v>
      </c>
      <c r="C1896">
        <v>1173</v>
      </c>
      <c r="D1896" s="2" t="str">
        <f t="shared" si="87"/>
        <v>1315_1173</v>
      </c>
      <c r="E1896" s="20">
        <v>1.97680530977595E-3</v>
      </c>
      <c r="F1896" s="2" t="str">
        <f t="shared" si="88"/>
        <v>1173_1315</v>
      </c>
      <c r="G1896" s="23">
        <f t="shared" si="89"/>
        <v>0.99802319469022405</v>
      </c>
    </row>
    <row r="1897" spans="2:7" x14ac:dyDescent="0.4">
      <c r="B1897">
        <v>1315</v>
      </c>
      <c r="C1897">
        <v>1297</v>
      </c>
      <c r="D1897" s="2" t="str">
        <f t="shared" si="87"/>
        <v>1315_1297</v>
      </c>
      <c r="E1897" s="20">
        <v>3.7868575545073599E-2</v>
      </c>
      <c r="F1897" s="2" t="str">
        <f t="shared" si="88"/>
        <v>1297_1315</v>
      </c>
      <c r="G1897" s="23">
        <f t="shared" si="89"/>
        <v>0.96213142445492639</v>
      </c>
    </row>
    <row r="1898" spans="2:7" x14ac:dyDescent="0.4">
      <c r="B1898">
        <v>1413</v>
      </c>
      <c r="C1898">
        <v>1274</v>
      </c>
      <c r="D1898" s="2" t="str">
        <f t="shared" si="87"/>
        <v>1413_1274</v>
      </c>
      <c r="E1898" s="20">
        <v>2.5308291449447399E-3</v>
      </c>
      <c r="F1898" s="2" t="str">
        <f t="shared" si="88"/>
        <v>1274_1413</v>
      </c>
      <c r="G1898" s="23">
        <f t="shared" si="89"/>
        <v>0.99746917085505526</v>
      </c>
    </row>
    <row r="1899" spans="2:7" x14ac:dyDescent="0.4">
      <c r="B1899">
        <v>1413</v>
      </c>
      <c r="C1899">
        <v>1305</v>
      </c>
      <c r="D1899" s="2" t="str">
        <f t="shared" si="87"/>
        <v>1413_1305</v>
      </c>
      <c r="E1899" s="20">
        <v>7.2328622384293002E-3</v>
      </c>
      <c r="F1899" s="2" t="str">
        <f t="shared" si="88"/>
        <v>1305_1413</v>
      </c>
      <c r="G1899" s="23">
        <f t="shared" si="89"/>
        <v>0.99276713776157066</v>
      </c>
    </row>
    <row r="1900" spans="2:7" x14ac:dyDescent="0.4">
      <c r="B1900">
        <v>1413</v>
      </c>
      <c r="C1900">
        <v>1436</v>
      </c>
      <c r="D1900" s="2" t="str">
        <f t="shared" si="87"/>
        <v>1413_1436</v>
      </c>
      <c r="E1900" s="20">
        <v>1.7507536074438199E-3</v>
      </c>
      <c r="F1900" s="2" t="str">
        <f t="shared" si="88"/>
        <v>1436_1413</v>
      </c>
      <c r="G1900" s="23">
        <f t="shared" si="89"/>
        <v>0.99824924639255619</v>
      </c>
    </row>
    <row r="1901" spans="2:7" x14ac:dyDescent="0.4">
      <c r="B1901">
        <v>1413</v>
      </c>
      <c r="C1901">
        <v>1166</v>
      </c>
      <c r="D1901" s="2" t="str">
        <f t="shared" si="87"/>
        <v>1413_1166</v>
      </c>
      <c r="E1901" s="20">
        <v>3.9651184643718099E-2</v>
      </c>
      <c r="F1901" s="2" t="str">
        <f t="shared" si="88"/>
        <v>1166_1413</v>
      </c>
      <c r="G1901" s="23">
        <f t="shared" si="89"/>
        <v>0.96034881535628192</v>
      </c>
    </row>
    <row r="1902" spans="2:7" x14ac:dyDescent="0.4">
      <c r="B1902">
        <v>1413</v>
      </c>
      <c r="C1902">
        <v>1233</v>
      </c>
      <c r="D1902" s="2" t="str">
        <f t="shared" si="87"/>
        <v>1413_1233</v>
      </c>
      <c r="E1902" s="20">
        <v>3.3035406722122199E-2</v>
      </c>
      <c r="F1902" s="2" t="str">
        <f t="shared" si="88"/>
        <v>1233_1413</v>
      </c>
      <c r="G1902" s="23">
        <f t="shared" si="89"/>
        <v>0.96696459327787776</v>
      </c>
    </row>
    <row r="1903" spans="2:7" x14ac:dyDescent="0.4">
      <c r="B1903">
        <v>1413</v>
      </c>
      <c r="C1903">
        <v>1329</v>
      </c>
      <c r="D1903" s="2" t="str">
        <f t="shared" si="87"/>
        <v>1413_1329</v>
      </c>
      <c r="E1903" s="20">
        <v>2.94133836340944E-2</v>
      </c>
      <c r="F1903" s="2" t="str">
        <f t="shared" si="88"/>
        <v>1329_1413</v>
      </c>
      <c r="G1903" s="23">
        <f t="shared" si="89"/>
        <v>0.9705866163659056</v>
      </c>
    </row>
    <row r="1904" spans="2:7" x14ac:dyDescent="0.4">
      <c r="B1904">
        <v>1413</v>
      </c>
      <c r="C1904">
        <v>1240</v>
      </c>
      <c r="D1904" s="2" t="str">
        <f t="shared" si="87"/>
        <v>1413_1240</v>
      </c>
      <c r="E1904" s="20">
        <v>0.202141779118718</v>
      </c>
      <c r="F1904" s="2" t="str">
        <f t="shared" si="88"/>
        <v>1240_1413</v>
      </c>
      <c r="G1904" s="23">
        <f t="shared" si="89"/>
        <v>0.797858220881282</v>
      </c>
    </row>
    <row r="1905" spans="2:7" x14ac:dyDescent="0.4">
      <c r="B1905">
        <v>1413</v>
      </c>
      <c r="C1905">
        <v>1411</v>
      </c>
      <c r="D1905" s="2" t="str">
        <f t="shared" si="87"/>
        <v>1413_1411</v>
      </c>
      <c r="E1905" s="20">
        <v>7.7170009195743697E-3</v>
      </c>
      <c r="F1905" s="2" t="str">
        <f t="shared" si="88"/>
        <v>1411_1413</v>
      </c>
      <c r="G1905" s="23">
        <f t="shared" si="89"/>
        <v>0.99228299908042561</v>
      </c>
    </row>
    <row r="1906" spans="2:7" x14ac:dyDescent="0.4">
      <c r="B1906">
        <v>1413</v>
      </c>
      <c r="C1906">
        <v>1371</v>
      </c>
      <c r="D1906" s="2" t="str">
        <f t="shared" si="87"/>
        <v>1413_1371</v>
      </c>
      <c r="E1906" s="20">
        <v>6.0628741431887597E-3</v>
      </c>
      <c r="F1906" s="2" t="str">
        <f t="shared" si="88"/>
        <v>1371_1413</v>
      </c>
      <c r="G1906" s="23">
        <f t="shared" si="89"/>
        <v>0.99393712585681127</v>
      </c>
    </row>
    <row r="1907" spans="2:7" x14ac:dyDescent="0.4">
      <c r="B1907">
        <v>1413</v>
      </c>
      <c r="C1907">
        <v>1278</v>
      </c>
      <c r="D1907" s="2" t="str">
        <f t="shared" si="87"/>
        <v>1413_1278</v>
      </c>
      <c r="E1907" s="20">
        <v>1.0697695044729501E-3</v>
      </c>
      <c r="F1907" s="2" t="str">
        <f t="shared" si="88"/>
        <v>1278_1413</v>
      </c>
      <c r="G1907" s="23">
        <f t="shared" si="89"/>
        <v>0.99893023049552709</v>
      </c>
    </row>
    <row r="1908" spans="2:7" x14ac:dyDescent="0.4">
      <c r="B1908">
        <v>1413</v>
      </c>
      <c r="C1908">
        <v>1457</v>
      </c>
      <c r="D1908" s="2" t="str">
        <f t="shared" si="87"/>
        <v>1413_1457</v>
      </c>
      <c r="E1908" s="20">
        <v>2.7425404237130399E-2</v>
      </c>
      <c r="F1908" s="2" t="str">
        <f t="shared" si="88"/>
        <v>1457_1413</v>
      </c>
      <c r="G1908" s="23">
        <f t="shared" si="89"/>
        <v>0.97257459576286964</v>
      </c>
    </row>
    <row r="1909" spans="2:7" x14ac:dyDescent="0.4">
      <c r="B1909">
        <v>1413</v>
      </c>
      <c r="C1909">
        <v>1243</v>
      </c>
      <c r="D1909" s="2" t="str">
        <f t="shared" si="87"/>
        <v>1413_1243</v>
      </c>
      <c r="E1909" s="20">
        <v>4.2394809773999599E-2</v>
      </c>
      <c r="F1909" s="2" t="str">
        <f t="shared" si="88"/>
        <v>1243_1413</v>
      </c>
      <c r="G1909" s="23">
        <f t="shared" si="89"/>
        <v>0.95760519022600044</v>
      </c>
    </row>
    <row r="1910" spans="2:7" x14ac:dyDescent="0.4">
      <c r="B1910">
        <v>1413</v>
      </c>
      <c r="C1910">
        <v>1245</v>
      </c>
      <c r="D1910" s="2" t="str">
        <f t="shared" si="87"/>
        <v>1413_1245</v>
      </c>
      <c r="E1910" s="20">
        <v>2.09235805106124E-2</v>
      </c>
      <c r="F1910" s="2" t="str">
        <f t="shared" si="88"/>
        <v>1245_1413</v>
      </c>
      <c r="G1910" s="23">
        <f t="shared" si="89"/>
        <v>0.97907641948938762</v>
      </c>
    </row>
    <row r="1911" spans="2:7" x14ac:dyDescent="0.4">
      <c r="B1911">
        <v>1413</v>
      </c>
      <c r="C1911">
        <v>1173</v>
      </c>
      <c r="D1911" s="2" t="str">
        <f t="shared" si="87"/>
        <v>1413_1173</v>
      </c>
      <c r="E1911" s="20">
        <v>6.4554132405094103E-3</v>
      </c>
      <c r="F1911" s="2" t="str">
        <f t="shared" si="88"/>
        <v>1173_1413</v>
      </c>
      <c r="G1911" s="23">
        <f t="shared" si="89"/>
        <v>0.99354458675949064</v>
      </c>
    </row>
    <row r="1912" spans="2:7" x14ac:dyDescent="0.4">
      <c r="B1912">
        <v>1413</v>
      </c>
      <c r="C1912">
        <v>1297</v>
      </c>
      <c r="D1912" s="2" t="str">
        <f t="shared" si="87"/>
        <v>1413_1297</v>
      </c>
      <c r="E1912" s="20">
        <v>0.11434625745469799</v>
      </c>
      <c r="F1912" s="2" t="str">
        <f t="shared" si="88"/>
        <v>1297_1413</v>
      </c>
      <c r="G1912" s="23">
        <f t="shared" si="89"/>
        <v>0.88565374254530205</v>
      </c>
    </row>
    <row r="1913" spans="2:7" x14ac:dyDescent="0.4">
      <c r="B1913">
        <v>1274</v>
      </c>
      <c r="C1913">
        <v>1305</v>
      </c>
      <c r="D1913" s="2" t="str">
        <f t="shared" si="87"/>
        <v>1274_1305</v>
      </c>
      <c r="E1913" s="20">
        <v>0.56303279262682804</v>
      </c>
      <c r="F1913" s="2" t="str">
        <f t="shared" si="88"/>
        <v>1305_1274</v>
      </c>
      <c r="G1913" s="23">
        <f t="shared" si="89"/>
        <v>0.43696720737317196</v>
      </c>
    </row>
    <row r="1914" spans="2:7" x14ac:dyDescent="0.4">
      <c r="B1914">
        <v>1274</v>
      </c>
      <c r="C1914">
        <v>1436</v>
      </c>
      <c r="D1914" s="2" t="str">
        <f t="shared" si="87"/>
        <v>1274_1436</v>
      </c>
      <c r="E1914" s="20">
        <v>0.23674372051308901</v>
      </c>
      <c r="F1914" s="2" t="str">
        <f t="shared" si="88"/>
        <v>1436_1274</v>
      </c>
      <c r="G1914" s="23">
        <f t="shared" si="89"/>
        <v>0.76325627948691099</v>
      </c>
    </row>
    <row r="1915" spans="2:7" x14ac:dyDescent="0.4">
      <c r="B1915">
        <v>1274</v>
      </c>
      <c r="C1915">
        <v>1166</v>
      </c>
      <c r="D1915" s="2" t="str">
        <f t="shared" si="87"/>
        <v>1274_1166</v>
      </c>
      <c r="E1915" s="20">
        <v>0.87954889665997904</v>
      </c>
      <c r="F1915" s="2" t="str">
        <f t="shared" si="88"/>
        <v>1166_1274</v>
      </c>
      <c r="G1915" s="23">
        <f t="shared" si="89"/>
        <v>0.12045110334002096</v>
      </c>
    </row>
    <row r="1916" spans="2:7" x14ac:dyDescent="0.4">
      <c r="B1916">
        <v>1274</v>
      </c>
      <c r="C1916">
        <v>1233</v>
      </c>
      <c r="D1916" s="2" t="str">
        <f t="shared" si="87"/>
        <v>1274_1233</v>
      </c>
      <c r="E1916" s="20">
        <v>0.85799780787451696</v>
      </c>
      <c r="F1916" s="2" t="str">
        <f t="shared" si="88"/>
        <v>1233_1274</v>
      </c>
      <c r="G1916" s="23">
        <f t="shared" si="89"/>
        <v>0.14200219212548304</v>
      </c>
    </row>
    <row r="1917" spans="2:7" x14ac:dyDescent="0.4">
      <c r="B1917">
        <v>1274</v>
      </c>
      <c r="C1917">
        <v>1329</v>
      </c>
      <c r="D1917" s="2" t="str">
        <f t="shared" si="87"/>
        <v>1274_1329</v>
      </c>
      <c r="E1917" s="20">
        <v>0.84275751415593803</v>
      </c>
      <c r="F1917" s="2" t="str">
        <f t="shared" si="88"/>
        <v>1329_1274</v>
      </c>
      <c r="G1917" s="23">
        <f t="shared" si="89"/>
        <v>0.15724248584406197</v>
      </c>
    </row>
    <row r="1918" spans="2:7" x14ac:dyDescent="0.4">
      <c r="B1918">
        <v>1274</v>
      </c>
      <c r="C1918">
        <v>1240</v>
      </c>
      <c r="D1918" s="2" t="str">
        <f t="shared" si="87"/>
        <v>1274_1240</v>
      </c>
      <c r="E1918" s="20">
        <v>0.97816959680071802</v>
      </c>
      <c r="F1918" s="2" t="str">
        <f t="shared" si="88"/>
        <v>1240_1274</v>
      </c>
      <c r="G1918" s="23">
        <f t="shared" si="89"/>
        <v>2.1830403199281978E-2</v>
      </c>
    </row>
    <row r="1919" spans="2:7" x14ac:dyDescent="0.4">
      <c r="B1919">
        <v>1274</v>
      </c>
      <c r="C1919">
        <v>1411</v>
      </c>
      <c r="D1919" s="2" t="str">
        <f t="shared" si="87"/>
        <v>1274_1411</v>
      </c>
      <c r="E1919" s="20">
        <v>0.57902165220310498</v>
      </c>
      <c r="F1919" s="2" t="str">
        <f t="shared" si="88"/>
        <v>1411_1274</v>
      </c>
      <c r="G1919" s="23">
        <f t="shared" si="89"/>
        <v>0.42097834779689502</v>
      </c>
    </row>
    <row r="1920" spans="2:7" x14ac:dyDescent="0.4">
      <c r="B1920">
        <v>1274</v>
      </c>
      <c r="C1920">
        <v>1371</v>
      </c>
      <c r="D1920" s="2" t="str">
        <f t="shared" si="87"/>
        <v>1274_1371</v>
      </c>
      <c r="E1920" s="20">
        <v>0.51895367101424505</v>
      </c>
      <c r="F1920" s="2" t="str">
        <f t="shared" si="88"/>
        <v>1371_1274</v>
      </c>
      <c r="G1920" s="23">
        <f t="shared" si="89"/>
        <v>0.48104632898575495</v>
      </c>
    </row>
    <row r="1921" spans="2:7" x14ac:dyDescent="0.4">
      <c r="B1921">
        <v>1274</v>
      </c>
      <c r="C1921">
        <v>1278</v>
      </c>
      <c r="D1921" s="2" t="str">
        <f t="shared" si="87"/>
        <v>1274_1278</v>
      </c>
      <c r="E1921" s="20">
        <v>0.15923906692877501</v>
      </c>
      <c r="F1921" s="2" t="str">
        <f t="shared" si="88"/>
        <v>1278_1274</v>
      </c>
      <c r="G1921" s="23">
        <f t="shared" si="89"/>
        <v>0.84076093307122501</v>
      </c>
    </row>
    <row r="1922" spans="2:7" x14ac:dyDescent="0.4">
      <c r="B1922">
        <v>1274</v>
      </c>
      <c r="C1922">
        <v>1457</v>
      </c>
      <c r="D1922" s="2" t="str">
        <f t="shared" si="87"/>
        <v>1274_1457</v>
      </c>
      <c r="E1922" s="20">
        <v>0.83297553595478602</v>
      </c>
      <c r="F1922" s="2" t="str">
        <f t="shared" si="88"/>
        <v>1457_1274</v>
      </c>
      <c r="G1922" s="23">
        <f t="shared" si="89"/>
        <v>0.16702446404521398</v>
      </c>
    </row>
    <row r="1923" spans="2:7" x14ac:dyDescent="0.4">
      <c r="B1923">
        <v>1274</v>
      </c>
      <c r="C1923">
        <v>1243</v>
      </c>
      <c r="D1923" s="2" t="str">
        <f t="shared" ref="D1923:D1986" si="90">B1923&amp;"_"&amp;C1923</f>
        <v>1274_1243</v>
      </c>
      <c r="E1923" s="20">
        <v>0.88674659077436702</v>
      </c>
      <c r="F1923" s="2" t="str">
        <f t="shared" ref="F1923:F1986" si="91">C1923&amp;"_"&amp;B1923</f>
        <v>1243_1274</v>
      </c>
      <c r="G1923" s="23">
        <f t="shared" ref="G1923:G1986" si="92">1-E1923</f>
        <v>0.11325340922563298</v>
      </c>
    </row>
    <row r="1924" spans="2:7" x14ac:dyDescent="0.4">
      <c r="B1924">
        <v>1274</v>
      </c>
      <c r="C1924">
        <v>1245</v>
      </c>
      <c r="D1924" s="2" t="str">
        <f t="shared" si="90"/>
        <v>1274_1245</v>
      </c>
      <c r="E1924" s="20">
        <v>0.79077580104391298</v>
      </c>
      <c r="F1924" s="2" t="str">
        <f t="shared" si="91"/>
        <v>1245_1274</v>
      </c>
      <c r="G1924" s="23">
        <f t="shared" si="92"/>
        <v>0.20922419895608702</v>
      </c>
    </row>
    <row r="1925" spans="2:7" x14ac:dyDescent="0.4">
      <c r="B1925">
        <v>1274</v>
      </c>
      <c r="C1925">
        <v>1173</v>
      </c>
      <c r="D1925" s="2" t="str">
        <f t="shared" si="90"/>
        <v>1274_1173</v>
      </c>
      <c r="E1925" s="20">
        <v>0.53468945861101103</v>
      </c>
      <c r="F1925" s="2" t="str">
        <f t="shared" si="91"/>
        <v>1173_1274</v>
      </c>
      <c r="G1925" s="23">
        <f t="shared" si="92"/>
        <v>0.46531054138898897</v>
      </c>
    </row>
    <row r="1926" spans="2:7" x14ac:dyDescent="0.4">
      <c r="B1926">
        <v>1274</v>
      </c>
      <c r="C1926">
        <v>1297</v>
      </c>
      <c r="D1926" s="2" t="str">
        <f t="shared" si="90"/>
        <v>1274_1297</v>
      </c>
      <c r="E1926" s="20">
        <v>0.95804295019104202</v>
      </c>
      <c r="F1926" s="2" t="str">
        <f t="shared" si="91"/>
        <v>1297_1274</v>
      </c>
      <c r="G1926" s="23">
        <f t="shared" si="92"/>
        <v>4.195704980895798E-2</v>
      </c>
    </row>
    <row r="1927" spans="2:7" x14ac:dyDescent="0.4">
      <c r="B1927">
        <v>1305</v>
      </c>
      <c r="C1927">
        <v>1436</v>
      </c>
      <c r="D1927" s="2" t="str">
        <f t="shared" si="90"/>
        <v>1305_1436</v>
      </c>
      <c r="E1927" s="20">
        <v>7.1340600177322699E-3</v>
      </c>
      <c r="F1927" s="2" t="str">
        <f t="shared" si="91"/>
        <v>1436_1305</v>
      </c>
      <c r="G1927" s="23">
        <f t="shared" si="92"/>
        <v>0.99286593998226769</v>
      </c>
    </row>
    <row r="1928" spans="2:7" x14ac:dyDescent="0.4">
      <c r="B1928">
        <v>1305</v>
      </c>
      <c r="C1928">
        <v>1166</v>
      </c>
      <c r="D1928" s="2" t="str">
        <f t="shared" si="90"/>
        <v>1305_1166</v>
      </c>
      <c r="E1928" s="20">
        <v>0.14468210757029401</v>
      </c>
      <c r="F1928" s="2" t="str">
        <f t="shared" si="91"/>
        <v>1166_1305</v>
      </c>
      <c r="G1928" s="23">
        <f t="shared" si="92"/>
        <v>0.85531789242970602</v>
      </c>
    </row>
    <row r="1929" spans="2:7" x14ac:dyDescent="0.4">
      <c r="B1929">
        <v>1305</v>
      </c>
      <c r="C1929">
        <v>1233</v>
      </c>
      <c r="D1929" s="2" t="str">
        <f t="shared" si="90"/>
        <v>1305_1233</v>
      </c>
      <c r="E1929" s="20">
        <v>0.122782502062992</v>
      </c>
      <c r="F1929" s="2" t="str">
        <f t="shared" si="91"/>
        <v>1233_1305</v>
      </c>
      <c r="G1929" s="23">
        <f t="shared" si="92"/>
        <v>0.87721749793700798</v>
      </c>
    </row>
    <row r="1930" spans="2:7" x14ac:dyDescent="0.4">
      <c r="B1930">
        <v>1305</v>
      </c>
      <c r="C1930">
        <v>1329</v>
      </c>
      <c r="D1930" s="2" t="str">
        <f t="shared" si="90"/>
        <v>1305_1329</v>
      </c>
      <c r="E1930" s="20">
        <v>0.11044444388928901</v>
      </c>
      <c r="F1930" s="2" t="str">
        <f t="shared" si="91"/>
        <v>1329_1305</v>
      </c>
      <c r="G1930" s="23">
        <f t="shared" si="92"/>
        <v>0.88955555611071102</v>
      </c>
    </row>
    <row r="1931" spans="2:7" x14ac:dyDescent="0.4">
      <c r="B1931">
        <v>1305</v>
      </c>
      <c r="C1931">
        <v>1240</v>
      </c>
      <c r="D1931" s="2" t="str">
        <f t="shared" si="90"/>
        <v>1305_1240</v>
      </c>
      <c r="E1931" s="20">
        <v>0.50931890257554002</v>
      </c>
      <c r="F1931" s="2" t="str">
        <f t="shared" si="91"/>
        <v>1240_1305</v>
      </c>
      <c r="G1931" s="23">
        <f t="shared" si="92"/>
        <v>0.49068109742445998</v>
      </c>
    </row>
    <row r="1932" spans="2:7" x14ac:dyDescent="0.4">
      <c r="B1932">
        <v>1305</v>
      </c>
      <c r="C1932">
        <v>1411</v>
      </c>
      <c r="D1932" s="2" t="str">
        <f t="shared" si="90"/>
        <v>1305_1411</v>
      </c>
      <c r="E1932" s="20">
        <v>3.0878165253748299E-2</v>
      </c>
      <c r="F1932" s="2" t="str">
        <f t="shared" si="91"/>
        <v>1411_1305</v>
      </c>
      <c r="G1932" s="23">
        <f t="shared" si="92"/>
        <v>0.96912183474625169</v>
      </c>
    </row>
    <row r="1933" spans="2:7" x14ac:dyDescent="0.4">
      <c r="B1933">
        <v>1305</v>
      </c>
      <c r="C1933">
        <v>1371</v>
      </c>
      <c r="D1933" s="2" t="str">
        <f t="shared" si="90"/>
        <v>1305_1371</v>
      </c>
      <c r="E1933" s="20">
        <v>2.4381464591744399E-2</v>
      </c>
      <c r="F1933" s="2" t="str">
        <f t="shared" si="91"/>
        <v>1371_1305</v>
      </c>
      <c r="G1933" s="23">
        <f t="shared" si="92"/>
        <v>0.9756185354082556</v>
      </c>
    </row>
    <row r="1934" spans="2:7" x14ac:dyDescent="0.4">
      <c r="B1934">
        <v>1305</v>
      </c>
      <c r="C1934">
        <v>1278</v>
      </c>
      <c r="D1934" s="2" t="str">
        <f t="shared" si="90"/>
        <v>1305_1278</v>
      </c>
      <c r="E1934" s="20">
        <v>4.3683142549752699E-3</v>
      </c>
      <c r="F1934" s="2" t="str">
        <f t="shared" si="91"/>
        <v>1278_1305</v>
      </c>
      <c r="G1934" s="23">
        <f t="shared" si="92"/>
        <v>0.9956316857450247</v>
      </c>
    </row>
    <row r="1935" spans="2:7" x14ac:dyDescent="0.4">
      <c r="B1935">
        <v>1305</v>
      </c>
      <c r="C1935">
        <v>1457</v>
      </c>
      <c r="D1935" s="2" t="str">
        <f t="shared" si="90"/>
        <v>1305_1457</v>
      </c>
      <c r="E1935" s="20">
        <v>0.103564148879596</v>
      </c>
      <c r="F1935" s="2" t="str">
        <f t="shared" si="91"/>
        <v>1457_1305</v>
      </c>
      <c r="G1935" s="23">
        <f t="shared" si="92"/>
        <v>0.89643585112040403</v>
      </c>
    </row>
    <row r="1936" spans="2:7" x14ac:dyDescent="0.4">
      <c r="B1936">
        <v>1305</v>
      </c>
      <c r="C1936">
        <v>1243</v>
      </c>
      <c r="D1936" s="2" t="str">
        <f t="shared" si="90"/>
        <v>1305_1243</v>
      </c>
      <c r="E1936" s="20">
        <v>0.15353138479191</v>
      </c>
      <c r="F1936" s="2" t="str">
        <f t="shared" si="91"/>
        <v>1243_1305</v>
      </c>
      <c r="G1936" s="23">
        <f t="shared" si="92"/>
        <v>0.84646861520809002</v>
      </c>
    </row>
    <row r="1937" spans="2:7" x14ac:dyDescent="0.4">
      <c r="B1937">
        <v>1305</v>
      </c>
      <c r="C1937">
        <v>1245</v>
      </c>
      <c r="D1937" s="2" t="str">
        <f t="shared" si="90"/>
        <v>1305_1245</v>
      </c>
      <c r="E1937" s="20">
        <v>8.0506029215863001E-2</v>
      </c>
      <c r="F1937" s="2" t="str">
        <f t="shared" si="91"/>
        <v>1245_1305</v>
      </c>
      <c r="G1937" s="23">
        <f t="shared" si="92"/>
        <v>0.91949397078413697</v>
      </c>
    </row>
    <row r="1938" spans="2:7" x14ac:dyDescent="0.4">
      <c r="B1938">
        <v>1305</v>
      </c>
      <c r="C1938">
        <v>1173</v>
      </c>
      <c r="D1938" s="2" t="str">
        <f t="shared" si="90"/>
        <v>1305_1173</v>
      </c>
      <c r="E1938" s="20">
        <v>2.5929095399126301E-2</v>
      </c>
      <c r="F1938" s="2" t="str">
        <f t="shared" si="91"/>
        <v>1173_1305</v>
      </c>
      <c r="G1938" s="23">
        <f t="shared" si="92"/>
        <v>0.97407090460087375</v>
      </c>
    </row>
    <row r="1939" spans="2:7" x14ac:dyDescent="0.4">
      <c r="B1939">
        <v>1305</v>
      </c>
      <c r="C1939">
        <v>1297</v>
      </c>
      <c r="D1939" s="2" t="str">
        <f t="shared" si="90"/>
        <v>1305_1297</v>
      </c>
      <c r="E1939" s="20">
        <v>0.34595818750648899</v>
      </c>
      <c r="F1939" s="2" t="str">
        <f t="shared" si="91"/>
        <v>1297_1305</v>
      </c>
      <c r="G1939" s="23">
        <f t="shared" si="92"/>
        <v>0.65404181249351101</v>
      </c>
    </row>
    <row r="1940" spans="2:7" x14ac:dyDescent="0.4">
      <c r="B1940">
        <v>1436</v>
      </c>
      <c r="C1940">
        <v>1166</v>
      </c>
      <c r="D1940" s="2" t="str">
        <f t="shared" si="90"/>
        <v>1436_1166</v>
      </c>
      <c r="E1940" s="20">
        <v>0.13910236783628599</v>
      </c>
      <c r="F1940" s="2" t="str">
        <f t="shared" si="91"/>
        <v>1166_1436</v>
      </c>
      <c r="G1940" s="23">
        <f t="shared" si="92"/>
        <v>0.86089763216371407</v>
      </c>
    </row>
    <row r="1941" spans="2:7" x14ac:dyDescent="0.4">
      <c r="B1941">
        <v>1436</v>
      </c>
      <c r="C1941">
        <v>1233</v>
      </c>
      <c r="D1941" s="2" t="str">
        <f t="shared" si="90"/>
        <v>1436_1233</v>
      </c>
      <c r="E1941" s="20">
        <v>0.117930882952403</v>
      </c>
      <c r="F1941" s="2" t="str">
        <f t="shared" si="91"/>
        <v>1233_1436</v>
      </c>
      <c r="G1941" s="23">
        <f t="shared" si="92"/>
        <v>0.88206911704759694</v>
      </c>
    </row>
    <row r="1942" spans="2:7" x14ac:dyDescent="0.4">
      <c r="B1942">
        <v>1436</v>
      </c>
      <c r="C1942">
        <v>1329</v>
      </c>
      <c r="D1942" s="2" t="str">
        <f t="shared" si="90"/>
        <v>1436_1329</v>
      </c>
      <c r="E1942" s="20">
        <v>0.106021427135369</v>
      </c>
      <c r="F1942" s="2" t="str">
        <f t="shared" si="91"/>
        <v>1329_1436</v>
      </c>
      <c r="G1942" s="23">
        <f t="shared" si="92"/>
        <v>0.893978572864631</v>
      </c>
    </row>
    <row r="1943" spans="2:7" x14ac:dyDescent="0.4">
      <c r="B1943">
        <v>1436</v>
      </c>
      <c r="C1943">
        <v>1240</v>
      </c>
      <c r="D1943" s="2" t="str">
        <f t="shared" si="90"/>
        <v>1436_1240</v>
      </c>
      <c r="E1943" s="20">
        <v>0.49786218181759201</v>
      </c>
      <c r="F1943" s="2" t="str">
        <f t="shared" si="91"/>
        <v>1240_1436</v>
      </c>
      <c r="G1943" s="23">
        <f t="shared" si="92"/>
        <v>0.50213781818240799</v>
      </c>
    </row>
    <row r="1944" spans="2:7" x14ac:dyDescent="0.4">
      <c r="B1944">
        <v>1436</v>
      </c>
      <c r="C1944">
        <v>1411</v>
      </c>
      <c r="D1944" s="2" t="str">
        <f t="shared" si="90"/>
        <v>1436_1411</v>
      </c>
      <c r="E1944" s="20">
        <v>2.9535775529021601E-2</v>
      </c>
      <c r="F1944" s="2" t="str">
        <f t="shared" si="91"/>
        <v>1411_1436</v>
      </c>
      <c r="G1944" s="23">
        <f t="shared" si="92"/>
        <v>0.97046422447097835</v>
      </c>
    </row>
    <row r="1945" spans="2:7" x14ac:dyDescent="0.4">
      <c r="B1945">
        <v>1436</v>
      </c>
      <c r="C1945">
        <v>1371</v>
      </c>
      <c r="D1945" s="2" t="str">
        <f t="shared" si="90"/>
        <v>1436_1371</v>
      </c>
      <c r="E1945" s="20">
        <v>2.3314716103170801E-2</v>
      </c>
      <c r="F1945" s="2" t="str">
        <f t="shared" si="91"/>
        <v>1371_1436</v>
      </c>
      <c r="G1945" s="23">
        <f t="shared" si="92"/>
        <v>0.97668528389682918</v>
      </c>
    </row>
    <row r="1946" spans="2:7" x14ac:dyDescent="0.4">
      <c r="B1946">
        <v>1436</v>
      </c>
      <c r="C1946">
        <v>1278</v>
      </c>
      <c r="D1946" s="2" t="str">
        <f t="shared" si="90"/>
        <v>1436_1278</v>
      </c>
      <c r="E1946" s="20">
        <v>4.1734441678505903E-3</v>
      </c>
      <c r="F1946" s="2" t="str">
        <f t="shared" si="91"/>
        <v>1278_1436</v>
      </c>
      <c r="G1946" s="23">
        <f t="shared" si="92"/>
        <v>0.99582655583214941</v>
      </c>
    </row>
    <row r="1947" spans="2:7" x14ac:dyDescent="0.4">
      <c r="B1947">
        <v>1436</v>
      </c>
      <c r="C1947">
        <v>1457</v>
      </c>
      <c r="D1947" s="2" t="str">
        <f t="shared" si="90"/>
        <v>1436_1457</v>
      </c>
      <c r="E1947" s="20">
        <v>9.9385885704591795E-2</v>
      </c>
      <c r="F1947" s="2" t="str">
        <f t="shared" si="91"/>
        <v>1457_1436</v>
      </c>
      <c r="G1947" s="23">
        <f t="shared" si="92"/>
        <v>0.90061411429540816</v>
      </c>
    </row>
    <row r="1948" spans="2:7" x14ac:dyDescent="0.4">
      <c r="B1948">
        <v>1436</v>
      </c>
      <c r="C1948">
        <v>1243</v>
      </c>
      <c r="D1948" s="2" t="str">
        <f t="shared" si="90"/>
        <v>1436_1243</v>
      </c>
      <c r="E1948" s="20">
        <v>0.147669289063282</v>
      </c>
      <c r="F1948" s="2" t="str">
        <f t="shared" si="91"/>
        <v>1243_1436</v>
      </c>
      <c r="G1948" s="23">
        <f t="shared" si="92"/>
        <v>0.85233071093671797</v>
      </c>
    </row>
    <row r="1949" spans="2:7" x14ac:dyDescent="0.4">
      <c r="B1949">
        <v>1436</v>
      </c>
      <c r="C1949">
        <v>1245</v>
      </c>
      <c r="D1949" s="2" t="str">
        <f t="shared" si="90"/>
        <v>1436_1245</v>
      </c>
      <c r="E1949" s="20">
        <v>7.7177947564395805E-2</v>
      </c>
      <c r="F1949" s="2" t="str">
        <f t="shared" si="91"/>
        <v>1245_1436</v>
      </c>
      <c r="G1949" s="23">
        <f t="shared" si="92"/>
        <v>0.92282205243560422</v>
      </c>
    </row>
    <row r="1950" spans="2:7" x14ac:dyDescent="0.4">
      <c r="B1950">
        <v>1436</v>
      </c>
      <c r="C1950">
        <v>1173</v>
      </c>
      <c r="D1950" s="2" t="str">
        <f t="shared" si="90"/>
        <v>1436_1173</v>
      </c>
      <c r="E1950" s="20">
        <v>2.4796355277794099E-2</v>
      </c>
      <c r="F1950" s="2" t="str">
        <f t="shared" si="91"/>
        <v>1173_1436</v>
      </c>
      <c r="G1950" s="23">
        <f t="shared" si="92"/>
        <v>0.97520364472220589</v>
      </c>
    </row>
    <row r="1951" spans="2:7" x14ac:dyDescent="0.4">
      <c r="B1951">
        <v>1436</v>
      </c>
      <c r="C1951">
        <v>1297</v>
      </c>
      <c r="D1951" s="2" t="str">
        <f t="shared" si="90"/>
        <v>1436_1297</v>
      </c>
      <c r="E1951" s="20">
        <v>0.335662388495367</v>
      </c>
      <c r="F1951" s="2" t="str">
        <f t="shared" si="91"/>
        <v>1297_1436</v>
      </c>
      <c r="G1951" s="23">
        <f t="shared" si="92"/>
        <v>0.664337611504633</v>
      </c>
    </row>
    <row r="1952" spans="2:7" x14ac:dyDescent="0.4">
      <c r="B1952">
        <v>1166</v>
      </c>
      <c r="C1952">
        <v>1233</v>
      </c>
      <c r="D1952" s="2" t="str">
        <f t="shared" si="90"/>
        <v>1166_1233</v>
      </c>
      <c r="E1952" s="20">
        <v>0.70112162316175697</v>
      </c>
      <c r="F1952" s="2" t="str">
        <f t="shared" si="91"/>
        <v>1233_1166</v>
      </c>
      <c r="G1952" s="23">
        <f t="shared" si="92"/>
        <v>0.29887837683824303</v>
      </c>
    </row>
    <row r="1953" spans="2:7" x14ac:dyDescent="0.4">
      <c r="B1953">
        <v>1166</v>
      </c>
      <c r="C1953">
        <v>1329</v>
      </c>
      <c r="D1953" s="2" t="str">
        <f t="shared" si="90"/>
        <v>1166_1329</v>
      </c>
      <c r="E1953" s="20">
        <v>0.675414097844934</v>
      </c>
      <c r="F1953" s="2" t="str">
        <f t="shared" si="91"/>
        <v>1329_1166</v>
      </c>
      <c r="G1953" s="23">
        <f t="shared" si="92"/>
        <v>0.324585902155066</v>
      </c>
    </row>
    <row r="1954" spans="2:7" x14ac:dyDescent="0.4">
      <c r="B1954">
        <v>1166</v>
      </c>
      <c r="C1954">
        <v>1240</v>
      </c>
      <c r="D1954" s="2" t="str">
        <f t="shared" si="90"/>
        <v>1166_1240</v>
      </c>
      <c r="E1954" s="20">
        <v>0.945641627796593</v>
      </c>
      <c r="F1954" s="2" t="str">
        <f t="shared" si="91"/>
        <v>1240_1166</v>
      </c>
      <c r="G1954" s="23">
        <f t="shared" si="92"/>
        <v>5.4358372203407002E-2</v>
      </c>
    </row>
    <row r="1955" spans="2:7" x14ac:dyDescent="0.4">
      <c r="B1955">
        <v>1166</v>
      </c>
      <c r="C1955">
        <v>1411</v>
      </c>
      <c r="D1955" s="2" t="str">
        <f t="shared" si="90"/>
        <v>1166_1411</v>
      </c>
      <c r="E1955" s="20">
        <v>0.34811031378836099</v>
      </c>
      <c r="F1955" s="2" t="str">
        <f t="shared" si="91"/>
        <v>1411_1166</v>
      </c>
      <c r="G1955" s="23">
        <f t="shared" si="92"/>
        <v>0.65188968621163901</v>
      </c>
    </row>
    <row r="1956" spans="2:7" x14ac:dyDescent="0.4">
      <c r="B1956">
        <v>1166</v>
      </c>
      <c r="C1956">
        <v>1371</v>
      </c>
      <c r="D1956" s="2" t="str">
        <f t="shared" si="90"/>
        <v>1166_1371</v>
      </c>
      <c r="E1956" s="20">
        <v>0.29519950261933903</v>
      </c>
      <c r="F1956" s="2" t="str">
        <f t="shared" si="91"/>
        <v>1371_1166</v>
      </c>
      <c r="G1956" s="23">
        <f t="shared" si="92"/>
        <v>0.70480049738066097</v>
      </c>
    </row>
    <row r="1957" spans="2:7" x14ac:dyDescent="0.4">
      <c r="B1957">
        <v>1166</v>
      </c>
      <c r="C1957">
        <v>1278</v>
      </c>
      <c r="D1957" s="2" t="str">
        <f t="shared" si="90"/>
        <v>1166_1278</v>
      </c>
      <c r="E1957" s="20">
        <v>6.8496639104691698E-2</v>
      </c>
      <c r="F1957" s="2" t="str">
        <f t="shared" si="91"/>
        <v>1278_1166</v>
      </c>
      <c r="G1957" s="23">
        <f t="shared" si="92"/>
        <v>0.93150336089530827</v>
      </c>
    </row>
    <row r="1958" spans="2:7" x14ac:dyDescent="0.4">
      <c r="B1958">
        <v>1166</v>
      </c>
      <c r="C1958">
        <v>1457</v>
      </c>
      <c r="D1958" s="2" t="str">
        <f t="shared" si="90"/>
        <v>1166_1457</v>
      </c>
      <c r="E1958" s="20">
        <v>0.65942875061652895</v>
      </c>
      <c r="F1958" s="2" t="str">
        <f t="shared" si="91"/>
        <v>1457_1166</v>
      </c>
      <c r="G1958" s="23">
        <f t="shared" si="92"/>
        <v>0.34057124938347105</v>
      </c>
    </row>
    <row r="1959" spans="2:7" x14ac:dyDescent="0.4">
      <c r="B1959">
        <v>1166</v>
      </c>
      <c r="C1959">
        <v>1243</v>
      </c>
      <c r="D1959" s="2" t="str">
        <f t="shared" si="90"/>
        <v>1166_1243</v>
      </c>
      <c r="E1959" s="20">
        <v>0.75246769733947405</v>
      </c>
      <c r="F1959" s="2" t="str">
        <f t="shared" si="91"/>
        <v>1243_1166</v>
      </c>
      <c r="G1959" s="23">
        <f t="shared" si="92"/>
        <v>0.24753230266052595</v>
      </c>
    </row>
    <row r="1960" spans="2:7" x14ac:dyDescent="0.4">
      <c r="B1960">
        <v>1166</v>
      </c>
      <c r="C1960">
        <v>1245</v>
      </c>
      <c r="D1960" s="2" t="str">
        <f t="shared" si="90"/>
        <v>1166_1245</v>
      </c>
      <c r="E1960" s="20">
        <v>0.59471546103713502</v>
      </c>
      <c r="F1960" s="2" t="str">
        <f t="shared" si="91"/>
        <v>1245_1166</v>
      </c>
      <c r="G1960" s="23">
        <f t="shared" si="92"/>
        <v>0.40528453896286498</v>
      </c>
    </row>
    <row r="1961" spans="2:7" x14ac:dyDescent="0.4">
      <c r="B1961">
        <v>1166</v>
      </c>
      <c r="C1961">
        <v>1173</v>
      </c>
      <c r="D1961" s="2" t="str">
        <f t="shared" si="90"/>
        <v>1166_1173</v>
      </c>
      <c r="E1961" s="20">
        <v>0.30850171068196702</v>
      </c>
      <c r="F1961" s="2" t="str">
        <f t="shared" si="91"/>
        <v>1173_1166</v>
      </c>
      <c r="G1961" s="23">
        <f t="shared" si="92"/>
        <v>0.69149828931803303</v>
      </c>
    </row>
    <row r="1962" spans="2:7" x14ac:dyDescent="0.4">
      <c r="B1962">
        <v>1166</v>
      </c>
      <c r="C1962">
        <v>1297</v>
      </c>
      <c r="D1962" s="2" t="str">
        <f t="shared" si="90"/>
        <v>1166_1297</v>
      </c>
      <c r="E1962" s="20">
        <v>0.898633420029045</v>
      </c>
      <c r="F1962" s="2" t="str">
        <f t="shared" si="91"/>
        <v>1297_1166</v>
      </c>
      <c r="G1962" s="23">
        <f t="shared" si="92"/>
        <v>0.101366579970955</v>
      </c>
    </row>
    <row r="1963" spans="2:7" x14ac:dyDescent="0.4">
      <c r="B1963">
        <v>1233</v>
      </c>
      <c r="C1963">
        <v>1329</v>
      </c>
      <c r="D1963" s="2" t="str">
        <f t="shared" si="90"/>
        <v>1233_1329</v>
      </c>
      <c r="E1963" s="20">
        <v>8.1904409699955997E-3</v>
      </c>
      <c r="F1963" s="2" t="str">
        <f t="shared" si="91"/>
        <v>1329_1233</v>
      </c>
      <c r="G1963" s="23">
        <f t="shared" si="92"/>
        <v>0.99180955903000445</v>
      </c>
    </row>
    <row r="1964" spans="2:7" x14ac:dyDescent="0.4">
      <c r="B1964">
        <v>1233</v>
      </c>
      <c r="C1964">
        <v>1240</v>
      </c>
      <c r="D1964" s="2" t="str">
        <f t="shared" si="90"/>
        <v>1233_1240</v>
      </c>
      <c r="E1964" s="20">
        <v>6.4581012086288497E-2</v>
      </c>
      <c r="F1964" s="2" t="str">
        <f t="shared" si="91"/>
        <v>1240_1233</v>
      </c>
      <c r="G1964" s="23">
        <f t="shared" si="92"/>
        <v>0.93541898791371147</v>
      </c>
    </row>
    <row r="1965" spans="2:7" x14ac:dyDescent="0.4">
      <c r="B1965">
        <v>1233</v>
      </c>
      <c r="C1965">
        <v>1411</v>
      </c>
      <c r="D1965" s="2" t="str">
        <f t="shared" si="90"/>
        <v>1233_1411</v>
      </c>
      <c r="E1965" s="20">
        <v>2.1147639796126501E-3</v>
      </c>
      <c r="F1965" s="2" t="str">
        <f t="shared" si="91"/>
        <v>1411_1233</v>
      </c>
      <c r="G1965" s="23">
        <f t="shared" si="92"/>
        <v>0.99788523602038737</v>
      </c>
    </row>
    <row r="1966" spans="2:7" x14ac:dyDescent="0.4">
      <c r="B1966">
        <v>1233</v>
      </c>
      <c r="C1966">
        <v>1371</v>
      </c>
      <c r="D1966" s="2" t="str">
        <f t="shared" si="90"/>
        <v>1233_1371</v>
      </c>
      <c r="E1966" s="20">
        <v>1.65945948358764E-3</v>
      </c>
      <c r="F1966" s="2" t="str">
        <f t="shared" si="91"/>
        <v>1371_1233</v>
      </c>
      <c r="G1966" s="23">
        <f t="shared" si="92"/>
        <v>0.99834054051641241</v>
      </c>
    </row>
    <row r="1967" spans="2:7" x14ac:dyDescent="0.4">
      <c r="B1967">
        <v>1233</v>
      </c>
      <c r="C1967">
        <v>1278</v>
      </c>
      <c r="D1967" s="2" t="str">
        <f t="shared" si="90"/>
        <v>1233_1278</v>
      </c>
      <c r="E1967" s="20">
        <v>2.9174044653363198E-4</v>
      </c>
      <c r="F1967" s="2" t="str">
        <f t="shared" si="91"/>
        <v>1278_1233</v>
      </c>
      <c r="G1967" s="23">
        <f t="shared" si="92"/>
        <v>0.99970825955346632</v>
      </c>
    </row>
    <row r="1968" spans="2:7" x14ac:dyDescent="0.4">
      <c r="B1968">
        <v>1233</v>
      </c>
      <c r="C1968">
        <v>1457</v>
      </c>
      <c r="D1968" s="2" t="str">
        <f t="shared" si="90"/>
        <v>1233_1457</v>
      </c>
      <c r="E1968" s="20">
        <v>7.6255991967929598E-3</v>
      </c>
      <c r="F1968" s="2" t="str">
        <f t="shared" si="91"/>
        <v>1457_1233</v>
      </c>
      <c r="G1968" s="23">
        <f t="shared" si="92"/>
        <v>0.99237440080320705</v>
      </c>
    </row>
    <row r="1969" spans="2:7" x14ac:dyDescent="0.4">
      <c r="B1969">
        <v>1233</v>
      </c>
      <c r="C1969">
        <v>1243</v>
      </c>
      <c r="D1969" s="2" t="str">
        <f t="shared" si="90"/>
        <v>1233_1243</v>
      </c>
      <c r="E1969" s="20">
        <v>1.1920280933030001E-2</v>
      </c>
      <c r="F1969" s="2" t="str">
        <f t="shared" si="91"/>
        <v>1243_1233</v>
      </c>
      <c r="G1969" s="23">
        <f t="shared" si="92"/>
        <v>0.98807971906697001</v>
      </c>
    </row>
    <row r="1970" spans="2:7" x14ac:dyDescent="0.4">
      <c r="B1970">
        <v>1233</v>
      </c>
      <c r="C1970">
        <v>1245</v>
      </c>
      <c r="D1970" s="2" t="str">
        <f t="shared" si="90"/>
        <v>1233_1245</v>
      </c>
      <c r="E1970" s="20">
        <v>5.7898314383920298E-3</v>
      </c>
      <c r="F1970" s="2" t="str">
        <f t="shared" si="91"/>
        <v>1245_1233</v>
      </c>
      <c r="G1970" s="23">
        <f t="shared" si="92"/>
        <v>0.99421016856160793</v>
      </c>
    </row>
    <row r="1971" spans="2:7" x14ac:dyDescent="0.4">
      <c r="B1971">
        <v>1233</v>
      </c>
      <c r="C1971">
        <v>1173</v>
      </c>
      <c r="D1971" s="2" t="str">
        <f t="shared" si="90"/>
        <v>1233_1173</v>
      </c>
      <c r="E1971" s="20">
        <v>1.76740768329832E-3</v>
      </c>
      <c r="F1971" s="2" t="str">
        <f t="shared" si="91"/>
        <v>1173_1233</v>
      </c>
      <c r="G1971" s="23">
        <f t="shared" si="92"/>
        <v>0.99823259231670169</v>
      </c>
    </row>
    <row r="1972" spans="2:7" x14ac:dyDescent="0.4">
      <c r="B1972">
        <v>1233</v>
      </c>
      <c r="C1972">
        <v>1297</v>
      </c>
      <c r="D1972" s="2" t="str">
        <f t="shared" si="90"/>
        <v>1233_1297</v>
      </c>
      <c r="E1972" s="20">
        <v>3.3986730714235303E-2</v>
      </c>
      <c r="F1972" s="2" t="str">
        <f t="shared" si="91"/>
        <v>1297_1233</v>
      </c>
      <c r="G1972" s="23">
        <f t="shared" si="92"/>
        <v>0.9660132692857647</v>
      </c>
    </row>
    <row r="1973" spans="2:7" x14ac:dyDescent="0.4">
      <c r="B1973">
        <v>1329</v>
      </c>
      <c r="C1973">
        <v>1240</v>
      </c>
      <c r="D1973" s="2" t="str">
        <f t="shared" si="90"/>
        <v>1329_1240</v>
      </c>
      <c r="E1973" s="20">
        <v>0.98437069876302996</v>
      </c>
      <c r="F1973" s="2" t="str">
        <f t="shared" si="91"/>
        <v>1240_1329</v>
      </c>
      <c r="G1973" s="23">
        <f t="shared" si="92"/>
        <v>1.5629301236970039E-2</v>
      </c>
    </row>
    <row r="1974" spans="2:7" x14ac:dyDescent="0.4">
      <c r="B1974">
        <v>1329</v>
      </c>
      <c r="C1974">
        <v>1411</v>
      </c>
      <c r="D1974" s="2" t="str">
        <f t="shared" si="90"/>
        <v>1329_1411</v>
      </c>
      <c r="E1974" s="20">
        <v>0.65908833211121698</v>
      </c>
      <c r="F1974" s="2" t="str">
        <f t="shared" si="91"/>
        <v>1411_1329</v>
      </c>
      <c r="G1974" s="23">
        <f t="shared" si="92"/>
        <v>0.34091166788878302</v>
      </c>
    </row>
    <row r="1975" spans="2:7" x14ac:dyDescent="0.4">
      <c r="B1975">
        <v>1329</v>
      </c>
      <c r="C1975">
        <v>1371</v>
      </c>
      <c r="D1975" s="2" t="str">
        <f t="shared" si="90"/>
        <v>1329_1371</v>
      </c>
      <c r="E1975" s="20">
        <v>0.60260393269197798</v>
      </c>
      <c r="F1975" s="2" t="str">
        <f t="shared" si="91"/>
        <v>1371_1329</v>
      </c>
      <c r="G1975" s="23">
        <f t="shared" si="92"/>
        <v>0.39739606730802202</v>
      </c>
    </row>
    <row r="1976" spans="2:7" x14ac:dyDescent="0.4">
      <c r="B1976">
        <v>1329</v>
      </c>
      <c r="C1976">
        <v>1278</v>
      </c>
      <c r="D1976" s="2" t="str">
        <f t="shared" si="90"/>
        <v>1329_1278</v>
      </c>
      <c r="E1976" s="20">
        <v>0.210249022662679</v>
      </c>
      <c r="F1976" s="2" t="str">
        <f t="shared" si="91"/>
        <v>1278_1329</v>
      </c>
      <c r="G1976" s="23">
        <f t="shared" si="92"/>
        <v>0.78975097733732103</v>
      </c>
    </row>
    <row r="1977" spans="2:7" x14ac:dyDescent="0.4">
      <c r="B1977">
        <v>1329</v>
      </c>
      <c r="C1977">
        <v>1457</v>
      </c>
      <c r="D1977" s="2" t="str">
        <f t="shared" si="90"/>
        <v>1329_1457</v>
      </c>
      <c r="E1977" s="20">
        <v>0.87515626997152995</v>
      </c>
      <c r="F1977" s="2" t="str">
        <f t="shared" si="91"/>
        <v>1457_1329</v>
      </c>
      <c r="G1977" s="23">
        <f t="shared" si="92"/>
        <v>0.12484373002847005</v>
      </c>
    </row>
    <row r="1978" spans="2:7" x14ac:dyDescent="0.4">
      <c r="B1978">
        <v>1329</v>
      </c>
      <c r="C1978">
        <v>1243</v>
      </c>
      <c r="D1978" s="2" t="str">
        <f t="shared" si="90"/>
        <v>1329_1243</v>
      </c>
      <c r="E1978" s="20">
        <v>0.91670575399952903</v>
      </c>
      <c r="F1978" s="2" t="str">
        <f t="shared" si="91"/>
        <v>1243_1329</v>
      </c>
      <c r="G1978" s="23">
        <f t="shared" si="92"/>
        <v>8.3294246000470973E-2</v>
      </c>
    </row>
    <row r="1979" spans="2:7" x14ac:dyDescent="0.4">
      <c r="B1979">
        <v>1329</v>
      </c>
      <c r="C1979">
        <v>1245</v>
      </c>
      <c r="D1979" s="2" t="str">
        <f t="shared" si="90"/>
        <v>1329_1245</v>
      </c>
      <c r="E1979" s="20">
        <v>0.84158699088658195</v>
      </c>
      <c r="F1979" s="2" t="str">
        <f t="shared" si="91"/>
        <v>1245_1329</v>
      </c>
      <c r="G1979" s="23">
        <f t="shared" si="92"/>
        <v>0.15841300911341805</v>
      </c>
    </row>
    <row r="1980" spans="2:7" x14ac:dyDescent="0.4">
      <c r="B1980">
        <v>1329</v>
      </c>
      <c r="C1980">
        <v>1173</v>
      </c>
      <c r="D1980" s="2" t="str">
        <f t="shared" si="90"/>
        <v>1329_1173</v>
      </c>
      <c r="E1980" s="20">
        <v>0.61761959841706904</v>
      </c>
      <c r="F1980" s="2" t="str">
        <f t="shared" si="91"/>
        <v>1173_1329</v>
      </c>
      <c r="G1980" s="23">
        <f t="shared" si="92"/>
        <v>0.38238040158293096</v>
      </c>
    </row>
    <row r="1981" spans="2:7" x14ac:dyDescent="0.4">
      <c r="B1981">
        <v>1329</v>
      </c>
      <c r="C1981">
        <v>1297</v>
      </c>
      <c r="D1981" s="2" t="str">
        <f t="shared" si="90"/>
        <v>1329_1297</v>
      </c>
      <c r="E1981" s="20">
        <v>0.96978458742867302</v>
      </c>
      <c r="F1981" s="2" t="str">
        <f t="shared" si="91"/>
        <v>1297_1329</v>
      </c>
      <c r="G1981" s="23">
        <f t="shared" si="92"/>
        <v>3.0215412571326983E-2</v>
      </c>
    </row>
    <row r="1982" spans="2:7" x14ac:dyDescent="0.4">
      <c r="B1982">
        <v>1240</v>
      </c>
      <c r="C1982">
        <v>1411</v>
      </c>
      <c r="D1982" s="2" t="str">
        <f t="shared" si="90"/>
        <v>1240_1411</v>
      </c>
      <c r="E1982" s="20">
        <v>1.24775028464992E-2</v>
      </c>
      <c r="F1982" s="2" t="str">
        <f t="shared" si="91"/>
        <v>1411_1240</v>
      </c>
      <c r="G1982" s="23">
        <f t="shared" si="92"/>
        <v>0.98752249715350082</v>
      </c>
    </row>
    <row r="1983" spans="2:7" x14ac:dyDescent="0.4">
      <c r="B1983">
        <v>1240</v>
      </c>
      <c r="C1983">
        <v>1371</v>
      </c>
      <c r="D1983" s="2" t="str">
        <f t="shared" si="90"/>
        <v>1240_1371</v>
      </c>
      <c r="E1983" s="20">
        <v>9.8130612932330503E-3</v>
      </c>
      <c r="F1983" s="2" t="str">
        <f t="shared" si="91"/>
        <v>1371_1240</v>
      </c>
      <c r="G1983" s="23">
        <f t="shared" si="92"/>
        <v>0.99018693870676699</v>
      </c>
    </row>
    <row r="1984" spans="2:7" x14ac:dyDescent="0.4">
      <c r="B1984">
        <v>1240</v>
      </c>
      <c r="C1984">
        <v>1278</v>
      </c>
      <c r="D1984" s="2" t="str">
        <f t="shared" si="90"/>
        <v>1240_1278</v>
      </c>
      <c r="E1984" s="20">
        <v>1.7368718057428E-3</v>
      </c>
      <c r="F1984" s="2" t="str">
        <f t="shared" si="91"/>
        <v>1278_1240</v>
      </c>
      <c r="G1984" s="23">
        <f t="shared" si="92"/>
        <v>0.99826312819425722</v>
      </c>
    </row>
    <row r="1985" spans="2:7" x14ac:dyDescent="0.4">
      <c r="B1985">
        <v>1240</v>
      </c>
      <c r="C1985">
        <v>1457</v>
      </c>
      <c r="D1985" s="2" t="str">
        <f t="shared" si="90"/>
        <v>1240_1457</v>
      </c>
      <c r="E1985" s="20">
        <v>4.38069847099384E-2</v>
      </c>
      <c r="F1985" s="2" t="str">
        <f t="shared" si="91"/>
        <v>1457_1240</v>
      </c>
      <c r="G1985" s="23">
        <f t="shared" si="92"/>
        <v>0.95619301529006162</v>
      </c>
    </row>
    <row r="1986" spans="2:7" x14ac:dyDescent="0.4">
      <c r="B1986">
        <v>1240</v>
      </c>
      <c r="C1986">
        <v>1243</v>
      </c>
      <c r="D1986" s="2" t="str">
        <f t="shared" si="90"/>
        <v>1240_1243</v>
      </c>
      <c r="E1986" s="20">
        <v>6.7100929756800501E-2</v>
      </c>
      <c r="F1986" s="2" t="str">
        <f t="shared" si="91"/>
        <v>1243_1240</v>
      </c>
      <c r="G1986" s="23">
        <f t="shared" si="92"/>
        <v>0.93289907024319951</v>
      </c>
    </row>
    <row r="1987" spans="2:7" x14ac:dyDescent="0.4">
      <c r="B1987">
        <v>1240</v>
      </c>
      <c r="C1987">
        <v>1245</v>
      </c>
      <c r="D1987" s="2" t="str">
        <f t="shared" ref="D1987:D2017" si="93">B1987&amp;"_"&amp;C1987</f>
        <v>1240_1245</v>
      </c>
      <c r="E1987" s="20">
        <v>3.3555522087757E-2</v>
      </c>
      <c r="F1987" s="2" t="str">
        <f t="shared" ref="F1987:F2017" si="94">C1987&amp;"_"&amp;B1987</f>
        <v>1245_1240</v>
      </c>
      <c r="G1987" s="23">
        <f t="shared" ref="G1987:G2017" si="95">1-E1987</f>
        <v>0.96644447791224297</v>
      </c>
    </row>
    <row r="1988" spans="2:7" x14ac:dyDescent="0.4">
      <c r="B1988">
        <v>1240</v>
      </c>
      <c r="C1988">
        <v>1173</v>
      </c>
      <c r="D1988" s="2" t="str">
        <f t="shared" si="93"/>
        <v>1240_1173</v>
      </c>
      <c r="E1988" s="20">
        <v>1.0445853438127799E-2</v>
      </c>
      <c r="F1988" s="2" t="str">
        <f t="shared" si="94"/>
        <v>1173_1240</v>
      </c>
      <c r="G1988" s="23">
        <f t="shared" si="95"/>
        <v>0.98955414656187224</v>
      </c>
    </row>
    <row r="1989" spans="2:7" x14ac:dyDescent="0.4">
      <c r="B1989">
        <v>1240</v>
      </c>
      <c r="C1989">
        <v>1297</v>
      </c>
      <c r="D1989" s="2" t="str">
        <f t="shared" si="93"/>
        <v>1240_1297</v>
      </c>
      <c r="E1989" s="20">
        <v>0.17339075205538401</v>
      </c>
      <c r="F1989" s="2" t="str">
        <f t="shared" si="94"/>
        <v>1297_1240</v>
      </c>
      <c r="G1989" s="23">
        <f t="shared" si="95"/>
        <v>0.82660924794461599</v>
      </c>
    </row>
    <row r="1990" spans="2:7" x14ac:dyDescent="0.4">
      <c r="B1990">
        <v>1411</v>
      </c>
      <c r="C1990">
        <v>1371</v>
      </c>
      <c r="D1990" s="2" t="str">
        <f t="shared" si="93"/>
        <v>1411_1371</v>
      </c>
      <c r="E1990" s="20">
        <v>5.6641167755727305E-4</v>
      </c>
      <c r="F1990" s="2" t="str">
        <f t="shared" si="94"/>
        <v>1371_1411</v>
      </c>
      <c r="G1990" s="23">
        <f t="shared" si="95"/>
        <v>0.99943358832244278</v>
      </c>
    </row>
    <row r="1991" spans="2:7" x14ac:dyDescent="0.4">
      <c r="B1991">
        <v>1411</v>
      </c>
      <c r="C1991">
        <v>1278</v>
      </c>
      <c r="D1991" s="2" t="str">
        <f t="shared" si="93"/>
        <v>1411_1278</v>
      </c>
      <c r="E1991" s="20">
        <v>9.9487946178380401E-5</v>
      </c>
      <c r="F1991" s="2" t="str">
        <f t="shared" si="94"/>
        <v>1278_1411</v>
      </c>
      <c r="G1991" s="23">
        <f t="shared" si="95"/>
        <v>0.99990051205382158</v>
      </c>
    </row>
    <row r="1992" spans="2:7" x14ac:dyDescent="0.4">
      <c r="B1992">
        <v>1411</v>
      </c>
      <c r="C1992">
        <v>1457</v>
      </c>
      <c r="D1992" s="2" t="str">
        <f t="shared" si="93"/>
        <v>1411_1457</v>
      </c>
      <c r="E1992" s="20">
        <v>2.6130781771547102E-3</v>
      </c>
      <c r="F1992" s="2" t="str">
        <f t="shared" si="94"/>
        <v>1457_1411</v>
      </c>
      <c r="G1992" s="23">
        <f t="shared" si="95"/>
        <v>0.99738692182284527</v>
      </c>
    </row>
    <row r="1993" spans="2:7" x14ac:dyDescent="0.4">
      <c r="B1993">
        <v>1411</v>
      </c>
      <c r="C1993">
        <v>1243</v>
      </c>
      <c r="D1993" s="2" t="str">
        <f t="shared" si="93"/>
        <v>1411_1243</v>
      </c>
      <c r="E1993" s="20">
        <v>4.0963977636421997E-3</v>
      </c>
      <c r="F1993" s="2" t="str">
        <f t="shared" si="94"/>
        <v>1243_1411</v>
      </c>
      <c r="G1993" s="23">
        <f t="shared" si="95"/>
        <v>0.99590360223635777</v>
      </c>
    </row>
    <row r="1994" spans="2:7" x14ac:dyDescent="0.4">
      <c r="B1994">
        <v>1411</v>
      </c>
      <c r="C1994">
        <v>1245</v>
      </c>
      <c r="D1994" s="2" t="str">
        <f t="shared" si="93"/>
        <v>1411_1245</v>
      </c>
      <c r="E1994" s="20">
        <v>1.98160266685769E-3</v>
      </c>
      <c r="F1994" s="2" t="str">
        <f t="shared" si="94"/>
        <v>1245_1411</v>
      </c>
      <c r="G1994" s="23">
        <f t="shared" si="95"/>
        <v>0.99801839733314235</v>
      </c>
    </row>
    <row r="1995" spans="2:7" x14ac:dyDescent="0.4">
      <c r="B1995">
        <v>1411</v>
      </c>
      <c r="C1995">
        <v>1173</v>
      </c>
      <c r="D1995" s="2" t="str">
        <f t="shared" si="93"/>
        <v>1411_1173</v>
      </c>
      <c r="E1995" s="20">
        <v>6.0329984789273699E-4</v>
      </c>
      <c r="F1995" s="2" t="str">
        <f t="shared" si="94"/>
        <v>1173_1411</v>
      </c>
      <c r="G1995" s="23">
        <f t="shared" si="95"/>
        <v>0.99939670015210724</v>
      </c>
    </row>
    <row r="1996" spans="2:7" x14ac:dyDescent="0.4">
      <c r="B1996">
        <v>1411</v>
      </c>
      <c r="C1996">
        <v>1297</v>
      </c>
      <c r="D1996" s="2" t="str">
        <f t="shared" si="93"/>
        <v>1411_1297</v>
      </c>
      <c r="E1996" s="20">
        <v>1.1853266514348201E-2</v>
      </c>
      <c r="F1996" s="2" t="str">
        <f t="shared" si="94"/>
        <v>1297_1411</v>
      </c>
      <c r="G1996" s="23">
        <f t="shared" si="95"/>
        <v>0.98814673348565185</v>
      </c>
    </row>
    <row r="1997" spans="2:7" x14ac:dyDescent="0.4">
      <c r="B1997">
        <v>1371</v>
      </c>
      <c r="C1997">
        <v>1278</v>
      </c>
      <c r="D1997" s="2" t="str">
        <f t="shared" si="93"/>
        <v>1371_1278</v>
      </c>
      <c r="E1997" s="20">
        <v>2.61535606651319E-2</v>
      </c>
      <c r="F1997" s="2" t="str">
        <f t="shared" si="94"/>
        <v>1278_1371</v>
      </c>
      <c r="G1997" s="23">
        <f t="shared" si="95"/>
        <v>0.97384643933486814</v>
      </c>
    </row>
    <row r="1998" spans="2:7" x14ac:dyDescent="0.4">
      <c r="B1998">
        <v>1371</v>
      </c>
      <c r="C1998">
        <v>1457</v>
      </c>
      <c r="D1998" s="2" t="str">
        <f t="shared" si="93"/>
        <v>1371_1457</v>
      </c>
      <c r="E1998" s="20">
        <v>0.41423054715041402</v>
      </c>
      <c r="F1998" s="2" t="str">
        <f t="shared" si="94"/>
        <v>1457_1371</v>
      </c>
      <c r="G1998" s="23">
        <f t="shared" si="95"/>
        <v>0.58576945284958604</v>
      </c>
    </row>
    <row r="1999" spans="2:7" x14ac:dyDescent="0.4">
      <c r="B1999">
        <v>1371</v>
      </c>
      <c r="C1999">
        <v>1243</v>
      </c>
      <c r="D1999" s="2" t="str">
        <f t="shared" si="93"/>
        <v>1371_1243</v>
      </c>
      <c r="E1999" s="20">
        <v>0.52611716074510495</v>
      </c>
      <c r="F1999" s="2" t="str">
        <f t="shared" si="94"/>
        <v>1243_1371</v>
      </c>
      <c r="G1999" s="23">
        <f t="shared" si="95"/>
        <v>0.47388283925489505</v>
      </c>
    </row>
    <row r="2000" spans="2:7" x14ac:dyDescent="0.4">
      <c r="B2000">
        <v>1371</v>
      </c>
      <c r="C2000">
        <v>1245</v>
      </c>
      <c r="D2000" s="2" t="str">
        <f t="shared" si="93"/>
        <v>1371_1245</v>
      </c>
      <c r="E2000" s="20">
        <v>0.34892689995562398</v>
      </c>
      <c r="F2000" s="2" t="str">
        <f t="shared" si="94"/>
        <v>1245_1371</v>
      </c>
      <c r="G2000" s="23">
        <f t="shared" si="95"/>
        <v>0.65107310004437602</v>
      </c>
    </row>
    <row r="2001" spans="2:7" x14ac:dyDescent="0.4">
      <c r="B2001">
        <v>1371</v>
      </c>
      <c r="C2001">
        <v>1173</v>
      </c>
      <c r="D2001" s="2" t="str">
        <f t="shared" si="93"/>
        <v>1371_1173</v>
      </c>
      <c r="E2001" s="20">
        <v>0.14010881787451299</v>
      </c>
      <c r="F2001" s="2" t="str">
        <f t="shared" si="94"/>
        <v>1173_1371</v>
      </c>
      <c r="G2001" s="23">
        <f t="shared" si="95"/>
        <v>0.85989118212548699</v>
      </c>
    </row>
    <row r="2002" spans="2:7" x14ac:dyDescent="0.4">
      <c r="B2002">
        <v>1371</v>
      </c>
      <c r="C2002">
        <v>1297</v>
      </c>
      <c r="D2002" s="2" t="str">
        <f t="shared" si="93"/>
        <v>1371_1297</v>
      </c>
      <c r="E2002" s="20">
        <v>0.76402570739137998</v>
      </c>
      <c r="F2002" s="2" t="str">
        <f t="shared" si="94"/>
        <v>1297_1371</v>
      </c>
      <c r="G2002" s="23">
        <f t="shared" si="95"/>
        <v>0.23597429260862002</v>
      </c>
    </row>
    <row r="2003" spans="2:7" x14ac:dyDescent="0.4">
      <c r="B2003">
        <v>1278</v>
      </c>
      <c r="C2003">
        <v>1457</v>
      </c>
      <c r="D2003" s="2" t="str">
        <f t="shared" si="93"/>
        <v>1278_1457</v>
      </c>
      <c r="E2003" s="20">
        <v>3.0175140035326401E-2</v>
      </c>
      <c r="F2003" s="2" t="str">
        <f t="shared" si="94"/>
        <v>1457_1278</v>
      </c>
      <c r="G2003" s="23">
        <f t="shared" si="95"/>
        <v>0.9698248599646736</v>
      </c>
    </row>
    <row r="2004" spans="2:7" x14ac:dyDescent="0.4">
      <c r="B2004">
        <v>1278</v>
      </c>
      <c r="C2004">
        <v>1243</v>
      </c>
      <c r="D2004" s="2" t="str">
        <f t="shared" si="93"/>
        <v>1278_1243</v>
      </c>
      <c r="E2004" s="20">
        <v>4.6573541673261401E-2</v>
      </c>
      <c r="F2004" s="2" t="str">
        <f t="shared" si="94"/>
        <v>1243_1278</v>
      </c>
      <c r="G2004" s="23">
        <f t="shared" si="95"/>
        <v>0.95342645832673856</v>
      </c>
    </row>
    <row r="2005" spans="2:7" x14ac:dyDescent="0.4">
      <c r="B2005">
        <v>1278</v>
      </c>
      <c r="C2005">
        <v>1245</v>
      </c>
      <c r="D2005" s="2" t="str">
        <f t="shared" si="93"/>
        <v>1278_1245</v>
      </c>
      <c r="E2005" s="20">
        <v>2.3036869043993598E-2</v>
      </c>
      <c r="F2005" s="2" t="str">
        <f t="shared" si="94"/>
        <v>1245_1278</v>
      </c>
      <c r="G2005" s="23">
        <f t="shared" si="95"/>
        <v>0.9769631309560064</v>
      </c>
    </row>
    <row r="2006" spans="2:7" x14ac:dyDescent="0.4">
      <c r="B2006">
        <v>1278</v>
      </c>
      <c r="C2006">
        <v>1173</v>
      </c>
      <c r="D2006" s="2" t="str">
        <f t="shared" si="93"/>
        <v>1278_1173</v>
      </c>
      <c r="E2006" s="20">
        <v>7.1180359074291596E-3</v>
      </c>
      <c r="F2006" s="2" t="str">
        <f t="shared" si="94"/>
        <v>1173_1278</v>
      </c>
      <c r="G2006" s="23">
        <f t="shared" si="95"/>
        <v>0.99288196409257079</v>
      </c>
    </row>
    <row r="2007" spans="2:7" x14ac:dyDescent="0.4">
      <c r="B2007">
        <v>1278</v>
      </c>
      <c r="C2007">
        <v>1297</v>
      </c>
      <c r="D2007" s="2" t="str">
        <f t="shared" si="93"/>
        <v>1278_1297</v>
      </c>
      <c r="E2007" s="20">
        <v>0.124693549370651</v>
      </c>
      <c r="F2007" s="2" t="str">
        <f t="shared" si="94"/>
        <v>1297_1278</v>
      </c>
      <c r="G2007" s="23">
        <f t="shared" si="95"/>
        <v>0.87530645062934898</v>
      </c>
    </row>
    <row r="2008" spans="2:7" x14ac:dyDescent="0.4">
      <c r="B2008">
        <v>1457</v>
      </c>
      <c r="C2008">
        <v>1243</v>
      </c>
      <c r="D2008" s="2" t="str">
        <f t="shared" si="93"/>
        <v>1457_1243</v>
      </c>
      <c r="E2008" s="20">
        <v>2.81716021128906E-2</v>
      </c>
      <c r="F2008" s="2" t="str">
        <f t="shared" si="94"/>
        <v>1243_1457</v>
      </c>
      <c r="G2008" s="23">
        <f t="shared" si="95"/>
        <v>0.9718283978871094</v>
      </c>
    </row>
    <row r="2009" spans="2:7" x14ac:dyDescent="0.4">
      <c r="B2009">
        <v>1457</v>
      </c>
      <c r="C2009">
        <v>1245</v>
      </c>
      <c r="D2009" s="2" t="str">
        <f t="shared" si="93"/>
        <v>1457_1245</v>
      </c>
      <c r="E2009" s="20">
        <v>1.38000340347518E-2</v>
      </c>
      <c r="F2009" s="2" t="str">
        <f t="shared" si="94"/>
        <v>1245_1457</v>
      </c>
      <c r="G2009" s="23">
        <f t="shared" si="95"/>
        <v>0.98619996596524817</v>
      </c>
    </row>
    <row r="2010" spans="2:7" x14ac:dyDescent="0.4">
      <c r="B2010">
        <v>1457</v>
      </c>
      <c r="C2010">
        <v>1173</v>
      </c>
      <c r="D2010" s="2" t="str">
        <f t="shared" si="93"/>
        <v>1457_1173</v>
      </c>
      <c r="E2010" s="20">
        <v>4.2363197227521998E-3</v>
      </c>
      <c r="F2010" s="2" t="str">
        <f t="shared" si="94"/>
        <v>1173_1457</v>
      </c>
      <c r="G2010" s="23">
        <f t="shared" si="95"/>
        <v>0.99576368027724782</v>
      </c>
    </row>
    <row r="2011" spans="2:7" x14ac:dyDescent="0.4">
      <c r="B2011">
        <v>1457</v>
      </c>
      <c r="C2011">
        <v>1297</v>
      </c>
      <c r="D2011" s="2" t="str">
        <f t="shared" si="93"/>
        <v>1457_1297</v>
      </c>
      <c r="E2011" s="20">
        <v>7.7948693592041304E-2</v>
      </c>
      <c r="F2011" s="2" t="str">
        <f t="shared" si="94"/>
        <v>1297_1457</v>
      </c>
      <c r="G2011" s="23">
        <f t="shared" si="95"/>
        <v>0.92205130640795874</v>
      </c>
    </row>
    <row r="2012" spans="2:7" x14ac:dyDescent="0.4">
      <c r="B2012">
        <v>1243</v>
      </c>
      <c r="C2012">
        <v>1245</v>
      </c>
      <c r="D2012" s="2" t="str">
        <f t="shared" si="93"/>
        <v>1243_1245</v>
      </c>
      <c r="E2012" s="20">
        <v>0.76625734727817096</v>
      </c>
      <c r="F2012" s="2" t="str">
        <f t="shared" si="94"/>
        <v>1245_1243</v>
      </c>
      <c r="G2012" s="23">
        <f t="shared" si="95"/>
        <v>0.23374265272182904</v>
      </c>
    </row>
    <row r="2013" spans="2:7" x14ac:dyDescent="0.4">
      <c r="B2013">
        <v>1243</v>
      </c>
      <c r="C2013">
        <v>1173</v>
      </c>
      <c r="D2013" s="2" t="str">
        <f t="shared" si="93"/>
        <v>1243_1173</v>
      </c>
      <c r="E2013" s="20">
        <v>0.49916759150839402</v>
      </c>
      <c r="F2013" s="2" t="str">
        <f t="shared" si="94"/>
        <v>1173_1243</v>
      </c>
      <c r="G2013" s="23">
        <f t="shared" si="95"/>
        <v>0.50083240849160604</v>
      </c>
    </row>
    <row r="2014" spans="2:7" x14ac:dyDescent="0.4">
      <c r="B2014">
        <v>1243</v>
      </c>
      <c r="C2014">
        <v>1297</v>
      </c>
      <c r="D2014" s="2" t="str">
        <f t="shared" si="93"/>
        <v>1243_1297</v>
      </c>
      <c r="E2014" s="20">
        <v>0.95193467488773897</v>
      </c>
      <c r="F2014" s="2" t="str">
        <f t="shared" si="94"/>
        <v>1297_1243</v>
      </c>
      <c r="G2014" s="23">
        <f t="shared" si="95"/>
        <v>4.8065325112261026E-2</v>
      </c>
    </row>
    <row r="2015" spans="2:7" x14ac:dyDescent="0.4">
      <c r="B2015">
        <v>1245</v>
      </c>
      <c r="C2015">
        <v>1173</v>
      </c>
      <c r="D2015" s="2" t="str">
        <f t="shared" si="93"/>
        <v>1245_1173</v>
      </c>
      <c r="E2015" s="20">
        <v>3.0425659999765601E-2</v>
      </c>
      <c r="F2015" s="2" t="str">
        <f t="shared" si="94"/>
        <v>1173_1245</v>
      </c>
      <c r="G2015" s="23">
        <f t="shared" si="95"/>
        <v>0.96957434000023435</v>
      </c>
    </row>
    <row r="2016" spans="2:7" x14ac:dyDescent="0.4">
      <c r="B2016">
        <v>1245</v>
      </c>
      <c r="C2016">
        <v>1297</v>
      </c>
      <c r="D2016" s="2" t="str">
        <f t="shared" si="93"/>
        <v>1245_1297</v>
      </c>
      <c r="E2016" s="20">
        <v>0.38407063850044398</v>
      </c>
      <c r="F2016" s="2" t="str">
        <f t="shared" si="94"/>
        <v>1297_1245</v>
      </c>
      <c r="G2016" s="23">
        <f t="shared" si="95"/>
        <v>0.61592936149955602</v>
      </c>
    </row>
    <row r="2017" spans="2:7" ht="15" thickBot="1" x14ac:dyDescent="0.45">
      <c r="B2017">
        <v>1173</v>
      </c>
      <c r="C2017">
        <v>1297</v>
      </c>
      <c r="D2017" s="3" t="str">
        <f t="shared" si="93"/>
        <v>1173_1297</v>
      </c>
      <c r="E2017" s="20">
        <v>0.39965474789687</v>
      </c>
      <c r="F2017" s="3" t="str">
        <f t="shared" si="94"/>
        <v>1297_1173</v>
      </c>
      <c r="G2017" s="24">
        <f t="shared" si="95"/>
        <v>0.60034525210313006</v>
      </c>
    </row>
  </sheetData>
  <autoFilter ref="B1:G20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6"/>
  <sheetViews>
    <sheetView zoomScaleNormal="100" workbookViewId="0">
      <selection activeCell="B16" sqref="B16"/>
    </sheetView>
  </sheetViews>
  <sheetFormatPr defaultRowHeight="14.6" x14ac:dyDescent="0.4"/>
  <cols>
    <col min="4" max="4" width="18" bestFit="1" customWidth="1"/>
    <col min="7" max="7" width="8.84375" bestFit="1" customWidth="1"/>
    <col min="9" max="9" width="18" bestFit="1" customWidth="1"/>
    <col min="14" max="14" width="18" bestFit="1" customWidth="1"/>
    <col min="19" max="19" width="18" bestFit="1" customWidth="1"/>
    <col min="24" max="24" width="18" bestFit="1" customWidth="1"/>
    <col min="25" max="25" width="18" customWidth="1"/>
    <col min="26" max="26" width="8.84375" customWidth="1"/>
    <col min="27" max="27" width="18" customWidth="1"/>
    <col min="29" max="29" width="18" bestFit="1" customWidth="1"/>
    <col min="30" max="30" width="10.15234375" bestFit="1" customWidth="1"/>
    <col min="32" max="32" width="15.84375" bestFit="1" customWidth="1"/>
    <col min="40" max="40" width="23.3046875" bestFit="1" customWidth="1"/>
  </cols>
  <sheetData>
    <row r="1" spans="1:40" x14ac:dyDescent="0.4">
      <c r="A1" t="s">
        <v>409</v>
      </c>
      <c r="B1">
        <v>670</v>
      </c>
      <c r="Y1" t="s">
        <v>410</v>
      </c>
    </row>
    <row r="2" spans="1:40" ht="15" thickBot="1" x14ac:dyDescent="0.45">
      <c r="B2" s="11" t="s">
        <v>35</v>
      </c>
      <c r="D2" t="s">
        <v>23</v>
      </c>
      <c r="E2" t="s">
        <v>22</v>
      </c>
      <c r="G2" s="11" t="s">
        <v>24</v>
      </c>
      <c r="I2" t="s">
        <v>23</v>
      </c>
      <c r="J2" t="s">
        <v>22</v>
      </c>
      <c r="L2" s="11" t="s">
        <v>26</v>
      </c>
      <c r="N2" t="s">
        <v>23</v>
      </c>
      <c r="O2" t="s">
        <v>22</v>
      </c>
      <c r="Q2" s="11" t="s">
        <v>27</v>
      </c>
      <c r="S2" t="s">
        <v>23</v>
      </c>
      <c r="T2" t="s">
        <v>28</v>
      </c>
      <c r="V2" s="11" t="s">
        <v>29</v>
      </c>
      <c r="X2" t="s">
        <v>23</v>
      </c>
      <c r="Y2" t="s">
        <v>22</v>
      </c>
      <c r="AA2" t="s">
        <v>32</v>
      </c>
      <c r="AD2" t="s">
        <v>33</v>
      </c>
      <c r="AF2" t="s">
        <v>2</v>
      </c>
      <c r="AG2" t="s">
        <v>24</v>
      </c>
      <c r="AH2" t="s">
        <v>25</v>
      </c>
      <c r="AI2" t="s">
        <v>27</v>
      </c>
      <c r="AJ2" t="s">
        <v>30</v>
      </c>
      <c r="AK2" t="s">
        <v>31</v>
      </c>
      <c r="AM2" t="s">
        <v>36</v>
      </c>
      <c r="AN2" t="s">
        <v>402</v>
      </c>
    </row>
    <row r="3" spans="1:40" ht="15" thickBot="1" x14ac:dyDescent="0.45">
      <c r="A3">
        <v>1</v>
      </c>
      <c r="B3">
        <v>1437</v>
      </c>
      <c r="C3">
        <v>1291</v>
      </c>
      <c r="D3" t="str">
        <f>B3&amp;"_"&amp;C3</f>
        <v>1437_1291</v>
      </c>
      <c r="E3" s="9">
        <f>IFERROR(IF(AF3&lt;VLOOKUP(D3,Sheet1!$D$2:$E$2017,2,FALSE),Sheet2!B3,C3),IF(AF3&lt;VLOOKUP(Sheet2!D3,Sheet1!$F$2:$G$2017,2,FALSE),Sheet2!B3,C3))</f>
        <v>1437</v>
      </c>
      <c r="G3">
        <f>INDEX(E3:E34,A3)</f>
        <v>1437</v>
      </c>
      <c r="H3">
        <f>INDEX(E3:E34,A4)</f>
        <v>1458</v>
      </c>
      <c r="I3" t="str">
        <f>G3&amp;"_"&amp;H3</f>
        <v>1437_1458</v>
      </c>
      <c r="J3" s="12">
        <f>IFERROR(IF(AG3&lt;VLOOKUP(I3,Sheet1!$D$2:$E$2017,2,FALSE),Sheet2!G3,Sheet2!H3),IF(AG3&lt;VLOOKUP(Sheet2!I3,Sheet1!$F$2:$G$2017,2,FALSE),Sheet2!G3,Sheet2!H3))</f>
        <v>1458</v>
      </c>
      <c r="L3">
        <f t="shared" ref="L3:L10" si="0">INDEX(J3:J34,$A3)</f>
        <v>1458</v>
      </c>
      <c r="M3">
        <f t="shared" ref="M3:M10" si="1">INDEX(J3:J34,$A4)</f>
        <v>1423</v>
      </c>
      <c r="N3" t="str">
        <f t="shared" ref="N3:N10" si="2">L3&amp;"_"&amp;M3</f>
        <v>1458_1423</v>
      </c>
      <c r="O3" s="12">
        <f>IFERROR(IF(AH3&lt;VLOOKUP(N3,Sheet1!$D$2:$E$2017,2,FALSE),Sheet2!L3,Sheet2!M3),IF(AH3&lt;VLOOKUP(Sheet2!N3,Sheet1!$F$2:$G$2017,2,FALSE),Sheet2!L3,Sheet2!M3))</f>
        <v>1458</v>
      </c>
      <c r="Q3">
        <f>INDEX(O3:O34,$A3)</f>
        <v>1458</v>
      </c>
      <c r="R3">
        <f>INDEX(O3:O34,$A4)</f>
        <v>1374</v>
      </c>
      <c r="S3" t="str">
        <f>Q3&amp;"_"&amp;R3</f>
        <v>1458_1374</v>
      </c>
      <c r="T3" s="12">
        <f>IFERROR(IF(AI3&lt;VLOOKUP(S3,Sheet1!$D$2:$E$2017,2,FALSE),Sheet2!Q3,Sheet2!R3),IF(AI3&lt;VLOOKUP(Sheet2!S3,Sheet1!$F$2:$G$2017,2,FALSE),Sheet2!Q3,Sheet2!R3))</f>
        <v>1374</v>
      </c>
      <c r="V3">
        <f>INDEX(T3:T34,$A3)</f>
        <v>1374</v>
      </c>
      <c r="W3">
        <f>INDEX(T3:T34,$A4)</f>
        <v>1452</v>
      </c>
      <c r="X3" t="str">
        <f>V3&amp;"_"&amp;W3</f>
        <v>1374_1452</v>
      </c>
      <c r="Y3" s="19">
        <f>IFERROR(IF(AJ3&lt;VLOOKUP(X3,Sheet1!$D$2:$E$2017,2,FALSE),Sheet2!V3,Sheet2!W3),IF(AJ3&lt;VLOOKUP(Sheet2!X3,Sheet1!$F$2:$G$2017,2,FALSE),Sheet2!V3,Sheet2!W3))</f>
        <v>1452</v>
      </c>
      <c r="AA3">
        <f>INDEX(Y3:Y34,$A3)</f>
        <v>1452</v>
      </c>
      <c r="AB3">
        <f>INDEX(Y3:Y34,$A4)</f>
        <v>1242</v>
      </c>
      <c r="AC3" t="str">
        <f>AA3&amp;"_"&amp;AB3</f>
        <v>1452_1242</v>
      </c>
      <c r="AD3" s="19">
        <f>IFERROR(IF(AK3&lt;VLOOKUP(AC3,Sheet1!$D$2:$E$2017,2,FALSE),Sheet2!AA3,Sheet2!AB3),IF(AK3&lt;VLOOKUP(Sheet2!AC3,Sheet1!$F$2:$G$2017,2,FALSE),Sheet2!AA3,Sheet2!AB3))</f>
        <v>1452</v>
      </c>
      <c r="AF3">
        <f>( MOD((( MOD( (1+1000000)^2 + (1+1000000)*(PM_Index+10000000), 99999989 )) + 1000007 ) * (( MOD( (PM_Index+10000000)^2 + (PM_Index+10000000) * ( MOD( (1+1000000)^2 + (1+1000000)*(PM_Index+10000000), 99999989 )), 99999989 )) + 1000013 ), 2147483647 ) + 0.5 ) / 2147483647</f>
        <v>3.5818586375479862E-2</v>
      </c>
      <c r="AG3">
        <f>( MOD((( MOD( (65+1000000)^2 + (65+1000000)*(PM_Index+10000000), 99999989 )) + 1000007 ) * (( MOD( (PM_Index+10000000)^2 + (PM_Index+10000000) * ( MOD( (65+1000000)^2 + (65+1000000)*(PM_Index+10000000), 99999989 )), 99999989 )) + 1000013 ), 2147483647 ) + 0.5 ) / 2147483647</f>
        <v>0.80568315102983412</v>
      </c>
      <c r="AH3">
        <f>( MOD((( MOD( (81+1000000)^2 + (81+1000000)*(PM_Index+10000000), 99999989 )) + 1000007 ) * (( MOD( (PM_Index+10000000)^2 + (PM_Index+10000000) * ( MOD( (81+1000000)^2 + (81+1000000)*(PM_Index+10000000), 99999989 )), 99999989 )) + 1000013 ), 2147483647 ) + 0.5 ) / 2147483647</f>
        <v>0.21370625808541954</v>
      </c>
      <c r="AI3">
        <f>( MOD((( MOD( (89+1000000)^2 + (89+1000000)*(PM_Index+10000000), 99999989 )) + 1000007 ) * (( MOD( (PM_Index+10000000)^2 + (PM_Index+10000000) * ( MOD( (89+1000000)^2 + (89+1000000)*(PM_Index+10000000), 99999989 )), 99999989 )) + 1000013 ), 2147483647 ) + 0.5 ) / 2147483647</f>
        <v>0.4297697152615384</v>
      </c>
      <c r="AJ3">
        <f>( MOD((( MOD( (93+1000000)^2 + (93+1000000)*(PM_Index+10000000), 99999989 )) + 1000007 ) * (( MOD( (PM_Index+10000000)^2 + (PM_Index+10000000) * ( MOD( (93+1000000)^2 + (93+1000000)*(PM_Index+10000000), 99999989 )), 99999989 )) + 1000013 ), 2147483647 ) + 0.5 ) / 2147483647</f>
        <v>0.48609714581915042</v>
      </c>
      <c r="AK3">
        <f>( MOD((( MOD( (95+1000000)^2 + (95+1000000)*(PM_Index+10000000), 99999989 )) + 1000007 ) * (( MOD( (PM_Index+10000000)^2 + (PM_Index+10000000) * ( MOD( (95+1000000)^2 + (95+1000000)*(PM_Index+10000000), 99999989 )), 99999989 )) + 1000013 ), 2147483647 ) + 0.5 ) / 2147483647</f>
        <v>0.43180006133941934</v>
      </c>
      <c r="AM3">
        <v>1437</v>
      </c>
      <c r="AN3" t="str">
        <f>VLOOKUP(AM3,All_Teams!$A$2:$B$365,2,FALSE)</f>
        <v>Villanova</v>
      </c>
    </row>
    <row r="4" spans="1:40" ht="15" thickBot="1" x14ac:dyDescent="0.45">
      <c r="A4">
        <v>2</v>
      </c>
      <c r="B4">
        <v>1458</v>
      </c>
      <c r="C4">
        <v>1439</v>
      </c>
      <c r="D4" t="str">
        <f t="shared" ref="D4:D34" si="3">B4&amp;"_"&amp;C4</f>
        <v>1458_1439</v>
      </c>
      <c r="E4" s="9">
        <f>IFERROR(IF(AF4&lt;VLOOKUP(D4,Sheet1!$D$2:$E$2017,2,FALSE),Sheet2!B4,C4),IF(AF4&lt;VLOOKUP(Sheet2!D4,Sheet1!$F$2:$G$2017,2,FALSE),Sheet2!B4,C4))</f>
        <v>1458</v>
      </c>
      <c r="G4">
        <f t="shared" ref="G4:G18" si="4">INDEX(E4:E34,A4)</f>
        <v>1423</v>
      </c>
      <c r="H4">
        <f t="shared" ref="H4:H18" si="5">INDEX(E4:E34,A5)</f>
        <v>1196</v>
      </c>
      <c r="I4" t="str">
        <f t="shared" ref="I4:I18" si="6">G4&amp;"_"&amp;H4</f>
        <v>1423_1196</v>
      </c>
      <c r="J4" s="12">
        <f>IFERROR(IF(AG4&lt;VLOOKUP(I4,Sheet1!$D$2:$E$2017,2,FALSE),Sheet2!G4,Sheet2!H4),IF(AG4&lt;VLOOKUP(Sheet2!I4,Sheet1!$F$2:$G$2017,2,FALSE),Sheet2!G4,Sheet2!H4))</f>
        <v>1423</v>
      </c>
      <c r="L4">
        <f t="shared" si="0"/>
        <v>1374</v>
      </c>
      <c r="M4">
        <f t="shared" si="1"/>
        <v>1181</v>
      </c>
      <c r="N4" t="str">
        <f t="shared" si="2"/>
        <v>1374_1181</v>
      </c>
      <c r="O4" s="12">
        <f>IFERROR(IF(AH4&lt;VLOOKUP(N4,Sheet1!$D$2:$E$2017,2,FALSE),Sheet2!L4,Sheet2!M4),IF(AH4&lt;VLOOKUP(Sheet2!N4,Sheet1!$F$2:$G$2017,2,FALSE),Sheet2!L4,Sheet2!M4))</f>
        <v>1374</v>
      </c>
      <c r="Q4">
        <f t="shared" ref="Q4:Q6" si="7">INDEX(O4:O35,$A4)</f>
        <v>1452</v>
      </c>
      <c r="R4">
        <f t="shared" ref="R4:R6" si="8">INDEX(O4:O35,$A5)</f>
        <v>1112</v>
      </c>
      <c r="S4" t="str">
        <f t="shared" ref="S4:S6" si="9">Q4&amp;"_"&amp;R4</f>
        <v>1452_1112</v>
      </c>
      <c r="T4" s="12">
        <f>IFERROR(IF(AI4&lt;VLOOKUP(S4,Sheet1!$D$2:$E$2017,2,FALSE),Sheet2!Q4,Sheet2!R4),IF(AI4&lt;VLOOKUP(Sheet2!S4,Sheet1!$F$2:$G$2017,2,FALSE),Sheet2!Q4,Sheet2!R4))</f>
        <v>1452</v>
      </c>
      <c r="V4">
        <f>INDEX(T4:T35,$A4)</f>
        <v>1242</v>
      </c>
      <c r="W4">
        <f>INDEX(T4:T35,$A5)</f>
        <v>1314</v>
      </c>
      <c r="X4" t="str">
        <f>V4&amp;"_"&amp;W4</f>
        <v>1242_1314</v>
      </c>
      <c r="Y4" s="26">
        <f>IFERROR(IF(AJ4&lt;VLOOKUP(X4,Sheet1!$D$2:$E$2017,2,FALSE),Sheet2!V4,Sheet2!W4),IF(AJ4&lt;VLOOKUP(Sheet2!X4,Sheet1!$F$2:$G$2017,2,FALSE),Sheet2!V4,Sheet2!W4))</f>
        <v>1242</v>
      </c>
      <c r="AF4">
        <f>( MOD((( MOD( (2+1000000)^2 + (2+1000000)*(PM_Index+10000000), 99999989 )) + 1000007 ) * (( MOD( (PM_Index+10000000)^2 + (PM_Index+10000000) * ( MOD( (2+1000000)^2 + (2+1000000)*(PM_Index+10000000), 99999989 )), 99999989 )) + 1000013 ), 2147483647 ) + 0.5 ) / 2147483647</f>
        <v>0.15295765812180828</v>
      </c>
      <c r="AG4">
        <f>( MOD((( MOD( (66+1000000)^2 + (66+1000000)*(PM_Index+10000000), 99999989 )) + 1000007 ) * (( MOD( (PM_Index+10000000)^2 + (PM_Index+10000000) * ( MOD( (66+1000000)^2 + (66+1000000)*(PM_Index+10000000), 99999989 )), 99999989 )) + 1000013 ), 2147483647 ) + 0.5 ) / 2147483647</f>
        <v>1.4001873095520713E-2</v>
      </c>
      <c r="AH4">
        <f>( MOD((( MOD( (82+1000000)^2 + (82+1000000)*(PM_Index+10000000), 99999989 )) + 1000007 ) * (( MOD( (PM_Index+10000000)^2 + (PM_Index+10000000) * ( MOD( (82+1000000)^2 + (82+1000000)*(PM_Index+10000000), 99999989 )), 99999989 )) + 1000013 ), 2147483647 ) + 0.5 ) / 2147483647</f>
        <v>0.35268428961405729</v>
      </c>
      <c r="AI4">
        <f>( MOD((( MOD( (90+1000000)^2 + (90+1000000)*(PM_Index+10000000), 99999989 )) + 1000007 ) * (( MOD( (PM_Index+10000000)^2 + (PM_Index+10000000) * ( MOD( (90+1000000)^2 + (90+1000000)*(PM_Index+10000000), 99999989 )), 99999989 )) + 1000013 ), 2147483647 ) + 0.5 ) / 2147483647</f>
        <v>0.56982504207167073</v>
      </c>
      <c r="AJ4">
        <f>( MOD((( MOD( (94+1000000)^2 + (94+1000000)*(PM_Index+10000000), 99999989 )) + 1000007 ) * (( MOD( (PM_Index+10000000)^2 + (PM_Index+10000000) * ( MOD( (94+1000000)^2 + (94+1000000)*(PM_Index+10000000), 99999989 )), 99999989 )) + 1000013 ), 2147483647 ) + 0.5 ) / 2147483647</f>
        <v>0.34118126604761057</v>
      </c>
      <c r="AM4">
        <v>1458</v>
      </c>
      <c r="AN4" t="str">
        <f>VLOOKUP(AM4,All_Teams!$A$2:$B$365,2,FALSE)</f>
        <v>Wisconsin</v>
      </c>
    </row>
    <row r="5" spans="1:40" ht="15" thickBot="1" x14ac:dyDescent="0.45">
      <c r="A5">
        <v>3</v>
      </c>
      <c r="B5">
        <v>1438</v>
      </c>
      <c r="C5">
        <v>1423</v>
      </c>
      <c r="D5" t="str">
        <f t="shared" si="3"/>
        <v>1438_1423</v>
      </c>
      <c r="E5" s="9">
        <f>IFERROR(IF(AF5&lt;VLOOKUP(D5,Sheet1!$D$2:$E$2017,2,FALSE),Sheet2!B5,C5),IF(AF5&lt;VLOOKUP(Sheet2!D5,Sheet1!$F$2:$G$2017,2,FALSE),Sheet2!B5,C5))</f>
        <v>1423</v>
      </c>
      <c r="G5">
        <f t="shared" si="4"/>
        <v>1374</v>
      </c>
      <c r="H5">
        <f t="shared" si="5"/>
        <v>1124</v>
      </c>
      <c r="I5" t="str">
        <f t="shared" si="6"/>
        <v>1374_1124</v>
      </c>
      <c r="J5" s="12">
        <f>IFERROR(IF(AG5&lt;VLOOKUP(I5,Sheet1!$D$2:$E$2017,2,FALSE),Sheet2!G5,Sheet2!H5),IF(AG5&lt;VLOOKUP(Sheet2!I5,Sheet1!$F$2:$G$2017,2,FALSE),Sheet2!G5,Sheet2!H5))</f>
        <v>1374</v>
      </c>
      <c r="L5">
        <f t="shared" si="0"/>
        <v>1435</v>
      </c>
      <c r="M5">
        <f t="shared" si="1"/>
        <v>1452</v>
      </c>
      <c r="N5" t="str">
        <f t="shared" si="2"/>
        <v>1435_1452</v>
      </c>
      <c r="O5" s="12">
        <f>IFERROR(IF(AH5&lt;VLOOKUP(N5,Sheet1!$D$2:$E$2017,2,FALSE),Sheet2!L5,Sheet2!M5),IF(AH5&lt;VLOOKUP(Sheet2!N5,Sheet1!$F$2:$G$2017,2,FALSE),Sheet2!L5,Sheet2!M5))</f>
        <v>1452</v>
      </c>
      <c r="Q5">
        <f t="shared" si="7"/>
        <v>1242</v>
      </c>
      <c r="R5">
        <f t="shared" si="8"/>
        <v>1257</v>
      </c>
      <c r="S5" t="str">
        <f t="shared" si="9"/>
        <v>1242_1257</v>
      </c>
      <c r="T5" s="12">
        <f>IFERROR(IF(AI5&lt;VLOOKUP(S5,Sheet1!$D$2:$E$2017,2,FALSE),Sheet2!Q5,Sheet2!R5),IF(AI5&lt;VLOOKUP(Sheet2!S5,Sheet1!$F$2:$G$2017,2,FALSE),Sheet2!Q5,Sheet2!R5))</f>
        <v>1242</v>
      </c>
      <c r="AF5">
        <f>( MOD((( MOD( (3+1000000)^2 + (3+1000000)*(PM_Index+10000000), 99999989 )) + 1000007 ) * (( MOD( (PM_Index+10000000)^2 + (PM_Index+10000000) * ( MOD( (3+1000000)^2 + (3+1000000)*(PM_Index+10000000), 99999989 )), 99999989 )) + 1000013 ), 2147483647 ) + 0.5 ) / 2147483647</f>
        <v>0.9261136895167239</v>
      </c>
      <c r="AG5">
        <f>( MOD((( MOD( (67+1000000)^2 + (67+1000000)*(PM_Index+10000000), 99999989 )) + 1000007 ) * (( MOD( (PM_Index+10000000)^2 + (PM_Index+10000000) * ( MOD( (67+1000000)^2 + (67+1000000)*(PM_Index+10000000), 99999989 )), 99999989 )) + 1000013 ), 2147483647 ) + 0.5 ) / 2147483647</f>
        <v>8.4780565269654884E-2</v>
      </c>
      <c r="AH5">
        <f>( MOD((( MOD( (83+1000000)^2 + (83+1000000)*(PM_Index+10000000), 99999989 )) + 1000007 ) * (( MOD( (PM_Index+10000000)^2 + (PM_Index+10000000) * ( MOD( (83+1000000)^2 + (83+1000000)*(PM_Index+10000000), 99999989 )), 99999989 )) + 1000013 ), 2147483647 ) + 0.5 ) / 2147483647</f>
        <v>0.27934328037283535</v>
      </c>
      <c r="AI5">
        <f>( MOD((( MOD( (91+1000000)^2 + (91+1000000)*(PM_Index+10000000), 99999989 )) + 1000007 ) * (( MOD( (PM_Index+10000000)^2 + (PM_Index+10000000) * ( MOD( (91+1000000)^2 + (91+1000000)*(PM_Index+10000000), 99999989 )), 99999989 )) + 1000013 ), 2147483647 ) + 0.5 ) / 2147483647</f>
        <v>3.5625040314917006E-2</v>
      </c>
      <c r="AM5">
        <v>1438</v>
      </c>
      <c r="AN5" t="str">
        <f>VLOOKUP(AM5,All_Teams!$A$2:$B$365,2,FALSE)</f>
        <v>Virginia</v>
      </c>
    </row>
    <row r="6" spans="1:40" ht="15" thickBot="1" x14ac:dyDescent="0.45">
      <c r="A6">
        <v>4</v>
      </c>
      <c r="B6">
        <v>1196</v>
      </c>
      <c r="C6">
        <v>1190</v>
      </c>
      <c r="D6" t="str">
        <f t="shared" si="3"/>
        <v>1196_1190</v>
      </c>
      <c r="E6" s="9">
        <f>IFERROR(IF(AF6&lt;VLOOKUP(D6,Sheet1!$D$2:$E$2017,2,FALSE),Sheet2!B6,C6),IF(AF6&lt;VLOOKUP(Sheet2!D6,Sheet1!$F$2:$G$2017,2,FALSE),Sheet2!B6,C6))</f>
        <v>1196</v>
      </c>
      <c r="G6">
        <f t="shared" si="4"/>
        <v>1376</v>
      </c>
      <c r="H6">
        <f t="shared" si="5"/>
        <v>1181</v>
      </c>
      <c r="I6" t="str">
        <f t="shared" si="6"/>
        <v>1376_1181</v>
      </c>
      <c r="J6" s="12">
        <f>IFERROR(IF(AG6&lt;VLOOKUP(I6,Sheet1!$D$2:$E$2017,2,FALSE),Sheet2!G6,Sheet2!H6),IF(AG6&lt;VLOOKUP(Sheet2!I6,Sheet1!$F$2:$G$2017,2,FALSE),Sheet2!G6,Sheet2!H6))</f>
        <v>1181</v>
      </c>
      <c r="L6">
        <f t="shared" si="0"/>
        <v>1195</v>
      </c>
      <c r="M6">
        <f t="shared" si="1"/>
        <v>1112</v>
      </c>
      <c r="N6" t="str">
        <f t="shared" si="2"/>
        <v>1195_1112</v>
      </c>
      <c r="O6" s="12">
        <f>IFERROR(IF(AH6&lt;VLOOKUP(N6,Sheet1!$D$2:$E$2017,2,FALSE),Sheet2!L6,Sheet2!M6),IF(AH6&lt;VLOOKUP(Sheet2!N6,Sheet1!$F$2:$G$2017,2,FALSE),Sheet2!L6,Sheet2!M6))</f>
        <v>1112</v>
      </c>
      <c r="Q6">
        <f t="shared" si="7"/>
        <v>1314</v>
      </c>
      <c r="R6">
        <f t="shared" si="8"/>
        <v>1173</v>
      </c>
      <c r="S6" t="str">
        <f t="shared" si="9"/>
        <v>1314_1173</v>
      </c>
      <c r="T6" s="12">
        <f>IFERROR(IF(AI6&lt;VLOOKUP(S6,Sheet1!$D$2:$E$2017,2,FALSE),Sheet2!Q6,Sheet2!R6),IF(AI6&lt;VLOOKUP(Sheet2!S6,Sheet1!$F$2:$G$2017,2,FALSE),Sheet2!Q6,Sheet2!R6))</f>
        <v>1314</v>
      </c>
      <c r="AD6" s="25" t="str">
        <f>VLOOKUP(AD3,AM2:AN66,2,TRUE)</f>
        <v>Minnesota</v>
      </c>
      <c r="AF6">
        <f>( MOD((( MOD( (4+1000000)^2 + (4+1000000)*(PM_Index+10000000), 99999989 )) + 1000007 ) * (( MOD( (PM_Index+10000000)^2 + (PM_Index+10000000) * ( MOD( (4+1000000)^2 + (4+1000000)*(PM_Index+10000000), 99999989 )), 99999989 )) + 1000013 ), 2147483647 ) + 0.5 ) / 2147483647</f>
        <v>0.27153470030591575</v>
      </c>
      <c r="AG6">
        <f>( MOD((( MOD( (68+1000000)^2 + (68+1000000)*(PM_Index+10000000), 99999989 )) + 1000007 ) * (( MOD( (PM_Index+10000000)^2 + (PM_Index+10000000) * ( MOD( (68+1000000)^2 + (68+1000000)*(PM_Index+10000000), 99999989 )), 99999989 )) + 1000013 ), 2147483647 ) + 0.5 ) / 2147483647</f>
        <v>0.50860515656350425</v>
      </c>
      <c r="AH6">
        <f>( MOD((( MOD( (84+1000000)^2 + (84+1000000)*(PM_Index+10000000), 99999989 )) + 1000007 ) * (( MOD( (PM_Index+10000000)^2 + (PM_Index+10000000) * ( MOD( (84+1000000)^2 + (84+1000000)*(PM_Index+10000000), 99999989 )), 99999989 )) + 1000013 ), 2147483647 ) + 0.5 ) / 2147483647</f>
        <v>0.92590385043337187</v>
      </c>
      <c r="AI6">
        <f>( MOD((( MOD( (92+1000000)^2 + (92+1000000)*(PM_Index+10000000), 99999989 )) + 1000007 ) * (( MOD( (PM_Index+10000000)^2 + (PM_Index+10000000) * ( MOD( (92+1000000)^2 + (92+1000000)*(PM_Index+10000000), 99999989 )), 99999989 )) + 1000013 ), 2147483647 ) + 0.5 ) / 2147483647</f>
        <v>0.54794143887606517</v>
      </c>
      <c r="AM6">
        <v>1196</v>
      </c>
      <c r="AN6" t="str">
        <f>VLOOKUP(AM6,All_Teams!$A$2:$B$365,2,FALSE)</f>
        <v>Florida</v>
      </c>
    </row>
    <row r="7" spans="1:40" ht="15" thickBot="1" x14ac:dyDescent="0.45">
      <c r="A7">
        <v>5</v>
      </c>
      <c r="B7">
        <v>1425</v>
      </c>
      <c r="C7">
        <v>1374</v>
      </c>
      <c r="D7" t="str">
        <f t="shared" si="3"/>
        <v>1425_1374</v>
      </c>
      <c r="E7" s="9">
        <f>IFERROR(IF(AF7&lt;VLOOKUP(D7,Sheet1!$D$2:$E$2017,2,FALSE),Sheet2!B7,C7),IF(AF7&lt;VLOOKUP(Sheet2!D7,Sheet1!$F$2:$G$2017,2,FALSE),Sheet2!B7,C7))</f>
        <v>1374</v>
      </c>
      <c r="G7">
        <f t="shared" si="4"/>
        <v>1377</v>
      </c>
      <c r="H7">
        <f t="shared" si="5"/>
        <v>1435</v>
      </c>
      <c r="I7" t="str">
        <f t="shared" si="6"/>
        <v>1377_1435</v>
      </c>
      <c r="J7" s="12">
        <f>IFERROR(IF(AG7&lt;VLOOKUP(I7,Sheet1!$D$2:$E$2017,2,FALSE),Sheet2!G7,Sheet2!H7),IF(AG7&lt;VLOOKUP(Sheet2!I7,Sheet1!$F$2:$G$2017,2,FALSE),Sheet2!G7,Sheet2!H7))</f>
        <v>1435</v>
      </c>
      <c r="L7">
        <f t="shared" si="0"/>
        <v>1242</v>
      </c>
      <c r="M7">
        <f t="shared" si="1"/>
        <v>1305</v>
      </c>
      <c r="N7" t="str">
        <f t="shared" si="2"/>
        <v>1242_1305</v>
      </c>
      <c r="O7" s="12">
        <f>IFERROR(IF(AH7&lt;VLOOKUP(N7,Sheet1!$D$2:$E$2017,2,FALSE),Sheet2!L7,Sheet2!M7),IF(AH7&lt;VLOOKUP(Sheet2!N7,Sheet1!$F$2:$G$2017,2,FALSE),Sheet2!L7,Sheet2!M7))</f>
        <v>1242</v>
      </c>
      <c r="AF7">
        <f>( MOD((( MOD( (5+1000000)^2 + (5+1000000)*(PM_Index+10000000), 99999989 )) + 1000007 ) * (( MOD( (PM_Index+10000000)^2 + (PM_Index+10000000) * ( MOD( (5+1000000)^2 + (5+1000000)*(PM_Index+10000000), 99999989 )), 99999989 )) + 1000013 ), 2147483647 ) + 0.5 ) / 2147483647</f>
        <v>0.56650612366688724</v>
      </c>
      <c r="AG7">
        <f>( MOD((( MOD( (69+1000000)^2 + (69+1000000)*(PM_Index+10000000), 99999989 )) + 1000007 ) * (( MOD( (PM_Index+10000000)^2 + (PM_Index+10000000) * ( MOD( (69+1000000)^2 + (69+1000000)*(PM_Index+10000000), 99999989 )), 99999989 )) + 1000013 ), 2147483647 ) + 0.5 ) / 2147483647</f>
        <v>0.37939353980095758</v>
      </c>
      <c r="AH7">
        <f>( MOD((( MOD( (85+1000000)^2 + (85+1000000)*(PM_Index+10000000), 99999989 )) + 1000007 ) * (( MOD( (PM_Index+10000000)^2 + (PM_Index+10000000) * ( MOD( (85+1000000)^2 + (85+1000000)*(PM_Index+10000000), 99999989 )), 99999989 )) + 1000013 ), 2147483647 ) + 0.5 ) / 2147483647</f>
        <v>0.3363528167066876</v>
      </c>
      <c r="AM7">
        <v>1425</v>
      </c>
      <c r="AN7" t="str">
        <f>VLOOKUP(AM7,All_Teams!$A$2:$B$365,2,FALSE)</f>
        <v>Southern California</v>
      </c>
    </row>
    <row r="8" spans="1:40" ht="15" thickBot="1" x14ac:dyDescent="0.45">
      <c r="A8">
        <v>6</v>
      </c>
      <c r="B8">
        <v>1124</v>
      </c>
      <c r="C8">
        <v>1307</v>
      </c>
      <c r="D8" t="str">
        <f t="shared" si="3"/>
        <v>1124_1307</v>
      </c>
      <c r="E8" s="9">
        <f>IFERROR(IF(AF8&lt;VLOOKUP(D8,Sheet1!$D$2:$E$2017,2,FALSE),Sheet2!B8,C8),IF(AF8&lt;VLOOKUP(Sheet2!D8,Sheet1!$F$2:$G$2017,2,FALSE),Sheet2!B8,C8))</f>
        <v>1124</v>
      </c>
      <c r="G8">
        <f t="shared" si="4"/>
        <v>1343</v>
      </c>
      <c r="H8">
        <f t="shared" si="5"/>
        <v>1452</v>
      </c>
      <c r="I8" t="str">
        <f t="shared" si="6"/>
        <v>1343_1452</v>
      </c>
      <c r="J8" s="12">
        <f>IFERROR(IF(AG8&lt;VLOOKUP(I8,Sheet1!$D$2:$E$2017,2,FALSE),Sheet2!G8,Sheet2!H8),IF(AG8&lt;VLOOKUP(Sheet2!I8,Sheet1!$F$2:$G$2017,2,FALSE),Sheet2!G8,Sheet2!H8))</f>
        <v>1452</v>
      </c>
      <c r="L8">
        <f t="shared" si="0"/>
        <v>1332</v>
      </c>
      <c r="M8">
        <f t="shared" si="1"/>
        <v>1257</v>
      </c>
      <c r="N8" t="str">
        <f t="shared" si="2"/>
        <v>1332_1257</v>
      </c>
      <c r="O8" s="12">
        <f>IFERROR(IF(AH8&lt;VLOOKUP(N8,Sheet1!$D$2:$E$2017,2,FALSE),Sheet2!L8,Sheet2!M8),IF(AH8&lt;VLOOKUP(Sheet2!N8,Sheet1!$F$2:$G$2017,2,FALSE),Sheet2!L8,Sheet2!M8))</f>
        <v>1257</v>
      </c>
      <c r="AF8">
        <f>( MOD((( MOD( (6+1000000)^2 + (6+1000000)*(PM_Index+10000000), 99999989 )) + 1000007 ) * (( MOD( (PM_Index+10000000)^2 + (PM_Index+10000000) * ( MOD( (6+1000000)^2 + (6+1000000)*(PM_Index+10000000), 99999989 )), 99999989 )) + 1000013 ), 2147483647 ) + 0.5 ) / 2147483647</f>
        <v>0.38639083965047766</v>
      </c>
      <c r="AG8">
        <f>( MOD((( MOD( (70+1000000)^2 + (70+1000000)*(PM_Index+10000000), 99999989 )) + 1000007 ) * (( MOD( (PM_Index+10000000)^2 + (PM_Index+10000000) * ( MOD( (70+1000000)^2 + (70+1000000)*(PM_Index+10000000), 99999989 )), 99999989 )) + 1000013 ), 2147483647 ) + 0.5 ) / 2147483647</f>
        <v>0.84151568791899634</v>
      </c>
      <c r="AH8">
        <f>( MOD((( MOD( (86+1000000)^2 + (86+1000000)*(PM_Index+10000000), 99999989 )) + 1000007 ) * (( MOD( (PM_Index+10000000)^2 + (PM_Index+10000000) * ( MOD( (86+1000000)^2 + (86+1000000)*(PM_Index+10000000), 99999989 )), 99999989 )) + 1000013 ), 2147483647 ) + 0.5 ) / 2147483647</f>
        <v>0.6675277879310435</v>
      </c>
      <c r="AM8">
        <v>1124</v>
      </c>
      <c r="AN8" t="str">
        <f>VLOOKUP(AM8,All_Teams!$A$2:$B$365,2,FALSE)</f>
        <v>Baylor</v>
      </c>
    </row>
    <row r="9" spans="1:40" ht="15" thickBot="1" x14ac:dyDescent="0.45">
      <c r="A9">
        <v>7</v>
      </c>
      <c r="B9">
        <v>1376</v>
      </c>
      <c r="C9">
        <v>1266</v>
      </c>
      <c r="D9" t="str">
        <f t="shared" si="3"/>
        <v>1376_1266</v>
      </c>
      <c r="E9" s="9">
        <f>IFERROR(IF(AF9&lt;VLOOKUP(D9,Sheet1!$D$2:$E$2017,2,FALSE),Sheet2!B9,C9),IF(AF9&lt;VLOOKUP(Sheet2!D9,Sheet1!$F$2:$G$2017,2,FALSE),Sheet2!B9,C9))</f>
        <v>1376</v>
      </c>
      <c r="G9">
        <f t="shared" si="4"/>
        <v>1268</v>
      </c>
      <c r="H9">
        <f t="shared" si="5"/>
        <v>1195</v>
      </c>
      <c r="I9" t="str">
        <f t="shared" si="6"/>
        <v>1268_1195</v>
      </c>
      <c r="J9" s="12">
        <f>IFERROR(IF(AG9&lt;VLOOKUP(I9,Sheet1!$D$2:$E$2017,2,FALSE),Sheet2!G9,Sheet2!H9),IF(AG9&lt;VLOOKUP(Sheet2!I9,Sheet1!$F$2:$G$2017,2,FALSE),Sheet2!G9,Sheet2!H9))</f>
        <v>1195</v>
      </c>
      <c r="L9">
        <f t="shared" si="0"/>
        <v>1314</v>
      </c>
      <c r="M9">
        <f t="shared" si="1"/>
        <v>1457</v>
      </c>
      <c r="N9" t="str">
        <f t="shared" si="2"/>
        <v>1314_1457</v>
      </c>
      <c r="O9" s="12">
        <f>IFERROR(IF(AH9&lt;VLOOKUP(N9,Sheet1!$D$2:$E$2017,2,FALSE),Sheet2!L9,Sheet2!M9),IF(AH9&lt;VLOOKUP(Sheet2!N9,Sheet1!$F$2:$G$2017,2,FALSE),Sheet2!L9,Sheet2!M9))</f>
        <v>1314</v>
      </c>
      <c r="AF9">
        <f>( MOD((( MOD( (7+1000000)^2 + (7+1000000)*(PM_Index+10000000), 99999989 )) + 1000007 ) * (( MOD( (PM_Index+10000000)^2 + (PM_Index+10000000) * ( MOD( (7+1000000)^2 + (7+1000000)*(PM_Index+10000000), 99999989 )), 99999989 )) + 1000013 ), 2147483647 ) + 0.5 ) / 2147483647</f>
        <v>6.0753145050608158E-2</v>
      </c>
      <c r="AG9">
        <f>( MOD((( MOD( (71+1000000)^2 + (71+1000000)*(PM_Index+10000000), 99999989 )) + 1000007 ) * (( MOD( (PM_Index+10000000)^2 + (PM_Index+10000000) * ( MOD( (71+1000000)^2 + (71+1000000)*(PM_Index+10000000), 99999989 )), 99999989 )) + 1000013 ), 2147483647 ) + 0.5 ) / 2147483647</f>
        <v>0.96973215251682887</v>
      </c>
      <c r="AH9">
        <f>( MOD((( MOD( (87+1000000)^2 + (87+1000000)*(PM_Index+10000000), 99999989 )) + 1000007 ) * (( MOD( (PM_Index+10000000)^2 + (PM_Index+10000000) * ( MOD( (87+1000000)^2 + (87+1000000)*(PM_Index+10000000), 99999989 )), 99999989 )) + 1000013 ), 2147483647 ) + 0.5 ) / 2147483647</f>
        <v>0.24615904909845399</v>
      </c>
      <c r="AM9">
        <v>1376</v>
      </c>
      <c r="AN9" t="str">
        <f>VLOOKUP(AM9,All_Teams!$A$2:$B$365,2,FALSE)</f>
        <v>South Carolina</v>
      </c>
    </row>
    <row r="10" spans="1:40" ht="15" thickBot="1" x14ac:dyDescent="0.45">
      <c r="A10">
        <v>8</v>
      </c>
      <c r="B10">
        <v>1181</v>
      </c>
      <c r="C10">
        <v>1407</v>
      </c>
      <c r="D10" t="str">
        <f t="shared" si="3"/>
        <v>1181_1407</v>
      </c>
      <c r="E10" s="9">
        <f>IFERROR(IF(AF10&lt;VLOOKUP(D10,Sheet1!$D$2:$E$2017,2,FALSE),Sheet2!B10,C10),IF(AF10&lt;VLOOKUP(Sheet2!D10,Sheet1!$F$2:$G$2017,2,FALSE),Sheet2!B10,C10))</f>
        <v>1181</v>
      </c>
      <c r="G10">
        <f t="shared" si="4"/>
        <v>1388</v>
      </c>
      <c r="H10">
        <f t="shared" si="5"/>
        <v>1112</v>
      </c>
      <c r="I10" t="str">
        <f t="shared" si="6"/>
        <v>1388_1112</v>
      </c>
      <c r="J10" s="12">
        <f>IFERROR(IF(AG10&lt;VLOOKUP(I10,Sheet1!$D$2:$E$2017,2,FALSE),Sheet2!G10,Sheet2!H10),IF(AG10&lt;VLOOKUP(Sheet2!I10,Sheet1!$F$2:$G$2017,2,FALSE),Sheet2!G10,Sheet2!H10))</f>
        <v>1112</v>
      </c>
      <c r="L10">
        <f t="shared" si="0"/>
        <v>1245</v>
      </c>
      <c r="M10">
        <f t="shared" si="1"/>
        <v>1173</v>
      </c>
      <c r="N10" t="str">
        <f t="shared" si="2"/>
        <v>1245_1173</v>
      </c>
      <c r="O10" s="12">
        <f>IFERROR(IF(AH10&lt;VLOOKUP(N10,Sheet1!$D$2:$E$2017,2,FALSE),Sheet2!L10,Sheet2!M10),IF(AH10&lt;VLOOKUP(Sheet2!N10,Sheet1!$F$2:$G$2017,2,FALSE),Sheet2!L10,Sheet2!M10))</f>
        <v>1173</v>
      </c>
      <c r="AF10">
        <f>( MOD((( MOD( (8+1000000)^2 + (8+1000000)*(PM_Index+10000000), 99999989 )) + 1000007 ) * (( MOD( (PM_Index+10000000)^2 + (PM_Index+10000000) * ( MOD( (8+1000000)^2 + (8+1000000)*(PM_Index+10000000), 99999989 )), 99999989 )) + 1000013 ), 2147483647 ) + 0.5 ) / 2147483647</f>
        <v>0.2185338268608478</v>
      </c>
      <c r="AG10">
        <f>( MOD((( MOD( (72+1000000)^2 + (72+1000000)*(PM_Index+10000000), 99999989 )) + 1000007 ) * (( MOD( (PM_Index+10000000)^2 + (PM_Index+10000000) * ( MOD( (72+1000000)^2 + (72+1000000)*(PM_Index+10000000), 99999989 )), 99999989 )) + 1000013 ), 2147483647 ) + 0.5 ) / 2147483647</f>
        <v>0.43831064176667045</v>
      </c>
      <c r="AH10">
        <f>( MOD((( MOD( (88+1000000)^2 + (88+1000000)*(PM_Index+10000000), 99999989 )) + 1000007 ) * (( MOD( (PM_Index+10000000)^2 + (PM_Index+10000000) * ( MOD( (88+1000000)^2 + (88+1000000)*(PM_Index+10000000), 99999989 )), 99999989 )) + 1000013 ), 2147483647 ) + 0.5 ) / 2147483647</f>
        <v>0.76302140404610963</v>
      </c>
      <c r="AM10">
        <v>1181</v>
      </c>
      <c r="AN10" t="str">
        <f>VLOOKUP(AM10,All_Teams!$A$2:$B$365,2,FALSE)</f>
        <v>Duke</v>
      </c>
    </row>
    <row r="11" spans="1:40" ht="15" thickBot="1" x14ac:dyDescent="0.45">
      <c r="A11">
        <v>9</v>
      </c>
      <c r="B11">
        <v>1211</v>
      </c>
      <c r="C11">
        <v>1377</v>
      </c>
      <c r="D11" t="str">
        <f t="shared" si="3"/>
        <v>1211_1377</v>
      </c>
      <c r="E11" s="9">
        <f>IFERROR(IF(AF11&lt;VLOOKUP(D11,Sheet1!$D$2:$E$2017,2,FALSE),Sheet2!B11,C11),IF(AF11&lt;VLOOKUP(Sheet2!D11,Sheet1!$F$2:$G$2017,2,FALSE),Sheet2!B11,C11))</f>
        <v>1377</v>
      </c>
      <c r="G11">
        <f t="shared" si="4"/>
        <v>1242</v>
      </c>
      <c r="H11">
        <f t="shared" si="5"/>
        <v>1274</v>
      </c>
      <c r="I11" t="str">
        <f t="shared" si="6"/>
        <v>1242_1274</v>
      </c>
      <c r="J11" s="12">
        <f>IFERROR(IF(AG11&lt;VLOOKUP(I11,Sheet1!$D$2:$E$2017,2,FALSE),Sheet2!G11,Sheet2!H11),IF(AG11&lt;VLOOKUP(Sheet2!I11,Sheet1!$F$2:$G$2017,2,FALSE),Sheet2!G11,Sheet2!H11))</f>
        <v>1242</v>
      </c>
      <c r="AF11">
        <f>( MOD((( MOD( (9+1000000)^2 + (9+1000000)*(PM_Index+10000000), 99999989 )) + 1000007 ) * (( MOD( (PM_Index+10000000)^2 + (PM_Index+10000000) * ( MOD( (9+1000000)^2 + (9+1000000)*(PM_Index+10000000), 99999989 )), 99999989 )) + 1000013 ), 2147483647 ) + 0.5 ) / 2147483647</f>
        <v>0.60043986891416823</v>
      </c>
      <c r="AG11">
        <f>( MOD((( MOD( (73+1000000)^2 + (73+1000000)*(PM_Index+10000000), 99999989 )) + 1000007 ) * (( MOD( (PM_Index+10000000)^2 + (PM_Index+10000000) * ( MOD( (73+1000000)^2 + (73+1000000)*(PM_Index+10000000), 99999989 )), 99999989 )) + 1000013 ), 2147483647 ) + 0.5 ) / 2147483647</f>
        <v>1.2938946258713932E-2</v>
      </c>
      <c r="AM11">
        <v>1211</v>
      </c>
      <c r="AN11" t="str">
        <f>VLOOKUP(AM11,All_Teams!$A$2:$B$365,2,FALSE)</f>
        <v>Gonzaga</v>
      </c>
    </row>
    <row r="12" spans="1:40" ht="15" thickBot="1" x14ac:dyDescent="0.45">
      <c r="A12">
        <v>10</v>
      </c>
      <c r="B12">
        <v>1321</v>
      </c>
      <c r="C12">
        <v>1435</v>
      </c>
      <c r="D12" t="str">
        <f t="shared" si="3"/>
        <v>1321_1435</v>
      </c>
      <c r="E12" s="9">
        <f>IFERROR(IF(AF12&lt;VLOOKUP(D12,Sheet1!$D$2:$E$2017,2,FALSE),Sheet2!B12,C12),IF(AF12&lt;VLOOKUP(Sheet2!D12,Sheet1!$F$2:$G$2017,2,FALSE),Sheet2!B12,C12))</f>
        <v>1435</v>
      </c>
      <c r="G12">
        <f t="shared" si="4"/>
        <v>1305</v>
      </c>
      <c r="H12">
        <f t="shared" si="5"/>
        <v>1345</v>
      </c>
      <c r="I12" t="str">
        <f t="shared" si="6"/>
        <v>1305_1345</v>
      </c>
      <c r="J12" s="12">
        <f>IFERROR(IF(AG12&lt;VLOOKUP(I12,Sheet1!$D$2:$E$2017,2,FALSE),Sheet2!G12,Sheet2!H12),IF(AG12&lt;VLOOKUP(Sheet2!I12,Sheet1!$F$2:$G$2017,2,FALSE),Sheet2!G12,Sheet2!H12))</f>
        <v>1305</v>
      </c>
      <c r="AF12">
        <f>( MOD((( MOD( (10+1000000)^2 + (10+1000000)*(PM_Index+10000000), 99999989 )) + 1000007 ) * (( MOD( (PM_Index+10000000)^2 + (PM_Index+10000000) * ( MOD( (10+1000000)^2 + (10+1000000)*(PM_Index+10000000), 99999989 )), 99999989 )) + 1000013 ), 2147483647 ) + 0.5 ) / 2147483647</f>
        <v>5.894445188294372E-2</v>
      </c>
      <c r="AG12">
        <f>( MOD((( MOD( (74+1000000)^2 + (74+1000000)*(PM_Index+10000000), 99999989 )) + 1000007 ) * (( MOD( (PM_Index+10000000)^2 + (PM_Index+10000000) * ( MOD( (74+1000000)^2 + (74+1000000)*(PM_Index+10000000), 99999989 )), 99999989 )) + 1000013 ), 2147483647 ) + 0.5 ) / 2147483647</f>
        <v>6.6969201232757986E-2</v>
      </c>
      <c r="AM12">
        <v>1321</v>
      </c>
      <c r="AN12" t="str">
        <f>VLOOKUP(AM12,All_Teams!$A$2:$B$365,2,FALSE)</f>
        <v>Northwestern</v>
      </c>
    </row>
    <row r="13" spans="1:40" ht="15" thickBot="1" x14ac:dyDescent="0.45">
      <c r="A13">
        <v>11</v>
      </c>
      <c r="B13">
        <v>1323</v>
      </c>
      <c r="C13">
        <v>1343</v>
      </c>
      <c r="D13" t="str">
        <f t="shared" si="3"/>
        <v>1323_1343</v>
      </c>
      <c r="E13" s="9">
        <f>IFERROR(IF(AF13&lt;VLOOKUP(D13,Sheet1!$D$2:$E$2017,2,FALSE),Sheet2!B13,C13),IF(AF13&lt;VLOOKUP(Sheet2!D13,Sheet1!$F$2:$G$2017,2,FALSE),Sheet2!B13,C13))</f>
        <v>1343</v>
      </c>
      <c r="G13">
        <f t="shared" si="4"/>
        <v>1166</v>
      </c>
      <c r="H13">
        <f t="shared" si="5"/>
        <v>1332</v>
      </c>
      <c r="I13" t="str">
        <f t="shared" si="6"/>
        <v>1166_1332</v>
      </c>
      <c r="J13" s="12">
        <f>IFERROR(IF(AG13&lt;VLOOKUP(I13,Sheet1!$D$2:$E$2017,2,FALSE),Sheet2!G13,Sheet2!H13),IF(AG13&lt;VLOOKUP(Sheet2!I13,Sheet1!$F$2:$G$2017,2,FALSE),Sheet2!G13,Sheet2!H13))</f>
        <v>1332</v>
      </c>
      <c r="AF13">
        <f>( MOD((( MOD( (11+1000000)^2 + (11+1000000)*(PM_Index+10000000), 99999989 )) + 1000007 ) * (( MOD( (PM_Index+10000000)^2 + (PM_Index+10000000) * ( MOD( (11+1000000)^2 + (11+1000000)*(PM_Index+10000000), 99999989 )), 99999989 )) + 1000013 ), 2147483647 ) + 0.5 ) / 2147483647</f>
        <v>6.054790064718011E-2</v>
      </c>
      <c r="AG13">
        <f>( MOD((( MOD( (75+1000000)^2 + (75+1000000)*(PM_Index+10000000), 99999989 )) + 1000007 ) * (( MOD( (PM_Index+10000000)^2 + (PM_Index+10000000) * ( MOD( (75+1000000)^2 + (75+1000000)*(PM_Index+10000000), 99999989 )), 99999989 )) + 1000013 ), 2147483647 ) + 0.5 ) / 2147483647</f>
        <v>0.40665306519095462</v>
      </c>
      <c r="AM13">
        <v>1323</v>
      </c>
      <c r="AN13" t="str">
        <f>VLOOKUP(AM13,All_Teams!$A$2:$B$365,2,FALSE)</f>
        <v>Notre Dame</v>
      </c>
    </row>
    <row r="14" spans="1:40" ht="15" thickBot="1" x14ac:dyDescent="0.45">
      <c r="A14">
        <v>12</v>
      </c>
      <c r="B14">
        <v>1452</v>
      </c>
      <c r="C14">
        <v>1137</v>
      </c>
      <c r="D14" t="str">
        <f t="shared" si="3"/>
        <v>1452_1137</v>
      </c>
      <c r="E14" s="9">
        <f>IFERROR(IF(AF14&lt;VLOOKUP(D14,Sheet1!$D$2:$E$2017,2,FALSE),Sheet2!B14,C14),IF(AF14&lt;VLOOKUP(Sheet2!D14,Sheet1!$F$2:$G$2017,2,FALSE),Sheet2!B14,C14))</f>
        <v>1452</v>
      </c>
      <c r="G14">
        <f t="shared" si="4"/>
        <v>1329</v>
      </c>
      <c r="H14">
        <f t="shared" si="5"/>
        <v>1257</v>
      </c>
      <c r="I14" t="str">
        <f t="shared" si="6"/>
        <v>1329_1257</v>
      </c>
      <c r="J14" s="12">
        <f>IFERROR(IF(AG14&lt;VLOOKUP(I14,Sheet1!$D$2:$E$2017,2,FALSE),Sheet2!G14,Sheet2!H14),IF(AG14&lt;VLOOKUP(Sheet2!I14,Sheet1!$F$2:$G$2017,2,FALSE),Sheet2!G14,Sheet2!H14))</f>
        <v>1257</v>
      </c>
      <c r="AF14">
        <f>( MOD((( MOD( (12+1000000)^2 + (12+1000000)*(PM_Index+10000000), 99999989 )) + 1000007 ) * (( MOD( (PM_Index+10000000)^2 + (PM_Index+10000000) * ( MOD( (12+1000000)^2 + (12+1000000)*(PM_Index+10000000), 99999989 )), 99999989 )) + 1000013 ), 2147483647 ) + 0.5 ) / 2147483647</f>
        <v>0.61309454641914674</v>
      </c>
      <c r="AG14">
        <f>( MOD((( MOD( (76+1000000)^2 + (76+1000000)*(PM_Index+10000000), 99999989 )) + 1000007 ) * (( MOD( (PM_Index+10000000)^2 + (PM_Index+10000000) * ( MOD( (76+1000000)^2 + (76+1000000)*(PM_Index+10000000), 99999989 )), 99999989 )) + 1000013 ), 2147483647 ) + 0.5 ) / 2147483647</f>
        <v>0.87904232851185016</v>
      </c>
      <c r="AM14">
        <v>1452</v>
      </c>
      <c r="AN14" t="str">
        <f>VLOOKUP(AM14,All_Teams!$A$2:$B$365,2,FALSE)</f>
        <v>West Virginia</v>
      </c>
    </row>
    <row r="15" spans="1:40" ht="15" thickBot="1" x14ac:dyDescent="0.45">
      <c r="A15">
        <v>13</v>
      </c>
      <c r="B15">
        <v>1462</v>
      </c>
      <c r="C15">
        <v>1268</v>
      </c>
      <c r="D15" t="str">
        <f t="shared" si="3"/>
        <v>1462_1268</v>
      </c>
      <c r="E15" s="9">
        <f>IFERROR(IF(AF15&lt;VLOOKUP(D15,Sheet1!$D$2:$E$2017,2,FALSE),Sheet2!B15,C15),IF(AF15&lt;VLOOKUP(Sheet2!D15,Sheet1!$F$2:$G$2017,2,FALSE),Sheet2!B15,C15))</f>
        <v>1268</v>
      </c>
      <c r="G15">
        <f t="shared" si="4"/>
        <v>1314</v>
      </c>
      <c r="H15">
        <f t="shared" si="5"/>
        <v>1371</v>
      </c>
      <c r="I15" t="str">
        <f t="shared" si="6"/>
        <v>1314_1371</v>
      </c>
      <c r="J15" s="12">
        <f>IFERROR(IF(AG15&lt;VLOOKUP(I15,Sheet1!$D$2:$E$2017,2,FALSE),Sheet2!G15,Sheet2!H15),IF(AG15&lt;VLOOKUP(Sheet2!I15,Sheet1!$F$2:$G$2017,2,FALSE),Sheet2!G15,Sheet2!H15))</f>
        <v>1314</v>
      </c>
      <c r="AF15">
        <f>( MOD((( MOD( (13+1000000)^2 + (13+1000000)*(PM_Index+10000000), 99999989 )) + 1000007 ) * (( MOD( (PM_Index+10000000)^2 + (PM_Index+10000000) * ( MOD( (13+1000000)^2 + (13+1000000)*(PM_Index+10000000), 99999989 )), 99999989 )) + 1000013 ), 2147483647 ) + 0.5 ) / 2147483647</f>
        <v>0.81187861101323677</v>
      </c>
      <c r="AG15">
        <f>( MOD((( MOD( (77+1000000)^2 + (77+1000000)*(PM_Index+10000000), 99999989 )) + 1000007 ) * (( MOD( (PM_Index+10000000)^2 + (PM_Index+10000000) * ( MOD( (77+1000000)^2 + (77+1000000)*(PM_Index+10000000), 99999989 )), 99999989 )) + 1000013 ), 2147483647 ) + 0.5 ) / 2147483647</f>
        <v>0.11408930812687115</v>
      </c>
      <c r="AM15">
        <v>1462</v>
      </c>
      <c r="AN15" t="str">
        <f>VLOOKUP(AM15,All_Teams!$A$2:$B$365,2,FALSE)</f>
        <v>Xavier</v>
      </c>
    </row>
    <row r="16" spans="1:40" ht="15" thickBot="1" x14ac:dyDescent="0.45">
      <c r="A16">
        <v>14</v>
      </c>
      <c r="B16">
        <v>1199</v>
      </c>
      <c r="C16">
        <v>1195</v>
      </c>
      <c r="D16" t="str">
        <f t="shared" si="3"/>
        <v>1199_1195</v>
      </c>
      <c r="E16" s="9">
        <f>IFERROR(IF(AF16&lt;VLOOKUP(D16,Sheet1!$D$2:$E$2017,2,FALSE),Sheet2!B16,C16),IF(AF16&lt;VLOOKUP(Sheet2!D16,Sheet1!$F$2:$G$2017,2,FALSE),Sheet2!B16,C16))</f>
        <v>1195</v>
      </c>
      <c r="G16">
        <f t="shared" si="4"/>
        <v>1278</v>
      </c>
      <c r="H16">
        <f t="shared" si="5"/>
        <v>1457</v>
      </c>
      <c r="I16" t="str">
        <f t="shared" si="6"/>
        <v>1278_1457</v>
      </c>
      <c r="J16" s="12">
        <f>IFERROR(IF(AG16&lt;VLOOKUP(I16,Sheet1!$D$2:$E$2017,2,FALSE),Sheet2!G16,Sheet2!H16),IF(AG16&lt;VLOOKUP(Sheet2!I16,Sheet1!$F$2:$G$2017,2,FALSE),Sheet2!G16,Sheet2!H16))</f>
        <v>1457</v>
      </c>
      <c r="AF16">
        <f>( MOD((( MOD( (14+1000000)^2 + (14+1000000)*(PM_Index+10000000), 99999989 )) + 1000007 ) * (( MOD( (PM_Index+10000000)^2 + (PM_Index+10000000) * ( MOD( (14+1000000)^2 + (14+1000000)*(PM_Index+10000000), 99999989 )), 99999989 )) + 1000013 ), 2147483647 ) + 0.5 ) / 2147483647</f>
        <v>0.67704132067833156</v>
      </c>
      <c r="AG16">
        <f>( MOD((( MOD( (78+1000000)^2 + (78+1000000)*(PM_Index+10000000), 99999989 )) + 1000007 ) * (( MOD( (PM_Index+10000000)^2 + (PM_Index+10000000) * ( MOD( (78+1000000)^2 + (78+1000000)*(PM_Index+10000000), 99999989 )), 99999989 )) + 1000013 ), 2147483647 ) + 0.5 ) / 2147483647</f>
        <v>0.62662315793643852</v>
      </c>
      <c r="AM16">
        <v>1199</v>
      </c>
      <c r="AN16" t="str">
        <f>VLOOKUP(AM16,All_Teams!$A$2:$B$365,2,FALSE)</f>
        <v>Florida State</v>
      </c>
    </row>
    <row r="17" spans="1:40" ht="15" thickBot="1" x14ac:dyDescent="0.45">
      <c r="A17">
        <v>15</v>
      </c>
      <c r="B17">
        <v>1388</v>
      </c>
      <c r="C17">
        <v>1433</v>
      </c>
      <c r="D17" t="str">
        <f t="shared" si="3"/>
        <v>1388_1433</v>
      </c>
      <c r="E17" s="9">
        <f>IFERROR(IF(AF17&lt;VLOOKUP(D17,Sheet1!$D$2:$E$2017,2,FALSE),Sheet2!B17,C17),IF(AF17&lt;VLOOKUP(Sheet2!D17,Sheet1!$F$2:$G$2017,2,FALSE),Sheet2!B17,C17))</f>
        <v>1388</v>
      </c>
      <c r="G17">
        <f t="shared" si="4"/>
        <v>1153</v>
      </c>
      <c r="H17">
        <f t="shared" si="5"/>
        <v>1245</v>
      </c>
      <c r="I17" t="str">
        <f t="shared" si="6"/>
        <v>1153_1245</v>
      </c>
      <c r="J17" s="12">
        <f>IFERROR(IF(AG17&lt;VLOOKUP(I17,Sheet1!$D$2:$E$2017,2,FALSE),Sheet2!G17,Sheet2!H17),IF(AG17&lt;VLOOKUP(Sheet2!I17,Sheet1!$F$2:$G$2017,2,FALSE),Sheet2!G17,Sheet2!H17))</f>
        <v>1245</v>
      </c>
      <c r="AF17">
        <f>( MOD((( MOD( (15+1000000)^2 + (15+1000000)*(PM_Index+10000000), 99999989 )) + 1000007 ) * (( MOD( (PM_Index+10000000)^2 + (PM_Index+10000000) * ( MOD( (15+1000000)^2 + (15+1000000)*(PM_Index+10000000), 99999989 )), 99999989 )) + 1000013 ), 2147483647 ) + 0.5 ) / 2147483647</f>
        <v>0.1350561569608078</v>
      </c>
      <c r="AG17">
        <f>( MOD((( MOD( (79+1000000)^2 + (79+1000000)*(PM_Index+10000000), 99999989 )) + 1000007 ) * (( MOD( (PM_Index+10000000)^2 + (PM_Index+10000000) * ( MOD( (79+1000000)^2 + (79+1000000)*(PM_Index+10000000), 99999989 )), 99999989 )) + 1000013 ), 2147483647 ) + 0.5 ) / 2147483647</f>
        <v>0.88447361597068308</v>
      </c>
      <c r="AM17">
        <v>1388</v>
      </c>
      <c r="AN17" t="str">
        <f>VLOOKUP(AM17,All_Teams!$A$2:$B$365,2,FALSE)</f>
        <v>Saint Mary's (CA)</v>
      </c>
    </row>
    <row r="18" spans="1:40" ht="15" thickBot="1" x14ac:dyDescent="0.45">
      <c r="A18">
        <v>16</v>
      </c>
      <c r="B18">
        <v>1112</v>
      </c>
      <c r="C18">
        <v>1315</v>
      </c>
      <c r="D18" t="str">
        <f t="shared" si="3"/>
        <v>1112_1315</v>
      </c>
      <c r="E18" s="9">
        <f>IFERROR(IF(AF18&lt;VLOOKUP(D18,Sheet1!$D$2:$E$2017,2,FALSE),Sheet2!B18,C18),IF(AF18&lt;VLOOKUP(Sheet2!D18,Sheet1!$F$2:$G$2017,2,FALSE),Sheet2!B18,C18))</f>
        <v>1112</v>
      </c>
      <c r="G18">
        <f t="shared" si="4"/>
        <v>1173</v>
      </c>
      <c r="H18">
        <f t="shared" si="5"/>
        <v>1246</v>
      </c>
      <c r="I18" t="str">
        <f t="shared" si="6"/>
        <v>1173_1246</v>
      </c>
      <c r="J18" s="12">
        <f>IFERROR(IF(AG18&lt;VLOOKUP(I18,Sheet1!$D$2:$E$2017,2,FALSE),Sheet2!G18,Sheet2!H18),IF(AG18&lt;VLOOKUP(Sheet2!I18,Sheet1!$F$2:$G$2017,2,FALSE),Sheet2!G18,Sheet2!H18))</f>
        <v>1173</v>
      </c>
      <c r="AF18">
        <f>( MOD((( MOD( (16+1000000)^2 + (16+1000000)*(PM_Index+10000000), 99999989 )) + 1000007 ) * (( MOD( (PM_Index+10000000)^2 + (PM_Index+10000000) * ( MOD( (16+1000000)^2 + (16+1000000)*(PM_Index+10000000), 99999989 )), 99999989 )) + 1000013 ), 2147483647 ) + 0.5 ) / 2147483647</f>
        <v>0.71404975243567015</v>
      </c>
      <c r="AG18">
        <f>( MOD((( MOD( (80+1000000)^2 + (80+1000000)*(PM_Index+10000000), 99999989 )) + 1000007 ) * (( MOD( (PM_Index+10000000)^2 + (PM_Index+10000000) * ( MOD( (80+1000000)^2 + (80+1000000)*(PM_Index+10000000), 99999989 )), 99999989 )) + 1000013 ), 2147483647 ) + 0.5 ) / 2147483647</f>
        <v>4.1954762554706426E-2</v>
      </c>
      <c r="AM18">
        <v>1112</v>
      </c>
      <c r="AN18" t="str">
        <f>VLOOKUP(AM18,All_Teams!$A$2:$B$365,2,FALSE)</f>
        <v>Arizona</v>
      </c>
    </row>
    <row r="19" spans="1:40" ht="15" thickBot="1" x14ac:dyDescent="0.45">
      <c r="A19">
        <v>17</v>
      </c>
      <c r="B19">
        <v>1242</v>
      </c>
      <c r="C19">
        <v>1413</v>
      </c>
      <c r="D19" t="str">
        <f t="shared" si="3"/>
        <v>1242_1413</v>
      </c>
      <c r="E19" s="9">
        <f>IFERROR(IF(AF19&lt;VLOOKUP(D19,Sheet1!$D$2:$E$2017,2,FALSE),Sheet2!B19,C19),IF(AF19&lt;VLOOKUP(Sheet2!D19,Sheet1!$F$2:$G$2017,2,FALSE),Sheet2!B19,C19))</f>
        <v>1242</v>
      </c>
      <c r="J19" s="10"/>
      <c r="AF19">
        <f>( MOD((( MOD( (17+1000000)^2 + (17+1000000)*(PM_Index+10000000), 99999989 )) + 1000007 ) * (( MOD( (PM_Index+10000000)^2 + (PM_Index+10000000) * ( MOD( (17+1000000)^2 + (17+1000000)*(PM_Index+10000000), 99999989 )), 99999989 )) + 1000013 ), 2147483647 ) + 0.5 ) / 2147483647</f>
        <v>4.5914675828961041E-2</v>
      </c>
      <c r="AM19">
        <v>1242</v>
      </c>
      <c r="AN19" t="str">
        <f>VLOOKUP(AM19,All_Teams!$A$2:$B$365,2,FALSE)</f>
        <v>Kansas</v>
      </c>
    </row>
    <row r="20" spans="1:40" ht="15" thickBot="1" x14ac:dyDescent="0.45">
      <c r="A20">
        <v>18</v>
      </c>
      <c r="B20">
        <v>1277</v>
      </c>
      <c r="C20">
        <v>1274</v>
      </c>
      <c r="D20" t="str">
        <f t="shared" si="3"/>
        <v>1277_1274</v>
      </c>
      <c r="E20" s="9">
        <f>IFERROR(IF(AF20&lt;VLOOKUP(D20,Sheet1!$D$2:$E$2017,2,FALSE),Sheet2!B20,C20),IF(AF20&lt;VLOOKUP(Sheet2!D20,Sheet1!$F$2:$G$2017,2,FALSE),Sheet2!B20,C20))</f>
        <v>1274</v>
      </c>
      <c r="J20" s="10"/>
      <c r="AF20">
        <f>( MOD((( MOD( (18+1000000)^2 + (18+1000000)*(PM_Index+10000000), 99999989 )) + 1000007 ) * (( MOD( (PM_Index+10000000)^2 + (PM_Index+10000000) * ( MOD( (18+1000000)^2 + (18+1000000)*(PM_Index+10000000), 99999989 )), 99999989 )) + 1000013 ), 2147483647 ) + 0.5 ) / 2147483647</f>
        <v>0.52389414050797656</v>
      </c>
      <c r="AM20">
        <v>1277</v>
      </c>
      <c r="AN20" t="str">
        <f>VLOOKUP(AM20,All_Teams!$A$2:$B$365,2,FALSE)</f>
        <v>Michigan State</v>
      </c>
    </row>
    <row r="21" spans="1:40" ht="15" thickBot="1" x14ac:dyDescent="0.45">
      <c r="A21">
        <v>19</v>
      </c>
      <c r="B21">
        <v>1235</v>
      </c>
      <c r="C21">
        <v>1305</v>
      </c>
      <c r="D21" t="str">
        <f t="shared" si="3"/>
        <v>1235_1305</v>
      </c>
      <c r="E21" s="9">
        <f>IFERROR(IF(AF21&lt;VLOOKUP(D21,Sheet1!$D$2:$E$2017,2,FALSE),Sheet2!B21,C21),IF(AF21&lt;VLOOKUP(Sheet2!D21,Sheet1!$F$2:$G$2017,2,FALSE),Sheet2!B21,C21))</f>
        <v>1305</v>
      </c>
      <c r="J21" s="10"/>
      <c r="AF21">
        <f>( MOD((( MOD( (19+1000000)^2 + (19+1000000)*(PM_Index+10000000), 99999989 )) + 1000007 ) * (( MOD( (PM_Index+10000000)^2 + (PM_Index+10000000) * ( MOD( (19+1000000)^2 + (19+1000000)*(PM_Index+10000000), 99999989 )), 99999989 )) + 1000013 ), 2147483647 ) + 0.5 ) / 2147483647</f>
        <v>0.44756361513750798</v>
      </c>
      <c r="AM21">
        <v>1235</v>
      </c>
      <c r="AN21" t="str">
        <f>VLOOKUP(AM21,All_Teams!$A$2:$B$365,2,FALSE)</f>
        <v>Iowa State</v>
      </c>
    </row>
    <row r="22" spans="1:40" ht="15" thickBot="1" x14ac:dyDescent="0.45">
      <c r="A22">
        <v>20</v>
      </c>
      <c r="B22">
        <v>1345</v>
      </c>
      <c r="C22">
        <v>1436</v>
      </c>
      <c r="D22" t="str">
        <f t="shared" si="3"/>
        <v>1345_1436</v>
      </c>
      <c r="E22" s="9">
        <f>IFERROR(IF(AF22&lt;VLOOKUP(D22,Sheet1!$D$2:$E$2017,2,FALSE),Sheet2!B22,C22),IF(AF22&lt;VLOOKUP(Sheet2!D22,Sheet1!$F$2:$G$2017,2,FALSE),Sheet2!B22,C22))</f>
        <v>1345</v>
      </c>
      <c r="J22" s="10"/>
      <c r="AF22">
        <f>( MOD((( MOD( (20+1000000)^2 + (20+1000000)*(PM_Index+10000000), 99999989 )) + 1000007 ) * (( MOD( (PM_Index+10000000)^2 + (PM_Index+10000000) * ( MOD( (20+1000000)^2 + (20+1000000)*(PM_Index+10000000), 99999989 )), 99999989 )) + 1000013 ), 2147483647 ) + 0.5 ) / 2147483647</f>
        <v>0.51897607046131788</v>
      </c>
      <c r="AM22">
        <v>1345</v>
      </c>
      <c r="AN22" t="str">
        <f>VLOOKUP(AM22,All_Teams!$A$2:$B$365,2,FALSE)</f>
        <v>Purdue</v>
      </c>
    </row>
    <row r="23" spans="1:40" ht="15" thickBot="1" x14ac:dyDescent="0.45">
      <c r="A23">
        <v>21</v>
      </c>
      <c r="B23">
        <v>1348</v>
      </c>
      <c r="C23">
        <v>1166</v>
      </c>
      <c r="D23" t="str">
        <f t="shared" si="3"/>
        <v>1348_1166</v>
      </c>
      <c r="E23" s="9">
        <f>IFERROR(IF(AF23&lt;VLOOKUP(D23,Sheet1!$D$2:$E$2017,2,FALSE),Sheet2!B23,C23),IF(AF23&lt;VLOOKUP(Sheet2!D23,Sheet1!$F$2:$G$2017,2,FALSE),Sheet2!B23,C23))</f>
        <v>1166</v>
      </c>
      <c r="J23" s="10"/>
      <c r="AF23">
        <f>( MOD((( MOD( (21+1000000)^2 + (21+1000000)*(PM_Index+10000000), 99999989 )) + 1000007 ) * (( MOD( (PM_Index+10000000)^2 + (PM_Index+10000000) * ( MOD( (21+1000000)^2 + (21+1000000)*(PM_Index+10000000), 99999989 )), 99999989 )) + 1000013 ), 2147483647 ) + 0.5 ) / 2147483647</f>
        <v>2.3667974641391996E-2</v>
      </c>
      <c r="AM23">
        <v>1348</v>
      </c>
      <c r="AN23" t="str">
        <f>VLOOKUP(AM23,All_Teams!$A$2:$B$365,2,FALSE)</f>
        <v>Rhode Island</v>
      </c>
    </row>
    <row r="24" spans="1:40" ht="15" thickBot="1" x14ac:dyDescent="0.45">
      <c r="A24">
        <v>22</v>
      </c>
      <c r="B24">
        <v>1332</v>
      </c>
      <c r="C24">
        <v>1233</v>
      </c>
      <c r="D24" t="str">
        <f t="shared" si="3"/>
        <v>1332_1233</v>
      </c>
      <c r="E24" s="9">
        <f>IFERROR(IF(AF24&lt;VLOOKUP(D24,Sheet1!$D$2:$E$2017,2,FALSE),Sheet2!B24,C24),IF(AF24&lt;VLOOKUP(Sheet2!D24,Sheet1!$F$2:$G$2017,2,FALSE),Sheet2!B24,C24))</f>
        <v>1332</v>
      </c>
      <c r="J24" s="10"/>
      <c r="AF24">
        <f>( MOD((( MOD( (22+1000000)^2 + (22+1000000)*(PM_Index+10000000), 99999989 )) + 1000007 ) * (( MOD( (PM_Index+10000000)^2 + (PM_Index+10000000) * ( MOD( (22+1000000)^2 + (22+1000000)*(PM_Index+10000000), 99999989 )), 99999989 )) + 1000013 ), 2147483647 ) + 0.5 ) / 2147483647</f>
        <v>0.3837076816166321</v>
      </c>
      <c r="AM24">
        <v>1332</v>
      </c>
      <c r="AN24" t="str">
        <f>VLOOKUP(AM24,All_Teams!$A$2:$B$365,2,FALSE)</f>
        <v>Oregon</v>
      </c>
    </row>
    <row r="25" spans="1:40" ht="15" thickBot="1" x14ac:dyDescent="0.45">
      <c r="A25">
        <v>23</v>
      </c>
      <c r="B25">
        <v>1276</v>
      </c>
      <c r="C25">
        <v>1329</v>
      </c>
      <c r="D25" t="str">
        <f t="shared" si="3"/>
        <v>1276_1329</v>
      </c>
      <c r="E25" s="9">
        <f>IFERROR(IF(AF25&lt;VLOOKUP(D25,Sheet1!$D$2:$E$2017,2,FALSE),Sheet2!B25,C25),IF(AF25&lt;VLOOKUP(Sheet2!D25,Sheet1!$F$2:$G$2017,2,FALSE),Sheet2!B25,C25))</f>
        <v>1329</v>
      </c>
      <c r="J25" s="10"/>
      <c r="AF25">
        <f>( MOD((( MOD( (23+1000000)^2 + (23+1000000)*(PM_Index+10000000), 99999989 )) + 1000007 ) * (( MOD( (PM_Index+10000000)^2 + (PM_Index+10000000) * ( MOD( (23+1000000)^2 + (23+1000000)*(PM_Index+10000000), 99999989 )), 99999989 )) + 1000013 ), 2147483647 ) + 0.5 ) / 2147483647</f>
        <v>0.98437845124135648</v>
      </c>
      <c r="AM25">
        <v>1276</v>
      </c>
      <c r="AN25" t="str">
        <f>VLOOKUP(AM25,All_Teams!$A$2:$B$365,2,FALSE)</f>
        <v>Michigan</v>
      </c>
    </row>
    <row r="26" spans="1:40" ht="15" thickBot="1" x14ac:dyDescent="0.45">
      <c r="A26">
        <v>24</v>
      </c>
      <c r="B26">
        <v>1257</v>
      </c>
      <c r="C26">
        <v>1240</v>
      </c>
      <c r="D26" t="str">
        <f t="shared" si="3"/>
        <v>1257_1240</v>
      </c>
      <c r="E26" s="9">
        <f>IFERROR(IF(AF26&lt;VLOOKUP(D26,Sheet1!$D$2:$E$2017,2,FALSE),Sheet2!B26,C26),IF(AF26&lt;VLOOKUP(Sheet2!D26,Sheet1!$F$2:$G$2017,2,FALSE),Sheet2!B26,C26))</f>
        <v>1257</v>
      </c>
      <c r="J26" s="10"/>
      <c r="AF26">
        <f>( MOD((( MOD( (24+1000000)^2 + (24+1000000)*(PM_Index+10000000), 99999989 )) + 1000007 ) * (( MOD( (PM_Index+10000000)^2 + (PM_Index+10000000) * ( MOD( (24+1000000)^2 + (24+1000000)*(PM_Index+10000000), 99999989 )), 99999989 )) + 1000013 ), 2147483647 ) + 0.5 ) / 2147483647</f>
        <v>0.55955233846770247</v>
      </c>
      <c r="AM26">
        <v>1257</v>
      </c>
      <c r="AN26" t="str">
        <f>VLOOKUP(AM26,All_Teams!$A$2:$B$365,2,FALSE)</f>
        <v>Louisville</v>
      </c>
    </row>
    <row r="27" spans="1:40" ht="15" thickBot="1" x14ac:dyDescent="0.45">
      <c r="A27">
        <v>25</v>
      </c>
      <c r="B27">
        <v>1314</v>
      </c>
      <c r="C27">
        <v>1411</v>
      </c>
      <c r="D27" t="str">
        <f t="shared" si="3"/>
        <v>1314_1411</v>
      </c>
      <c r="E27" s="9">
        <f>IFERROR(IF(AF27&lt;VLOOKUP(D27,Sheet1!$D$2:$E$2017,2,FALSE),Sheet2!B27,C27),IF(AF27&lt;VLOOKUP(Sheet2!D27,Sheet1!$F$2:$G$2017,2,FALSE),Sheet2!B27,C27))</f>
        <v>1314</v>
      </c>
      <c r="J27" s="10"/>
      <c r="AF27">
        <f>( MOD((( MOD( (25+1000000)^2 + (25+1000000)*(PM_Index+10000000), 99999989 )) + 1000007 ) * (( MOD( (PM_Index+10000000)^2 + (PM_Index+10000000) * ( MOD( (25+1000000)^2 + (25+1000000)*(PM_Index+10000000), 99999989 )), 99999989 )) + 1000013 ), 2147483647 ) + 0.5 ) / 2147483647</f>
        <v>0.52567546769309581</v>
      </c>
      <c r="AM27">
        <v>1314</v>
      </c>
      <c r="AN27" t="str">
        <f>VLOOKUP(AM27,All_Teams!$A$2:$B$365,2,FALSE)</f>
        <v>North Carolina</v>
      </c>
    </row>
    <row r="28" spans="1:40" ht="15" thickBot="1" x14ac:dyDescent="0.45">
      <c r="A28">
        <v>26</v>
      </c>
      <c r="B28">
        <v>1116</v>
      </c>
      <c r="C28">
        <v>1371</v>
      </c>
      <c r="D28" t="str">
        <f t="shared" si="3"/>
        <v>1116_1371</v>
      </c>
      <c r="E28" s="9">
        <f>IFERROR(IF(AF28&lt;VLOOKUP(D28,Sheet1!$D$2:$E$2017,2,FALSE),Sheet2!B28,C28),IF(AF28&lt;VLOOKUP(Sheet2!D28,Sheet1!$F$2:$G$2017,2,FALSE),Sheet2!B28,C28))</f>
        <v>1371</v>
      </c>
      <c r="J28" s="10"/>
      <c r="AF28">
        <f>( MOD((( MOD( (26+1000000)^2 + (26+1000000)*(PM_Index+10000000), 99999989 )) + 1000007 ) * (( MOD( (PM_Index+10000000)^2 + (PM_Index+10000000) * ( MOD( (26+1000000)^2 + (26+1000000)*(PM_Index+10000000), 99999989 )), 99999989 )) + 1000013 ), 2147483647 ) + 0.5 ) / 2147483647</f>
        <v>0.84414504111937483</v>
      </c>
      <c r="AM28">
        <v>1116</v>
      </c>
      <c r="AN28" t="str">
        <f>VLOOKUP(AM28,All_Teams!$A$2:$B$365,2,FALSE)</f>
        <v>Arkansas</v>
      </c>
    </row>
    <row r="29" spans="1:40" ht="15" thickBot="1" x14ac:dyDescent="0.45">
      <c r="A29">
        <v>27</v>
      </c>
      <c r="B29">
        <v>1292</v>
      </c>
      <c r="C29">
        <v>1278</v>
      </c>
      <c r="D29" t="str">
        <f t="shared" si="3"/>
        <v>1292_1278</v>
      </c>
      <c r="E29" s="9">
        <f>IFERROR(IF(AF29&lt;VLOOKUP(D29,Sheet1!$D$2:$E$2017,2,FALSE),Sheet2!B29,C29),IF(AF29&lt;VLOOKUP(Sheet2!D29,Sheet1!$F$2:$G$2017,2,FALSE),Sheet2!B29,C29))</f>
        <v>1278</v>
      </c>
      <c r="J29" s="10"/>
      <c r="AF29">
        <f>( MOD((( MOD( (27+1000000)^2 + (27+1000000)*(PM_Index+10000000), 99999989 )) + 1000007 ) * (( MOD( (PM_Index+10000000)^2 + (PM_Index+10000000) * ( MOD( (27+1000000)^2 + (27+1000000)*(PM_Index+10000000), 99999989 )), 99999989 )) + 1000013 ), 2147483647 ) + 0.5 ) / 2147483647</f>
        <v>1.3359959476329368E-2</v>
      </c>
      <c r="AM29">
        <v>1292</v>
      </c>
      <c r="AN29" t="str">
        <f>VLOOKUP(AM29,All_Teams!$A$2:$B$365,2,FALSE)</f>
        <v>Middle Tennessee</v>
      </c>
    </row>
    <row r="30" spans="1:40" ht="15" thickBot="1" x14ac:dyDescent="0.45">
      <c r="A30">
        <v>28</v>
      </c>
      <c r="B30">
        <v>1139</v>
      </c>
      <c r="C30">
        <v>1457</v>
      </c>
      <c r="D30" t="str">
        <f t="shared" si="3"/>
        <v>1139_1457</v>
      </c>
      <c r="E30" s="9">
        <f>IFERROR(IF(AF30&lt;VLOOKUP(D30,Sheet1!$D$2:$E$2017,2,FALSE),Sheet2!B30,C30),IF(AF30&lt;VLOOKUP(Sheet2!D30,Sheet1!$F$2:$G$2017,2,FALSE),Sheet2!B30,C30))</f>
        <v>1457</v>
      </c>
      <c r="J30" s="10"/>
      <c r="AF30">
        <f>( MOD((( MOD( (28+1000000)^2 + (28+1000000)*(PM_Index+10000000), 99999989 )) + 1000007 ) * (( MOD( (PM_Index+10000000)^2 + (PM_Index+10000000) * ( MOD( (28+1000000)^2 + (28+1000000)*(PM_Index+10000000), 99999989 )), 99999989 )) + 1000013 ), 2147483647 ) + 0.5 ) / 2147483647</f>
        <v>0.23674927267094575</v>
      </c>
      <c r="AM30">
        <v>1139</v>
      </c>
      <c r="AN30" t="str">
        <f>VLOOKUP(AM30,All_Teams!$A$2:$B$365,2,FALSE)</f>
        <v>Butler</v>
      </c>
    </row>
    <row r="31" spans="1:40" ht="15" thickBot="1" x14ac:dyDescent="0.45">
      <c r="A31">
        <v>29</v>
      </c>
      <c r="B31">
        <v>1153</v>
      </c>
      <c r="C31">
        <v>1243</v>
      </c>
      <c r="D31" t="str">
        <f t="shared" si="3"/>
        <v>1153_1243</v>
      </c>
      <c r="E31" s="9">
        <f>IFERROR(IF(AF31&lt;VLOOKUP(D31,Sheet1!$D$2:$E$2017,2,FALSE),Sheet2!B31,C31),IF(AF31&lt;VLOOKUP(Sheet2!D31,Sheet1!$F$2:$G$2017,2,FALSE),Sheet2!B31,C31))</f>
        <v>1153</v>
      </c>
      <c r="J31" s="10"/>
      <c r="AF31">
        <f>( MOD((( MOD( (29+1000000)^2 + (29+1000000)*(PM_Index+10000000), 99999989 )) + 1000007 ) * (( MOD( (PM_Index+10000000)^2 + (PM_Index+10000000) * ( MOD( (29+1000000)^2 + (29+1000000)*(PM_Index+10000000), 99999989 )), 99999989 )) + 1000013 ), 2147483647 ) + 0.5 ) / 2147483647</f>
        <v>7.2039933210257409E-2</v>
      </c>
      <c r="AM31">
        <v>1153</v>
      </c>
      <c r="AN31" t="str">
        <f>VLOOKUP(AM31,All_Teams!$A$2:$B$365,2,FALSE)</f>
        <v>Cincinnati</v>
      </c>
    </row>
    <row r="32" spans="1:40" ht="15" thickBot="1" x14ac:dyDescent="0.45">
      <c r="A32">
        <v>30</v>
      </c>
      <c r="B32">
        <v>1417</v>
      </c>
      <c r="C32">
        <v>1245</v>
      </c>
      <c r="D32" t="str">
        <f t="shared" si="3"/>
        <v>1417_1245</v>
      </c>
      <c r="E32" s="9">
        <f>IFERROR(IF(AF32&lt;VLOOKUP(D32,Sheet1!$D$2:$E$2017,2,FALSE),Sheet2!B32,C32),IF(AF32&lt;VLOOKUP(Sheet2!D32,Sheet1!$F$2:$G$2017,2,FALSE),Sheet2!B32,C32))</f>
        <v>1245</v>
      </c>
      <c r="J32" s="10"/>
      <c r="AF32">
        <f>( MOD((( MOD( (30+1000000)^2 + (30+1000000)*(PM_Index+10000000), 99999989 )) + 1000007 ) * (( MOD( (PM_Index+10000000)^2 + (PM_Index+10000000) * ( MOD( (30+1000000)^2 + (30+1000000)*(PM_Index+10000000), 99999989 )), 99999989 )) + 1000013 ), 2147483647 ) + 0.5 ) / 2147483647</f>
        <v>0.44384877381094207</v>
      </c>
      <c r="AM32">
        <v>1417</v>
      </c>
      <c r="AN32" t="str">
        <f>VLOOKUP(AM32,All_Teams!$A$2:$B$365,2,FALSE)</f>
        <v>UCLA</v>
      </c>
    </row>
    <row r="33" spans="1:40" ht="15" thickBot="1" x14ac:dyDescent="0.45">
      <c r="A33">
        <v>31</v>
      </c>
      <c r="B33">
        <v>1455</v>
      </c>
      <c r="C33">
        <v>1173</v>
      </c>
      <c r="D33" t="str">
        <f t="shared" si="3"/>
        <v>1455_1173</v>
      </c>
      <c r="E33" s="9">
        <f>IFERROR(IF(AF33&lt;VLOOKUP(D33,Sheet1!$D$2:$E$2017,2,FALSE),Sheet2!B33,C33),IF(AF33&lt;VLOOKUP(Sheet2!D33,Sheet1!$F$2:$G$2017,2,FALSE),Sheet2!B33,C33))</f>
        <v>1173</v>
      </c>
      <c r="J33" s="10"/>
      <c r="AF33">
        <f>( MOD((( MOD( (31+1000000)^2 + (31+1000000)*(PM_Index+10000000), 99999989 )) + 1000007 ) * (( MOD( (PM_Index+10000000)^2 + (PM_Index+10000000) * ( MOD( (31+1000000)^2 + (31+1000000)*(PM_Index+10000000), 99999989 )), 99999989 )) + 1000013 ), 2147483647 ) + 0.5 ) / 2147483647</f>
        <v>0.73179264330854299</v>
      </c>
      <c r="AM33">
        <v>1455</v>
      </c>
      <c r="AN33" t="str">
        <f>VLOOKUP(AM33,All_Teams!$A$2:$B$365,2,FALSE)</f>
        <v>Wichita State</v>
      </c>
    </row>
    <row r="34" spans="1:40" x14ac:dyDescent="0.4">
      <c r="A34">
        <v>32</v>
      </c>
      <c r="B34">
        <v>1246</v>
      </c>
      <c r="C34">
        <v>1297</v>
      </c>
      <c r="D34" t="str">
        <f t="shared" si="3"/>
        <v>1246_1297</v>
      </c>
      <c r="E34" s="9">
        <f>IFERROR(IF(AF34&lt;VLOOKUP(D34,Sheet1!$D$2:$E$2017,2,FALSE),Sheet2!B34,C34),IF(AF34&lt;VLOOKUP(Sheet2!D34,Sheet1!$F$2:$G$2017,2,FALSE),Sheet2!B34,C34))</f>
        <v>1246</v>
      </c>
      <c r="J34" s="10"/>
      <c r="AF34">
        <f>( MOD((( MOD( (32+1000000)^2 + (32+1000000)*(PM_Index+10000000), 99999989 )) + 1000007 ) * (( MOD( (PM_Index+10000000)^2 + (PM_Index+10000000) * ( MOD( (32+1000000)^2 + (32+1000000)*(PM_Index+10000000), 99999989 )), 99999989 )) + 1000013 ), 2147483647 ) + 0.5 ) / 2147483647</f>
        <v>0.59891193085299432</v>
      </c>
      <c r="AM34">
        <v>1246</v>
      </c>
      <c r="AN34" t="str">
        <f>VLOOKUP(AM34,All_Teams!$A$2:$B$365,2,FALSE)</f>
        <v>Kentucky</v>
      </c>
    </row>
    <row r="35" spans="1:40" x14ac:dyDescent="0.4">
      <c r="AM35">
        <v>1291</v>
      </c>
      <c r="AN35" t="str">
        <f>VLOOKUP(AM35,All_Teams!$A$2:$B$365,2,FALSE)</f>
        <v>Mount St. Mary's</v>
      </c>
    </row>
    <row r="36" spans="1:40" x14ac:dyDescent="0.4">
      <c r="AM36">
        <v>1439</v>
      </c>
      <c r="AN36" t="str">
        <f>VLOOKUP(AM36,All_Teams!$A$2:$B$365,2,FALSE)</f>
        <v>Virginia Tech</v>
      </c>
    </row>
    <row r="37" spans="1:40" x14ac:dyDescent="0.4">
      <c r="AM37">
        <v>1423</v>
      </c>
      <c r="AN37" t="str">
        <f>VLOOKUP(AM37,All_Teams!$A$2:$B$365,2,FALSE)</f>
        <v>North Carolina-Wilmington</v>
      </c>
    </row>
    <row r="38" spans="1:40" x14ac:dyDescent="0.4">
      <c r="AM38">
        <v>1190</v>
      </c>
      <c r="AN38" t="str">
        <f>VLOOKUP(AM38,All_Teams!$A$2:$B$365,2,FALSE)</f>
        <v>East Tennessee State</v>
      </c>
    </row>
    <row r="39" spans="1:40" x14ac:dyDescent="0.4">
      <c r="AM39">
        <v>1374</v>
      </c>
      <c r="AN39" t="str">
        <f>VLOOKUP(AM39,All_Teams!$A$2:$B$365,2,FALSE)</f>
        <v>Southern Methodist</v>
      </c>
    </row>
    <row r="40" spans="1:40" x14ac:dyDescent="0.4">
      <c r="AM40">
        <v>1307</v>
      </c>
      <c r="AN40" t="str">
        <f>VLOOKUP(AM40,All_Teams!$A$2:$B$365,2,FALSE)</f>
        <v>New Mexico</v>
      </c>
    </row>
    <row r="41" spans="1:40" x14ac:dyDescent="0.4">
      <c r="AM41">
        <v>1266</v>
      </c>
      <c r="AN41" t="str">
        <f>VLOOKUP(AM41,All_Teams!$A$2:$B$365,2,FALSE)</f>
        <v>Marquette</v>
      </c>
    </row>
    <row r="42" spans="1:40" x14ac:dyDescent="0.4">
      <c r="AM42">
        <v>1407</v>
      </c>
      <c r="AN42" t="str">
        <f>VLOOKUP(AM42,All_Teams!$A$2:$B$365,2,FALSE)</f>
        <v>Troy</v>
      </c>
    </row>
    <row r="43" spans="1:40" x14ac:dyDescent="0.4">
      <c r="AM43">
        <v>1377</v>
      </c>
      <c r="AN43" t="str">
        <f>VLOOKUP(AM43,All_Teams!$A$2:$B$365,2,FALSE)</f>
        <v>South Dakota</v>
      </c>
    </row>
    <row r="44" spans="1:40" x14ac:dyDescent="0.4">
      <c r="AM44">
        <v>1435</v>
      </c>
      <c r="AN44" t="str">
        <f>VLOOKUP(AM44,All_Teams!$A$2:$B$365,2,FALSE)</f>
        <v>Vanderbilt</v>
      </c>
    </row>
    <row r="45" spans="1:40" x14ac:dyDescent="0.4">
      <c r="AM45">
        <v>1343</v>
      </c>
      <c r="AN45" t="str">
        <f>VLOOKUP(AM45,All_Teams!$A$2:$B$365,2,FALSE)</f>
        <v>Princeton</v>
      </c>
    </row>
    <row r="46" spans="1:40" x14ac:dyDescent="0.4">
      <c r="AM46">
        <v>1137</v>
      </c>
      <c r="AN46" t="str">
        <f>VLOOKUP(AM46,All_Teams!$A$2:$B$365,2,FALSE)</f>
        <v>Bucknell</v>
      </c>
    </row>
    <row r="47" spans="1:40" x14ac:dyDescent="0.4">
      <c r="AM47">
        <v>1268</v>
      </c>
      <c r="AN47" t="str">
        <f>VLOOKUP(AM47,All_Teams!$A$2:$B$365,2,FALSE)</f>
        <v>Maryland</v>
      </c>
    </row>
    <row r="48" spans="1:40" x14ac:dyDescent="0.4">
      <c r="AM48">
        <v>1195</v>
      </c>
      <c r="AN48" t="str">
        <f>VLOOKUP(AM48,All_Teams!$A$2:$B$365,2,FALSE)</f>
        <v>Florida Gulf Coast</v>
      </c>
    </row>
    <row r="49" spans="39:40" x14ac:dyDescent="0.4">
      <c r="AM49">
        <v>1433</v>
      </c>
      <c r="AN49" t="str">
        <f>VLOOKUP(AM49,All_Teams!$A$2:$B$365,2,FALSE)</f>
        <v>Virginia Commonwealth</v>
      </c>
    </row>
    <row r="50" spans="39:40" x14ac:dyDescent="0.4">
      <c r="AM50">
        <v>1315</v>
      </c>
      <c r="AN50" t="str">
        <f>VLOOKUP(AM50,All_Teams!$A$2:$B$365,2,FALSE)</f>
        <v>North Dakota</v>
      </c>
    </row>
    <row r="51" spans="39:40" x14ac:dyDescent="0.4">
      <c r="AM51">
        <v>1413</v>
      </c>
      <c r="AN51" t="str">
        <f>VLOOKUP(AM51,All_Teams!$A$2:$B$365,2,FALSE)</f>
        <v>UC-Davis</v>
      </c>
    </row>
    <row r="52" spans="39:40" x14ac:dyDescent="0.4">
      <c r="AM52">
        <v>1274</v>
      </c>
      <c r="AN52" t="str">
        <f>VLOOKUP(AM52,All_Teams!$A$2:$B$365,2,FALSE)</f>
        <v>Miami (FL)</v>
      </c>
    </row>
    <row r="53" spans="39:40" x14ac:dyDescent="0.4">
      <c r="AM53">
        <v>1305</v>
      </c>
      <c r="AN53" t="str">
        <f>VLOOKUP(AM53,All_Teams!$A$2:$B$365,2,FALSE)</f>
        <v>Nevada</v>
      </c>
    </row>
    <row r="54" spans="39:40" x14ac:dyDescent="0.4">
      <c r="AM54">
        <v>1436</v>
      </c>
      <c r="AN54" t="str">
        <f>VLOOKUP(AM54,All_Teams!$A$2:$B$365,2,FALSE)</f>
        <v>Vermont</v>
      </c>
    </row>
    <row r="55" spans="39:40" x14ac:dyDescent="0.4">
      <c r="AM55">
        <v>1166</v>
      </c>
      <c r="AN55" t="str">
        <f>VLOOKUP(AM55,All_Teams!$A$2:$B$365,2,FALSE)</f>
        <v>Creighton</v>
      </c>
    </row>
    <row r="56" spans="39:40" x14ac:dyDescent="0.4">
      <c r="AM56">
        <v>1233</v>
      </c>
      <c r="AN56" t="str">
        <f>VLOOKUP(AM56,All_Teams!$A$2:$B$365,2,FALSE)</f>
        <v>Iona</v>
      </c>
    </row>
    <row r="57" spans="39:40" x14ac:dyDescent="0.4">
      <c r="AM57">
        <v>1329</v>
      </c>
      <c r="AN57" t="str">
        <f>VLOOKUP(AM57,All_Teams!$A$2:$B$365,2,FALSE)</f>
        <v>Oklahoma State</v>
      </c>
    </row>
    <row r="58" spans="39:40" x14ac:dyDescent="0.4">
      <c r="AM58">
        <v>1240</v>
      </c>
      <c r="AN58" t="str">
        <f>VLOOKUP(AM58,All_Teams!$A$2:$B$365,2,FALSE)</f>
        <v>Jacksonville State</v>
      </c>
    </row>
    <row r="59" spans="39:40" x14ac:dyDescent="0.4">
      <c r="AM59">
        <v>1411</v>
      </c>
      <c r="AN59" t="str">
        <f>VLOOKUP(AM59,All_Teams!$A$2:$B$365,2,FALSE)</f>
        <v>Texas Southern</v>
      </c>
    </row>
    <row r="60" spans="39:40" x14ac:dyDescent="0.4">
      <c r="AM60">
        <v>1371</v>
      </c>
      <c r="AN60" t="str">
        <f>VLOOKUP(AM60,All_Teams!$A$2:$B$365,2,FALSE)</f>
        <v>Seton Hall</v>
      </c>
    </row>
    <row r="61" spans="39:40" x14ac:dyDescent="0.4">
      <c r="AM61">
        <v>1278</v>
      </c>
      <c r="AN61" t="str">
        <f>VLOOKUP(AM61,All_Teams!$A$2:$B$365,2,FALSE)</f>
        <v>Minnesota</v>
      </c>
    </row>
    <row r="62" spans="39:40" x14ac:dyDescent="0.4">
      <c r="AM62">
        <v>1457</v>
      </c>
      <c r="AN62" t="str">
        <f>VLOOKUP(AM62,All_Teams!$A$2:$B$365,2,FALSE)</f>
        <v>Winthrop</v>
      </c>
    </row>
    <row r="63" spans="39:40" x14ac:dyDescent="0.4">
      <c r="AM63">
        <v>1243</v>
      </c>
      <c r="AN63" t="str">
        <f>VLOOKUP(AM63,All_Teams!$A$2:$B$365,2,FALSE)</f>
        <v>Kansas State</v>
      </c>
    </row>
    <row r="64" spans="39:40" x14ac:dyDescent="0.4">
      <c r="AM64">
        <v>1245</v>
      </c>
      <c r="AN64" t="str">
        <f>VLOOKUP(AM64,All_Teams!$A$2:$B$365,2,FALSE)</f>
        <v>Kent State</v>
      </c>
    </row>
    <row r="65" spans="39:40" x14ac:dyDescent="0.4">
      <c r="AM65">
        <v>1173</v>
      </c>
      <c r="AN65" t="str">
        <f>VLOOKUP(AM65,All_Teams!$A$2:$B$365,2,FALSE)</f>
        <v>Dayton</v>
      </c>
    </row>
    <row r="66" spans="39:40" x14ac:dyDescent="0.4">
      <c r="AM66">
        <v>1297</v>
      </c>
      <c r="AN66" t="str">
        <f>VLOOKUP(AM66,All_Teams!$A$2:$B$365,2,FALSE)</f>
        <v>Northern Kentucky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minAxisType="custom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PM_semis_hist_data</xm:f>
              <xm:sqref>Y3</xm:sqref>
            </x14:sparkline>
          </x14:sparklines>
        </x14:sparklineGroup>
        <x14:sparklineGroup manualMin="0" type="column" displayEmptyCellsAs="gap" minAxisType="custom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PM_CHAMPION_hist_data</xm:f>
              <xm:sqref>AD6</xm:sqref>
            </x14:sparkline>
          </x14:sparklines>
        </x14:sparklineGroup>
        <x14:sparklineGroup manualMin="0" type="column" displayEmptyCellsAs="gap" minAxisType="custom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PM_CHAMPION_hist_data</xm:f>
              <xm:sqref>AD3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workbookViewId="0"/>
  </sheetViews>
  <sheetFormatPr defaultRowHeight="14.6" x14ac:dyDescent="0.4"/>
  <sheetData>
    <row r="1" spans="1:2" x14ac:dyDescent="0.4">
      <c r="A1" t="s">
        <v>401</v>
      </c>
      <c r="B1" t="s">
        <v>34</v>
      </c>
    </row>
    <row r="2" spans="1:2" x14ac:dyDescent="0.4">
      <c r="A2">
        <v>1101</v>
      </c>
      <c r="B2" t="s">
        <v>37</v>
      </c>
    </row>
    <row r="3" spans="1:2" x14ac:dyDescent="0.4">
      <c r="A3">
        <v>1102</v>
      </c>
      <c r="B3" t="s">
        <v>38</v>
      </c>
    </row>
    <row r="4" spans="1:2" x14ac:dyDescent="0.4">
      <c r="A4">
        <v>1103</v>
      </c>
      <c r="B4" t="s">
        <v>39</v>
      </c>
    </row>
    <row r="5" spans="1:2" x14ac:dyDescent="0.4">
      <c r="A5">
        <v>1104</v>
      </c>
      <c r="B5" t="s">
        <v>40</v>
      </c>
    </row>
    <row r="6" spans="1:2" x14ac:dyDescent="0.4">
      <c r="A6">
        <v>1105</v>
      </c>
      <c r="B6" t="s">
        <v>41</v>
      </c>
    </row>
    <row r="7" spans="1:2" x14ac:dyDescent="0.4">
      <c r="A7">
        <v>1106</v>
      </c>
      <c r="B7" t="s">
        <v>42</v>
      </c>
    </row>
    <row r="8" spans="1:2" x14ac:dyDescent="0.4">
      <c r="A8">
        <v>1107</v>
      </c>
      <c r="B8" t="s">
        <v>43</v>
      </c>
    </row>
    <row r="9" spans="1:2" x14ac:dyDescent="0.4">
      <c r="A9">
        <v>1108</v>
      </c>
      <c r="B9" t="s">
        <v>44</v>
      </c>
    </row>
    <row r="10" spans="1:2" x14ac:dyDescent="0.4">
      <c r="A10">
        <v>1109</v>
      </c>
      <c r="B10" t="s">
        <v>45</v>
      </c>
    </row>
    <row r="11" spans="1:2" x14ac:dyDescent="0.4">
      <c r="A11">
        <v>1110</v>
      </c>
      <c r="B11" t="s">
        <v>46</v>
      </c>
    </row>
    <row r="12" spans="1:2" x14ac:dyDescent="0.4">
      <c r="A12">
        <v>1111</v>
      </c>
      <c r="B12" t="s">
        <v>47</v>
      </c>
    </row>
    <row r="13" spans="1:2" x14ac:dyDescent="0.4">
      <c r="A13">
        <v>1112</v>
      </c>
      <c r="B13" t="s">
        <v>48</v>
      </c>
    </row>
    <row r="14" spans="1:2" x14ac:dyDescent="0.4">
      <c r="A14">
        <v>1113</v>
      </c>
      <c r="B14" t="s">
        <v>49</v>
      </c>
    </row>
    <row r="15" spans="1:2" x14ac:dyDescent="0.4">
      <c r="A15">
        <v>1114</v>
      </c>
      <c r="B15" t="s">
        <v>50</v>
      </c>
    </row>
    <row r="16" spans="1:2" x14ac:dyDescent="0.4">
      <c r="A16">
        <v>1115</v>
      </c>
      <c r="B16" t="s">
        <v>51</v>
      </c>
    </row>
    <row r="17" spans="1:2" x14ac:dyDescent="0.4">
      <c r="A17">
        <v>1116</v>
      </c>
      <c r="B17" t="s">
        <v>52</v>
      </c>
    </row>
    <row r="18" spans="1:2" x14ac:dyDescent="0.4">
      <c r="A18">
        <v>1117</v>
      </c>
      <c r="B18" t="s">
        <v>53</v>
      </c>
    </row>
    <row r="19" spans="1:2" x14ac:dyDescent="0.4">
      <c r="A19">
        <v>1118</v>
      </c>
      <c r="B19" t="s">
        <v>54</v>
      </c>
    </row>
    <row r="20" spans="1:2" x14ac:dyDescent="0.4">
      <c r="A20">
        <v>1119</v>
      </c>
      <c r="B20" t="s">
        <v>55</v>
      </c>
    </row>
    <row r="21" spans="1:2" x14ac:dyDescent="0.4">
      <c r="A21">
        <v>1120</v>
      </c>
      <c r="B21" t="s">
        <v>56</v>
      </c>
    </row>
    <row r="22" spans="1:2" x14ac:dyDescent="0.4">
      <c r="A22">
        <v>1121</v>
      </c>
      <c r="B22" t="s">
        <v>57</v>
      </c>
    </row>
    <row r="23" spans="1:2" x14ac:dyDescent="0.4">
      <c r="A23">
        <v>1122</v>
      </c>
      <c r="B23" t="s">
        <v>58</v>
      </c>
    </row>
    <row r="24" spans="1:2" x14ac:dyDescent="0.4">
      <c r="A24">
        <v>1123</v>
      </c>
      <c r="B24" t="s">
        <v>59</v>
      </c>
    </row>
    <row r="25" spans="1:2" x14ac:dyDescent="0.4">
      <c r="A25">
        <v>1124</v>
      </c>
      <c r="B25" t="s">
        <v>60</v>
      </c>
    </row>
    <row r="26" spans="1:2" x14ac:dyDescent="0.4">
      <c r="A26">
        <v>1125</v>
      </c>
      <c r="B26" t="s">
        <v>61</v>
      </c>
    </row>
    <row r="27" spans="1:2" x14ac:dyDescent="0.4">
      <c r="A27">
        <v>1126</v>
      </c>
      <c r="B27" t="s">
        <v>62</v>
      </c>
    </row>
    <row r="28" spans="1:2" x14ac:dyDescent="0.4">
      <c r="A28">
        <v>1127</v>
      </c>
      <c r="B28" t="s">
        <v>63</v>
      </c>
    </row>
    <row r="29" spans="1:2" x14ac:dyDescent="0.4">
      <c r="A29">
        <v>1128</v>
      </c>
      <c r="B29" t="s">
        <v>64</v>
      </c>
    </row>
    <row r="30" spans="1:2" x14ac:dyDescent="0.4">
      <c r="A30">
        <v>1129</v>
      </c>
      <c r="B30" t="s">
        <v>65</v>
      </c>
    </row>
    <row r="31" spans="1:2" x14ac:dyDescent="0.4">
      <c r="A31">
        <v>1130</v>
      </c>
      <c r="B31" t="s">
        <v>66</v>
      </c>
    </row>
    <row r="32" spans="1:2" x14ac:dyDescent="0.4">
      <c r="A32">
        <v>1131</v>
      </c>
      <c r="B32" t="s">
        <v>67</v>
      </c>
    </row>
    <row r="33" spans="1:2" x14ac:dyDescent="0.4">
      <c r="A33">
        <v>1132</v>
      </c>
      <c r="B33" t="s">
        <v>68</v>
      </c>
    </row>
    <row r="34" spans="1:2" x14ac:dyDescent="0.4">
      <c r="A34">
        <v>1133</v>
      </c>
      <c r="B34" t="s">
        <v>69</v>
      </c>
    </row>
    <row r="35" spans="1:2" x14ac:dyDescent="0.4">
      <c r="A35">
        <v>1134</v>
      </c>
      <c r="B35" t="s">
        <v>70</v>
      </c>
    </row>
    <row r="36" spans="1:2" x14ac:dyDescent="0.4">
      <c r="A36">
        <v>1135</v>
      </c>
      <c r="B36" t="s">
        <v>71</v>
      </c>
    </row>
    <row r="37" spans="1:2" x14ac:dyDescent="0.4">
      <c r="A37">
        <v>1136</v>
      </c>
      <c r="B37" t="s">
        <v>72</v>
      </c>
    </row>
    <row r="38" spans="1:2" x14ac:dyDescent="0.4">
      <c r="A38">
        <v>1137</v>
      </c>
      <c r="B38" t="s">
        <v>73</v>
      </c>
    </row>
    <row r="39" spans="1:2" x14ac:dyDescent="0.4">
      <c r="A39">
        <v>1138</v>
      </c>
      <c r="B39" t="s">
        <v>74</v>
      </c>
    </row>
    <row r="40" spans="1:2" x14ac:dyDescent="0.4">
      <c r="A40">
        <v>1139</v>
      </c>
      <c r="B40" t="s">
        <v>75</v>
      </c>
    </row>
    <row r="41" spans="1:2" x14ac:dyDescent="0.4">
      <c r="A41">
        <v>1140</v>
      </c>
      <c r="B41" t="s">
        <v>76</v>
      </c>
    </row>
    <row r="42" spans="1:2" x14ac:dyDescent="0.4">
      <c r="A42">
        <v>1141</v>
      </c>
      <c r="B42" t="s">
        <v>77</v>
      </c>
    </row>
    <row r="43" spans="1:2" x14ac:dyDescent="0.4">
      <c r="A43">
        <v>1142</v>
      </c>
      <c r="B43" t="s">
        <v>78</v>
      </c>
    </row>
    <row r="44" spans="1:2" x14ac:dyDescent="0.4">
      <c r="A44">
        <v>1143</v>
      </c>
      <c r="B44" t="s">
        <v>79</v>
      </c>
    </row>
    <row r="45" spans="1:2" x14ac:dyDescent="0.4">
      <c r="A45">
        <v>1144</v>
      </c>
      <c r="B45" t="s">
        <v>80</v>
      </c>
    </row>
    <row r="46" spans="1:2" x14ac:dyDescent="0.4">
      <c r="A46">
        <v>1145</v>
      </c>
      <c r="B46" t="s">
        <v>81</v>
      </c>
    </row>
    <row r="47" spans="1:2" x14ac:dyDescent="0.4">
      <c r="A47">
        <v>1146</v>
      </c>
      <c r="B47" t="s">
        <v>82</v>
      </c>
    </row>
    <row r="48" spans="1:2" x14ac:dyDescent="0.4">
      <c r="A48">
        <v>1147</v>
      </c>
      <c r="B48" t="s">
        <v>83</v>
      </c>
    </row>
    <row r="49" spans="1:2" x14ac:dyDescent="0.4">
      <c r="A49">
        <v>1148</v>
      </c>
      <c r="B49" t="s">
        <v>84</v>
      </c>
    </row>
    <row r="50" spans="1:2" x14ac:dyDescent="0.4">
      <c r="A50">
        <v>1149</v>
      </c>
      <c r="B50" t="s">
        <v>85</v>
      </c>
    </row>
    <row r="51" spans="1:2" x14ac:dyDescent="0.4">
      <c r="A51">
        <v>1150</v>
      </c>
      <c r="B51" t="s">
        <v>86</v>
      </c>
    </row>
    <row r="52" spans="1:2" x14ac:dyDescent="0.4">
      <c r="A52">
        <v>1151</v>
      </c>
      <c r="B52" t="s">
        <v>87</v>
      </c>
    </row>
    <row r="53" spans="1:2" x14ac:dyDescent="0.4">
      <c r="A53">
        <v>1152</v>
      </c>
      <c r="B53" t="s">
        <v>88</v>
      </c>
    </row>
    <row r="54" spans="1:2" x14ac:dyDescent="0.4">
      <c r="A54">
        <v>1153</v>
      </c>
      <c r="B54" t="s">
        <v>89</v>
      </c>
    </row>
    <row r="55" spans="1:2" x14ac:dyDescent="0.4">
      <c r="A55">
        <v>1154</v>
      </c>
      <c r="B55" t="s">
        <v>90</v>
      </c>
    </row>
    <row r="56" spans="1:2" x14ac:dyDescent="0.4">
      <c r="A56">
        <v>1155</v>
      </c>
      <c r="B56" t="s">
        <v>91</v>
      </c>
    </row>
    <row r="57" spans="1:2" x14ac:dyDescent="0.4">
      <c r="A57">
        <v>1156</v>
      </c>
      <c r="B57" t="s">
        <v>92</v>
      </c>
    </row>
    <row r="58" spans="1:2" x14ac:dyDescent="0.4">
      <c r="A58">
        <v>1157</v>
      </c>
      <c r="B58" t="s">
        <v>93</v>
      </c>
    </row>
    <row r="59" spans="1:2" x14ac:dyDescent="0.4">
      <c r="A59">
        <v>1158</v>
      </c>
      <c r="B59" t="s">
        <v>94</v>
      </c>
    </row>
    <row r="60" spans="1:2" x14ac:dyDescent="0.4">
      <c r="A60">
        <v>1159</v>
      </c>
      <c r="B60" t="s">
        <v>95</v>
      </c>
    </row>
    <row r="61" spans="1:2" x14ac:dyDescent="0.4">
      <c r="A61">
        <v>1160</v>
      </c>
      <c r="B61" t="s">
        <v>96</v>
      </c>
    </row>
    <row r="62" spans="1:2" x14ac:dyDescent="0.4">
      <c r="A62">
        <v>1161</v>
      </c>
      <c r="B62" t="s">
        <v>97</v>
      </c>
    </row>
    <row r="63" spans="1:2" x14ac:dyDescent="0.4">
      <c r="A63">
        <v>1162</v>
      </c>
      <c r="B63" t="s">
        <v>98</v>
      </c>
    </row>
    <row r="64" spans="1:2" x14ac:dyDescent="0.4">
      <c r="A64">
        <v>1163</v>
      </c>
      <c r="B64" t="s">
        <v>99</v>
      </c>
    </row>
    <row r="65" spans="1:2" x14ac:dyDescent="0.4">
      <c r="A65">
        <v>1164</v>
      </c>
      <c r="B65" t="s">
        <v>100</v>
      </c>
    </row>
    <row r="66" spans="1:2" x14ac:dyDescent="0.4">
      <c r="A66">
        <v>1165</v>
      </c>
      <c r="B66" t="s">
        <v>101</v>
      </c>
    </row>
    <row r="67" spans="1:2" x14ac:dyDescent="0.4">
      <c r="A67">
        <v>1166</v>
      </c>
      <c r="B67" t="s">
        <v>102</v>
      </c>
    </row>
    <row r="68" spans="1:2" x14ac:dyDescent="0.4">
      <c r="A68">
        <v>1167</v>
      </c>
      <c r="B68" t="s">
        <v>103</v>
      </c>
    </row>
    <row r="69" spans="1:2" x14ac:dyDescent="0.4">
      <c r="A69">
        <v>1168</v>
      </c>
      <c r="B69" t="s">
        <v>104</v>
      </c>
    </row>
    <row r="70" spans="1:2" x14ac:dyDescent="0.4">
      <c r="A70">
        <v>1169</v>
      </c>
      <c r="B70" t="s">
        <v>105</v>
      </c>
    </row>
    <row r="71" spans="1:2" x14ac:dyDescent="0.4">
      <c r="A71">
        <v>1170</v>
      </c>
      <c r="B71" t="s">
        <v>106</v>
      </c>
    </row>
    <row r="72" spans="1:2" x14ac:dyDescent="0.4">
      <c r="A72">
        <v>1171</v>
      </c>
      <c r="B72" t="s">
        <v>107</v>
      </c>
    </row>
    <row r="73" spans="1:2" x14ac:dyDescent="0.4">
      <c r="A73">
        <v>1172</v>
      </c>
      <c r="B73" t="s">
        <v>108</v>
      </c>
    </row>
    <row r="74" spans="1:2" x14ac:dyDescent="0.4">
      <c r="A74">
        <v>1173</v>
      </c>
      <c r="B74" t="s">
        <v>109</v>
      </c>
    </row>
    <row r="75" spans="1:2" x14ac:dyDescent="0.4">
      <c r="A75">
        <v>1174</v>
      </c>
      <c r="B75" t="s">
        <v>110</v>
      </c>
    </row>
    <row r="76" spans="1:2" x14ac:dyDescent="0.4">
      <c r="A76">
        <v>1175</v>
      </c>
      <c r="B76" t="s">
        <v>111</v>
      </c>
    </row>
    <row r="77" spans="1:2" x14ac:dyDescent="0.4">
      <c r="A77">
        <v>1176</v>
      </c>
      <c r="B77" t="s">
        <v>112</v>
      </c>
    </row>
    <row r="78" spans="1:2" x14ac:dyDescent="0.4">
      <c r="A78">
        <v>1177</v>
      </c>
      <c r="B78" t="s">
        <v>113</v>
      </c>
    </row>
    <row r="79" spans="1:2" x14ac:dyDescent="0.4">
      <c r="A79">
        <v>1178</v>
      </c>
      <c r="B79" t="s">
        <v>114</v>
      </c>
    </row>
    <row r="80" spans="1:2" x14ac:dyDescent="0.4">
      <c r="A80">
        <v>1179</v>
      </c>
      <c r="B80" t="s">
        <v>115</v>
      </c>
    </row>
    <row r="81" spans="1:2" x14ac:dyDescent="0.4">
      <c r="A81">
        <v>1180</v>
      </c>
      <c r="B81" t="s">
        <v>116</v>
      </c>
    </row>
    <row r="82" spans="1:2" x14ac:dyDescent="0.4">
      <c r="A82">
        <v>1181</v>
      </c>
      <c r="B82" t="s">
        <v>117</v>
      </c>
    </row>
    <row r="83" spans="1:2" x14ac:dyDescent="0.4">
      <c r="A83">
        <v>1182</v>
      </c>
      <c r="B83" t="s">
        <v>118</v>
      </c>
    </row>
    <row r="84" spans="1:2" x14ac:dyDescent="0.4">
      <c r="A84">
        <v>1183</v>
      </c>
      <c r="B84" t="s">
        <v>119</v>
      </c>
    </row>
    <row r="85" spans="1:2" x14ac:dyDescent="0.4">
      <c r="A85">
        <v>1184</v>
      </c>
      <c r="B85" t="s">
        <v>120</v>
      </c>
    </row>
    <row r="86" spans="1:2" x14ac:dyDescent="0.4">
      <c r="A86">
        <v>1185</v>
      </c>
      <c r="B86" t="s">
        <v>121</v>
      </c>
    </row>
    <row r="87" spans="1:2" x14ac:dyDescent="0.4">
      <c r="A87">
        <v>1186</v>
      </c>
      <c r="B87" t="s">
        <v>122</v>
      </c>
    </row>
    <row r="88" spans="1:2" x14ac:dyDescent="0.4">
      <c r="A88">
        <v>1187</v>
      </c>
      <c r="B88" t="s">
        <v>123</v>
      </c>
    </row>
    <row r="89" spans="1:2" x14ac:dyDescent="0.4">
      <c r="A89">
        <v>1188</v>
      </c>
      <c r="B89" t="s">
        <v>124</v>
      </c>
    </row>
    <row r="90" spans="1:2" x14ac:dyDescent="0.4">
      <c r="A90">
        <v>1189</v>
      </c>
      <c r="B90" t="s">
        <v>125</v>
      </c>
    </row>
    <row r="91" spans="1:2" x14ac:dyDescent="0.4">
      <c r="A91">
        <v>1190</v>
      </c>
      <c r="B91" t="s">
        <v>126</v>
      </c>
    </row>
    <row r="92" spans="1:2" x14ac:dyDescent="0.4">
      <c r="A92">
        <v>1191</v>
      </c>
      <c r="B92" t="s">
        <v>127</v>
      </c>
    </row>
    <row r="93" spans="1:2" x14ac:dyDescent="0.4">
      <c r="A93">
        <v>1192</v>
      </c>
      <c r="B93" t="s">
        <v>128</v>
      </c>
    </row>
    <row r="94" spans="1:2" x14ac:dyDescent="0.4">
      <c r="A94">
        <v>1193</v>
      </c>
      <c r="B94" t="s">
        <v>129</v>
      </c>
    </row>
    <row r="95" spans="1:2" x14ac:dyDescent="0.4">
      <c r="A95">
        <v>1194</v>
      </c>
      <c r="B95" t="s">
        <v>130</v>
      </c>
    </row>
    <row r="96" spans="1:2" x14ac:dyDescent="0.4">
      <c r="A96">
        <v>1195</v>
      </c>
      <c r="B96" t="s">
        <v>131</v>
      </c>
    </row>
    <row r="97" spans="1:2" x14ac:dyDescent="0.4">
      <c r="A97">
        <v>1196</v>
      </c>
      <c r="B97" t="s">
        <v>132</v>
      </c>
    </row>
    <row r="98" spans="1:2" x14ac:dyDescent="0.4">
      <c r="A98">
        <v>1197</v>
      </c>
      <c r="B98" t="s">
        <v>133</v>
      </c>
    </row>
    <row r="99" spans="1:2" x14ac:dyDescent="0.4">
      <c r="A99">
        <v>1198</v>
      </c>
      <c r="B99" t="s">
        <v>134</v>
      </c>
    </row>
    <row r="100" spans="1:2" x14ac:dyDescent="0.4">
      <c r="A100">
        <v>1199</v>
      </c>
      <c r="B100" t="s">
        <v>135</v>
      </c>
    </row>
    <row r="101" spans="1:2" x14ac:dyDescent="0.4">
      <c r="A101">
        <v>1200</v>
      </c>
      <c r="B101" t="s">
        <v>136</v>
      </c>
    </row>
    <row r="102" spans="1:2" x14ac:dyDescent="0.4">
      <c r="A102">
        <v>1201</v>
      </c>
      <c r="B102" t="s">
        <v>137</v>
      </c>
    </row>
    <row r="103" spans="1:2" x14ac:dyDescent="0.4">
      <c r="A103">
        <v>1202</v>
      </c>
      <c r="B103" t="s">
        <v>138</v>
      </c>
    </row>
    <row r="104" spans="1:2" x14ac:dyDescent="0.4">
      <c r="A104">
        <v>1203</v>
      </c>
      <c r="B104" t="s">
        <v>139</v>
      </c>
    </row>
    <row r="105" spans="1:2" x14ac:dyDescent="0.4">
      <c r="A105">
        <v>1204</v>
      </c>
      <c r="B105" t="s">
        <v>140</v>
      </c>
    </row>
    <row r="106" spans="1:2" x14ac:dyDescent="0.4">
      <c r="A106">
        <v>1205</v>
      </c>
      <c r="B106" t="s">
        <v>141</v>
      </c>
    </row>
    <row r="107" spans="1:2" x14ac:dyDescent="0.4">
      <c r="A107">
        <v>1206</v>
      </c>
      <c r="B107" t="s">
        <v>142</v>
      </c>
    </row>
    <row r="108" spans="1:2" x14ac:dyDescent="0.4">
      <c r="A108">
        <v>1207</v>
      </c>
      <c r="B108" t="s">
        <v>143</v>
      </c>
    </row>
    <row r="109" spans="1:2" x14ac:dyDescent="0.4">
      <c r="A109">
        <v>1208</v>
      </c>
      <c r="B109" t="s">
        <v>144</v>
      </c>
    </row>
    <row r="110" spans="1:2" x14ac:dyDescent="0.4">
      <c r="A110">
        <v>1209</v>
      </c>
      <c r="B110" t="s">
        <v>145</v>
      </c>
    </row>
    <row r="111" spans="1:2" x14ac:dyDescent="0.4">
      <c r="A111">
        <v>1210</v>
      </c>
      <c r="B111" t="s">
        <v>146</v>
      </c>
    </row>
    <row r="112" spans="1:2" x14ac:dyDescent="0.4">
      <c r="A112">
        <v>1211</v>
      </c>
      <c r="B112" t="s">
        <v>147</v>
      </c>
    </row>
    <row r="113" spans="1:2" x14ac:dyDescent="0.4">
      <c r="A113">
        <v>1212</v>
      </c>
      <c r="B113" t="s">
        <v>148</v>
      </c>
    </row>
    <row r="114" spans="1:2" x14ac:dyDescent="0.4">
      <c r="A114">
        <v>1213</v>
      </c>
      <c r="B114" t="s">
        <v>149</v>
      </c>
    </row>
    <row r="115" spans="1:2" x14ac:dyDescent="0.4">
      <c r="A115">
        <v>1214</v>
      </c>
      <c r="B115" t="s">
        <v>150</v>
      </c>
    </row>
    <row r="116" spans="1:2" x14ac:dyDescent="0.4">
      <c r="A116">
        <v>1215</v>
      </c>
      <c r="B116" t="s">
        <v>151</v>
      </c>
    </row>
    <row r="117" spans="1:2" x14ac:dyDescent="0.4">
      <c r="A117">
        <v>1216</v>
      </c>
      <c r="B117" t="s">
        <v>152</v>
      </c>
    </row>
    <row r="118" spans="1:2" x14ac:dyDescent="0.4">
      <c r="A118">
        <v>1217</v>
      </c>
      <c r="B118" t="s">
        <v>153</v>
      </c>
    </row>
    <row r="119" spans="1:2" x14ac:dyDescent="0.4">
      <c r="A119">
        <v>1218</v>
      </c>
      <c r="B119" t="s">
        <v>154</v>
      </c>
    </row>
    <row r="120" spans="1:2" x14ac:dyDescent="0.4">
      <c r="A120">
        <v>1219</v>
      </c>
      <c r="B120" t="s">
        <v>155</v>
      </c>
    </row>
    <row r="121" spans="1:2" x14ac:dyDescent="0.4">
      <c r="A121">
        <v>1220</v>
      </c>
      <c r="B121" t="s">
        <v>156</v>
      </c>
    </row>
    <row r="122" spans="1:2" x14ac:dyDescent="0.4">
      <c r="A122">
        <v>1221</v>
      </c>
      <c r="B122" t="s">
        <v>157</v>
      </c>
    </row>
    <row r="123" spans="1:2" x14ac:dyDescent="0.4">
      <c r="A123">
        <v>1222</v>
      </c>
      <c r="B123" t="s">
        <v>158</v>
      </c>
    </row>
    <row r="124" spans="1:2" x14ac:dyDescent="0.4">
      <c r="A124">
        <v>1223</v>
      </c>
      <c r="B124" t="s">
        <v>159</v>
      </c>
    </row>
    <row r="125" spans="1:2" x14ac:dyDescent="0.4">
      <c r="A125">
        <v>1224</v>
      </c>
      <c r="B125" t="s">
        <v>160</v>
      </c>
    </row>
    <row r="126" spans="1:2" x14ac:dyDescent="0.4">
      <c r="A126">
        <v>1225</v>
      </c>
      <c r="B126" t="s">
        <v>161</v>
      </c>
    </row>
    <row r="127" spans="1:2" x14ac:dyDescent="0.4">
      <c r="A127">
        <v>1226</v>
      </c>
      <c r="B127" t="s">
        <v>162</v>
      </c>
    </row>
    <row r="128" spans="1:2" x14ac:dyDescent="0.4">
      <c r="A128">
        <v>1227</v>
      </c>
      <c r="B128" t="s">
        <v>163</v>
      </c>
    </row>
    <row r="129" spans="1:2" x14ac:dyDescent="0.4">
      <c r="A129">
        <v>1228</v>
      </c>
      <c r="B129" t="s">
        <v>164</v>
      </c>
    </row>
    <row r="130" spans="1:2" x14ac:dyDescent="0.4">
      <c r="A130">
        <v>1229</v>
      </c>
      <c r="B130" t="s">
        <v>165</v>
      </c>
    </row>
    <row r="131" spans="1:2" x14ac:dyDescent="0.4">
      <c r="A131">
        <v>1230</v>
      </c>
      <c r="B131" t="s">
        <v>166</v>
      </c>
    </row>
    <row r="132" spans="1:2" x14ac:dyDescent="0.4">
      <c r="A132">
        <v>1231</v>
      </c>
      <c r="B132" t="s">
        <v>167</v>
      </c>
    </row>
    <row r="133" spans="1:2" x14ac:dyDescent="0.4">
      <c r="A133">
        <v>1232</v>
      </c>
      <c r="B133" t="s">
        <v>168</v>
      </c>
    </row>
    <row r="134" spans="1:2" x14ac:dyDescent="0.4">
      <c r="A134">
        <v>1233</v>
      </c>
      <c r="B134" t="s">
        <v>169</v>
      </c>
    </row>
    <row r="135" spans="1:2" x14ac:dyDescent="0.4">
      <c r="A135">
        <v>1234</v>
      </c>
      <c r="B135" t="s">
        <v>170</v>
      </c>
    </row>
    <row r="136" spans="1:2" x14ac:dyDescent="0.4">
      <c r="A136">
        <v>1235</v>
      </c>
      <c r="B136" t="s">
        <v>171</v>
      </c>
    </row>
    <row r="137" spans="1:2" x14ac:dyDescent="0.4">
      <c r="A137">
        <v>1236</v>
      </c>
      <c r="B137" t="s">
        <v>172</v>
      </c>
    </row>
    <row r="138" spans="1:2" x14ac:dyDescent="0.4">
      <c r="A138">
        <v>1237</v>
      </c>
      <c r="B138" t="s">
        <v>173</v>
      </c>
    </row>
    <row r="139" spans="1:2" x14ac:dyDescent="0.4">
      <c r="A139">
        <v>1238</v>
      </c>
      <c r="B139" t="s">
        <v>174</v>
      </c>
    </row>
    <row r="140" spans="1:2" x14ac:dyDescent="0.4">
      <c r="A140">
        <v>1239</v>
      </c>
      <c r="B140" t="s">
        <v>175</v>
      </c>
    </row>
    <row r="141" spans="1:2" x14ac:dyDescent="0.4">
      <c r="A141">
        <v>1240</v>
      </c>
      <c r="B141" t="s">
        <v>176</v>
      </c>
    </row>
    <row r="142" spans="1:2" x14ac:dyDescent="0.4">
      <c r="A142">
        <v>1241</v>
      </c>
      <c r="B142" t="s">
        <v>177</v>
      </c>
    </row>
    <row r="143" spans="1:2" x14ac:dyDescent="0.4">
      <c r="A143">
        <v>1242</v>
      </c>
      <c r="B143" t="s">
        <v>178</v>
      </c>
    </row>
    <row r="144" spans="1:2" x14ac:dyDescent="0.4">
      <c r="A144">
        <v>1243</v>
      </c>
      <c r="B144" t="s">
        <v>179</v>
      </c>
    </row>
    <row r="145" spans="1:2" x14ac:dyDescent="0.4">
      <c r="A145">
        <v>1244</v>
      </c>
      <c r="B145" t="s">
        <v>180</v>
      </c>
    </row>
    <row r="146" spans="1:2" x14ac:dyDescent="0.4">
      <c r="A146">
        <v>1245</v>
      </c>
      <c r="B146" t="s">
        <v>181</v>
      </c>
    </row>
    <row r="147" spans="1:2" x14ac:dyDescent="0.4">
      <c r="A147">
        <v>1246</v>
      </c>
      <c r="B147" t="s">
        <v>182</v>
      </c>
    </row>
    <row r="148" spans="1:2" x14ac:dyDescent="0.4">
      <c r="A148">
        <v>1247</v>
      </c>
      <c r="B148" t="s">
        <v>183</v>
      </c>
    </row>
    <row r="149" spans="1:2" x14ac:dyDescent="0.4">
      <c r="A149">
        <v>1248</v>
      </c>
      <c r="B149" t="s">
        <v>184</v>
      </c>
    </row>
    <row r="150" spans="1:2" x14ac:dyDescent="0.4">
      <c r="A150">
        <v>1249</v>
      </c>
      <c r="B150" t="s">
        <v>185</v>
      </c>
    </row>
    <row r="151" spans="1:2" x14ac:dyDescent="0.4">
      <c r="A151">
        <v>1250</v>
      </c>
      <c r="B151" t="s">
        <v>186</v>
      </c>
    </row>
    <row r="152" spans="1:2" x14ac:dyDescent="0.4">
      <c r="A152">
        <v>1251</v>
      </c>
      <c r="B152" t="s">
        <v>187</v>
      </c>
    </row>
    <row r="153" spans="1:2" x14ac:dyDescent="0.4">
      <c r="A153">
        <v>1252</v>
      </c>
      <c r="B153" t="s">
        <v>188</v>
      </c>
    </row>
    <row r="154" spans="1:2" x14ac:dyDescent="0.4">
      <c r="A154">
        <v>1253</v>
      </c>
      <c r="B154" t="s">
        <v>189</v>
      </c>
    </row>
    <row r="155" spans="1:2" x14ac:dyDescent="0.4">
      <c r="A155">
        <v>1254</v>
      </c>
      <c r="B155" t="s">
        <v>190</v>
      </c>
    </row>
    <row r="156" spans="1:2" x14ac:dyDescent="0.4">
      <c r="A156">
        <v>1255</v>
      </c>
      <c r="B156" t="s">
        <v>191</v>
      </c>
    </row>
    <row r="157" spans="1:2" x14ac:dyDescent="0.4">
      <c r="A157">
        <v>1256</v>
      </c>
      <c r="B157" t="s">
        <v>192</v>
      </c>
    </row>
    <row r="158" spans="1:2" x14ac:dyDescent="0.4">
      <c r="A158">
        <v>1257</v>
      </c>
      <c r="B158" t="s">
        <v>193</v>
      </c>
    </row>
    <row r="159" spans="1:2" x14ac:dyDescent="0.4">
      <c r="A159">
        <v>1258</v>
      </c>
      <c r="B159" t="s">
        <v>194</v>
      </c>
    </row>
    <row r="160" spans="1:2" x14ac:dyDescent="0.4">
      <c r="A160">
        <v>1259</v>
      </c>
      <c r="B160" t="s">
        <v>195</v>
      </c>
    </row>
    <row r="161" spans="1:2" x14ac:dyDescent="0.4">
      <c r="A161">
        <v>1260</v>
      </c>
      <c r="B161" t="s">
        <v>196</v>
      </c>
    </row>
    <row r="162" spans="1:2" x14ac:dyDescent="0.4">
      <c r="A162">
        <v>1261</v>
      </c>
      <c r="B162" t="s">
        <v>197</v>
      </c>
    </row>
    <row r="163" spans="1:2" x14ac:dyDescent="0.4">
      <c r="A163">
        <v>1262</v>
      </c>
      <c r="B163" t="s">
        <v>198</v>
      </c>
    </row>
    <row r="164" spans="1:2" x14ac:dyDescent="0.4">
      <c r="A164">
        <v>1263</v>
      </c>
      <c r="B164" t="s">
        <v>199</v>
      </c>
    </row>
    <row r="165" spans="1:2" x14ac:dyDescent="0.4">
      <c r="A165">
        <v>1264</v>
      </c>
      <c r="B165" t="s">
        <v>200</v>
      </c>
    </row>
    <row r="166" spans="1:2" x14ac:dyDescent="0.4">
      <c r="A166">
        <v>1265</v>
      </c>
      <c r="B166" t="s">
        <v>201</v>
      </c>
    </row>
    <row r="167" spans="1:2" x14ac:dyDescent="0.4">
      <c r="A167">
        <v>1266</v>
      </c>
      <c r="B167" t="s">
        <v>202</v>
      </c>
    </row>
    <row r="168" spans="1:2" x14ac:dyDescent="0.4">
      <c r="A168">
        <v>1267</v>
      </c>
      <c r="B168" t="s">
        <v>203</v>
      </c>
    </row>
    <row r="169" spans="1:2" x14ac:dyDescent="0.4">
      <c r="A169">
        <v>1268</v>
      </c>
      <c r="B169" t="s">
        <v>204</v>
      </c>
    </row>
    <row r="170" spans="1:2" x14ac:dyDescent="0.4">
      <c r="A170">
        <v>1269</v>
      </c>
      <c r="B170" t="s">
        <v>205</v>
      </c>
    </row>
    <row r="171" spans="1:2" x14ac:dyDescent="0.4">
      <c r="A171">
        <v>1270</v>
      </c>
      <c r="B171" t="s">
        <v>206</v>
      </c>
    </row>
    <row r="172" spans="1:2" x14ac:dyDescent="0.4">
      <c r="A172">
        <v>1271</v>
      </c>
      <c r="B172" t="s">
        <v>207</v>
      </c>
    </row>
    <row r="173" spans="1:2" x14ac:dyDescent="0.4">
      <c r="A173">
        <v>1272</v>
      </c>
      <c r="B173" t="s">
        <v>208</v>
      </c>
    </row>
    <row r="174" spans="1:2" x14ac:dyDescent="0.4">
      <c r="A174">
        <v>1273</v>
      </c>
      <c r="B174" t="s">
        <v>209</v>
      </c>
    </row>
    <row r="175" spans="1:2" x14ac:dyDescent="0.4">
      <c r="A175">
        <v>1274</v>
      </c>
      <c r="B175" t="s">
        <v>210</v>
      </c>
    </row>
    <row r="176" spans="1:2" x14ac:dyDescent="0.4">
      <c r="A176">
        <v>1275</v>
      </c>
      <c r="B176" t="s">
        <v>211</v>
      </c>
    </row>
    <row r="177" spans="1:2" x14ac:dyDescent="0.4">
      <c r="A177">
        <v>1276</v>
      </c>
      <c r="B177" t="s">
        <v>212</v>
      </c>
    </row>
    <row r="178" spans="1:2" x14ac:dyDescent="0.4">
      <c r="A178">
        <v>1277</v>
      </c>
      <c r="B178" t="s">
        <v>213</v>
      </c>
    </row>
    <row r="179" spans="1:2" x14ac:dyDescent="0.4">
      <c r="A179">
        <v>1278</v>
      </c>
      <c r="B179" t="s">
        <v>214</v>
      </c>
    </row>
    <row r="180" spans="1:2" x14ac:dyDescent="0.4">
      <c r="A180">
        <v>1279</v>
      </c>
      <c r="B180" t="s">
        <v>215</v>
      </c>
    </row>
    <row r="181" spans="1:2" x14ac:dyDescent="0.4">
      <c r="A181">
        <v>1280</v>
      </c>
      <c r="B181" t="s">
        <v>216</v>
      </c>
    </row>
    <row r="182" spans="1:2" x14ac:dyDescent="0.4">
      <c r="A182">
        <v>1281</v>
      </c>
      <c r="B182" t="s">
        <v>217</v>
      </c>
    </row>
    <row r="183" spans="1:2" x14ac:dyDescent="0.4">
      <c r="A183">
        <v>1282</v>
      </c>
      <c r="B183" t="s">
        <v>218</v>
      </c>
    </row>
    <row r="184" spans="1:2" x14ac:dyDescent="0.4">
      <c r="A184">
        <v>1283</v>
      </c>
      <c r="B184" t="s">
        <v>219</v>
      </c>
    </row>
    <row r="185" spans="1:2" x14ac:dyDescent="0.4">
      <c r="A185">
        <v>1284</v>
      </c>
      <c r="B185" t="s">
        <v>220</v>
      </c>
    </row>
    <row r="186" spans="1:2" x14ac:dyDescent="0.4">
      <c r="A186">
        <v>1285</v>
      </c>
      <c r="B186" t="s">
        <v>221</v>
      </c>
    </row>
    <row r="187" spans="1:2" x14ac:dyDescent="0.4">
      <c r="A187">
        <v>1286</v>
      </c>
      <c r="B187" t="s">
        <v>222</v>
      </c>
    </row>
    <row r="188" spans="1:2" x14ac:dyDescent="0.4">
      <c r="A188">
        <v>1287</v>
      </c>
      <c r="B188" t="s">
        <v>223</v>
      </c>
    </row>
    <row r="189" spans="1:2" x14ac:dyDescent="0.4">
      <c r="A189">
        <v>1288</v>
      </c>
      <c r="B189" t="s">
        <v>224</v>
      </c>
    </row>
    <row r="190" spans="1:2" x14ac:dyDescent="0.4">
      <c r="A190">
        <v>1289</v>
      </c>
      <c r="B190" t="s">
        <v>225</v>
      </c>
    </row>
    <row r="191" spans="1:2" x14ac:dyDescent="0.4">
      <c r="A191">
        <v>1290</v>
      </c>
      <c r="B191" t="s">
        <v>226</v>
      </c>
    </row>
    <row r="192" spans="1:2" x14ac:dyDescent="0.4">
      <c r="A192">
        <v>1291</v>
      </c>
      <c r="B192" t="s">
        <v>227</v>
      </c>
    </row>
    <row r="193" spans="1:2" x14ac:dyDescent="0.4">
      <c r="A193">
        <v>1292</v>
      </c>
      <c r="B193" t="s">
        <v>228</v>
      </c>
    </row>
    <row r="194" spans="1:2" x14ac:dyDescent="0.4">
      <c r="A194">
        <v>1293</v>
      </c>
      <c r="B194" t="s">
        <v>229</v>
      </c>
    </row>
    <row r="195" spans="1:2" x14ac:dyDescent="0.4">
      <c r="A195">
        <v>1294</v>
      </c>
      <c r="B195" t="s">
        <v>230</v>
      </c>
    </row>
    <row r="196" spans="1:2" x14ac:dyDescent="0.4">
      <c r="A196">
        <v>1295</v>
      </c>
      <c r="B196" t="s">
        <v>231</v>
      </c>
    </row>
    <row r="197" spans="1:2" x14ac:dyDescent="0.4">
      <c r="A197">
        <v>1296</v>
      </c>
      <c r="B197" t="s">
        <v>232</v>
      </c>
    </row>
    <row r="198" spans="1:2" x14ac:dyDescent="0.4">
      <c r="A198">
        <v>1297</v>
      </c>
      <c r="B198" t="s">
        <v>233</v>
      </c>
    </row>
    <row r="199" spans="1:2" x14ac:dyDescent="0.4">
      <c r="A199">
        <v>1298</v>
      </c>
      <c r="B199" t="s">
        <v>234</v>
      </c>
    </row>
    <row r="200" spans="1:2" x14ac:dyDescent="0.4">
      <c r="A200">
        <v>1299</v>
      </c>
      <c r="B200" t="s">
        <v>235</v>
      </c>
    </row>
    <row r="201" spans="1:2" x14ac:dyDescent="0.4">
      <c r="A201">
        <v>1300</v>
      </c>
      <c r="B201" t="s">
        <v>236</v>
      </c>
    </row>
    <row r="202" spans="1:2" x14ac:dyDescent="0.4">
      <c r="A202">
        <v>1301</v>
      </c>
      <c r="B202" t="s">
        <v>237</v>
      </c>
    </row>
    <row r="203" spans="1:2" x14ac:dyDescent="0.4">
      <c r="A203">
        <v>1302</v>
      </c>
      <c r="B203" t="s">
        <v>238</v>
      </c>
    </row>
    <row r="204" spans="1:2" x14ac:dyDescent="0.4">
      <c r="A204">
        <v>1303</v>
      </c>
      <c r="B204" t="s">
        <v>239</v>
      </c>
    </row>
    <row r="205" spans="1:2" x14ac:dyDescent="0.4">
      <c r="A205">
        <v>1304</v>
      </c>
      <c r="B205" t="s">
        <v>240</v>
      </c>
    </row>
    <row r="206" spans="1:2" x14ac:dyDescent="0.4">
      <c r="A206">
        <v>1305</v>
      </c>
      <c r="B206" t="s">
        <v>241</v>
      </c>
    </row>
    <row r="207" spans="1:2" x14ac:dyDescent="0.4">
      <c r="A207">
        <v>1306</v>
      </c>
      <c r="B207" t="s">
        <v>242</v>
      </c>
    </row>
    <row r="208" spans="1:2" x14ac:dyDescent="0.4">
      <c r="A208">
        <v>1307</v>
      </c>
      <c r="B208" t="s">
        <v>243</v>
      </c>
    </row>
    <row r="209" spans="1:2" x14ac:dyDescent="0.4">
      <c r="A209">
        <v>1308</v>
      </c>
      <c r="B209" t="s">
        <v>244</v>
      </c>
    </row>
    <row r="210" spans="1:2" x14ac:dyDescent="0.4">
      <c r="A210">
        <v>1309</v>
      </c>
      <c r="B210" t="s">
        <v>245</v>
      </c>
    </row>
    <row r="211" spans="1:2" x14ac:dyDescent="0.4">
      <c r="A211">
        <v>1310</v>
      </c>
      <c r="B211" t="s">
        <v>246</v>
      </c>
    </row>
    <row r="212" spans="1:2" x14ac:dyDescent="0.4">
      <c r="A212">
        <v>1311</v>
      </c>
      <c r="B212" t="s">
        <v>247</v>
      </c>
    </row>
    <row r="213" spans="1:2" x14ac:dyDescent="0.4">
      <c r="A213">
        <v>1312</v>
      </c>
      <c r="B213" t="s">
        <v>248</v>
      </c>
    </row>
    <row r="214" spans="1:2" x14ac:dyDescent="0.4">
      <c r="A214">
        <v>1313</v>
      </c>
      <c r="B214" t="s">
        <v>249</v>
      </c>
    </row>
    <row r="215" spans="1:2" x14ac:dyDescent="0.4">
      <c r="A215">
        <v>1314</v>
      </c>
      <c r="B215" t="s">
        <v>250</v>
      </c>
    </row>
    <row r="216" spans="1:2" x14ac:dyDescent="0.4">
      <c r="A216">
        <v>1315</v>
      </c>
      <c r="B216" t="s">
        <v>251</v>
      </c>
    </row>
    <row r="217" spans="1:2" x14ac:dyDescent="0.4">
      <c r="A217">
        <v>1316</v>
      </c>
      <c r="B217" t="s">
        <v>252</v>
      </c>
    </row>
    <row r="218" spans="1:2" x14ac:dyDescent="0.4">
      <c r="A218">
        <v>1317</v>
      </c>
      <c r="B218" t="s">
        <v>253</v>
      </c>
    </row>
    <row r="219" spans="1:2" x14ac:dyDescent="0.4">
      <c r="A219">
        <v>1318</v>
      </c>
      <c r="B219" t="s">
        <v>254</v>
      </c>
    </row>
    <row r="220" spans="1:2" x14ac:dyDescent="0.4">
      <c r="A220">
        <v>1319</v>
      </c>
      <c r="B220" t="s">
        <v>255</v>
      </c>
    </row>
    <row r="221" spans="1:2" x14ac:dyDescent="0.4">
      <c r="A221">
        <v>1320</v>
      </c>
      <c r="B221" t="s">
        <v>256</v>
      </c>
    </row>
    <row r="222" spans="1:2" x14ac:dyDescent="0.4">
      <c r="A222">
        <v>1321</v>
      </c>
      <c r="B222" t="s">
        <v>257</v>
      </c>
    </row>
    <row r="223" spans="1:2" x14ac:dyDescent="0.4">
      <c r="A223">
        <v>1322</v>
      </c>
      <c r="B223" t="s">
        <v>258</v>
      </c>
    </row>
    <row r="224" spans="1:2" x14ac:dyDescent="0.4">
      <c r="A224">
        <v>1323</v>
      </c>
      <c r="B224" t="s">
        <v>259</v>
      </c>
    </row>
    <row r="225" spans="1:2" x14ac:dyDescent="0.4">
      <c r="A225">
        <v>1324</v>
      </c>
      <c r="B225" t="s">
        <v>260</v>
      </c>
    </row>
    <row r="226" spans="1:2" x14ac:dyDescent="0.4">
      <c r="A226">
        <v>1325</v>
      </c>
      <c r="B226" t="s">
        <v>261</v>
      </c>
    </row>
    <row r="227" spans="1:2" x14ac:dyDescent="0.4">
      <c r="A227">
        <v>1326</v>
      </c>
      <c r="B227" t="s">
        <v>262</v>
      </c>
    </row>
    <row r="228" spans="1:2" x14ac:dyDescent="0.4">
      <c r="A228">
        <v>1327</v>
      </c>
      <c r="B228" t="s">
        <v>263</v>
      </c>
    </row>
    <row r="229" spans="1:2" x14ac:dyDescent="0.4">
      <c r="A229">
        <v>1328</v>
      </c>
      <c r="B229" t="s">
        <v>264</v>
      </c>
    </row>
    <row r="230" spans="1:2" x14ac:dyDescent="0.4">
      <c r="A230">
        <v>1329</v>
      </c>
      <c r="B230" t="s">
        <v>265</v>
      </c>
    </row>
    <row r="231" spans="1:2" x14ac:dyDescent="0.4">
      <c r="A231">
        <v>1330</v>
      </c>
      <c r="B231" t="s">
        <v>266</v>
      </c>
    </row>
    <row r="232" spans="1:2" x14ac:dyDescent="0.4">
      <c r="A232">
        <v>1331</v>
      </c>
      <c r="B232" t="s">
        <v>267</v>
      </c>
    </row>
    <row r="233" spans="1:2" x14ac:dyDescent="0.4">
      <c r="A233">
        <v>1332</v>
      </c>
      <c r="B233" t="s">
        <v>268</v>
      </c>
    </row>
    <row r="234" spans="1:2" x14ac:dyDescent="0.4">
      <c r="A234">
        <v>1333</v>
      </c>
      <c r="B234" t="s">
        <v>269</v>
      </c>
    </row>
    <row r="235" spans="1:2" x14ac:dyDescent="0.4">
      <c r="A235">
        <v>1334</v>
      </c>
      <c r="B235" t="s">
        <v>270</v>
      </c>
    </row>
    <row r="236" spans="1:2" x14ac:dyDescent="0.4">
      <c r="A236">
        <v>1335</v>
      </c>
      <c r="B236" t="s">
        <v>271</v>
      </c>
    </row>
    <row r="237" spans="1:2" x14ac:dyDescent="0.4">
      <c r="A237">
        <v>1336</v>
      </c>
      <c r="B237" t="s">
        <v>272</v>
      </c>
    </row>
    <row r="238" spans="1:2" x14ac:dyDescent="0.4">
      <c r="A238">
        <v>1337</v>
      </c>
      <c r="B238" t="s">
        <v>273</v>
      </c>
    </row>
    <row r="239" spans="1:2" x14ac:dyDescent="0.4">
      <c r="A239">
        <v>1338</v>
      </c>
      <c r="B239" t="s">
        <v>274</v>
      </c>
    </row>
    <row r="240" spans="1:2" x14ac:dyDescent="0.4">
      <c r="A240">
        <v>1339</v>
      </c>
      <c r="B240" t="s">
        <v>275</v>
      </c>
    </row>
    <row r="241" spans="1:2" x14ac:dyDescent="0.4">
      <c r="A241">
        <v>1340</v>
      </c>
      <c r="B241" t="s">
        <v>276</v>
      </c>
    </row>
    <row r="242" spans="1:2" x14ac:dyDescent="0.4">
      <c r="A242">
        <v>1341</v>
      </c>
      <c r="B242" t="s">
        <v>277</v>
      </c>
    </row>
    <row r="243" spans="1:2" x14ac:dyDescent="0.4">
      <c r="A243">
        <v>1342</v>
      </c>
      <c r="B243" t="s">
        <v>278</v>
      </c>
    </row>
    <row r="244" spans="1:2" x14ac:dyDescent="0.4">
      <c r="A244">
        <v>1343</v>
      </c>
      <c r="B244" t="s">
        <v>279</v>
      </c>
    </row>
    <row r="245" spans="1:2" x14ac:dyDescent="0.4">
      <c r="A245">
        <v>1344</v>
      </c>
      <c r="B245" t="s">
        <v>280</v>
      </c>
    </row>
    <row r="246" spans="1:2" x14ac:dyDescent="0.4">
      <c r="A246">
        <v>1345</v>
      </c>
      <c r="B246" t="s">
        <v>281</v>
      </c>
    </row>
    <row r="247" spans="1:2" x14ac:dyDescent="0.4">
      <c r="A247">
        <v>1346</v>
      </c>
      <c r="B247" t="s">
        <v>282</v>
      </c>
    </row>
    <row r="248" spans="1:2" x14ac:dyDescent="0.4">
      <c r="A248">
        <v>1347</v>
      </c>
      <c r="B248" t="s">
        <v>283</v>
      </c>
    </row>
    <row r="249" spans="1:2" x14ac:dyDescent="0.4">
      <c r="A249">
        <v>1348</v>
      </c>
      <c r="B249" t="s">
        <v>284</v>
      </c>
    </row>
    <row r="250" spans="1:2" x14ac:dyDescent="0.4">
      <c r="A250">
        <v>1349</v>
      </c>
      <c r="B250" t="s">
        <v>285</v>
      </c>
    </row>
    <row r="251" spans="1:2" x14ac:dyDescent="0.4">
      <c r="A251">
        <v>1350</v>
      </c>
      <c r="B251" t="s">
        <v>286</v>
      </c>
    </row>
    <row r="252" spans="1:2" x14ac:dyDescent="0.4">
      <c r="A252">
        <v>1351</v>
      </c>
      <c r="B252" t="s">
        <v>287</v>
      </c>
    </row>
    <row r="253" spans="1:2" x14ac:dyDescent="0.4">
      <c r="A253">
        <v>1352</v>
      </c>
      <c r="B253" t="s">
        <v>288</v>
      </c>
    </row>
    <row r="254" spans="1:2" x14ac:dyDescent="0.4">
      <c r="A254">
        <v>1353</v>
      </c>
      <c r="B254" t="s">
        <v>289</v>
      </c>
    </row>
    <row r="255" spans="1:2" x14ac:dyDescent="0.4">
      <c r="A255">
        <v>1354</v>
      </c>
      <c r="B255" t="s">
        <v>290</v>
      </c>
    </row>
    <row r="256" spans="1:2" x14ac:dyDescent="0.4">
      <c r="A256">
        <v>1355</v>
      </c>
      <c r="B256" t="s">
        <v>291</v>
      </c>
    </row>
    <row r="257" spans="1:2" x14ac:dyDescent="0.4">
      <c r="A257">
        <v>1356</v>
      </c>
      <c r="B257" t="s">
        <v>292</v>
      </c>
    </row>
    <row r="258" spans="1:2" x14ac:dyDescent="0.4">
      <c r="A258">
        <v>1357</v>
      </c>
      <c r="B258" t="s">
        <v>293</v>
      </c>
    </row>
    <row r="259" spans="1:2" x14ac:dyDescent="0.4">
      <c r="A259">
        <v>1358</v>
      </c>
      <c r="B259" t="s">
        <v>294</v>
      </c>
    </row>
    <row r="260" spans="1:2" x14ac:dyDescent="0.4">
      <c r="A260">
        <v>1359</v>
      </c>
      <c r="B260" t="s">
        <v>295</v>
      </c>
    </row>
    <row r="261" spans="1:2" x14ac:dyDescent="0.4">
      <c r="A261">
        <v>1360</v>
      </c>
      <c r="B261" t="s">
        <v>296</v>
      </c>
    </row>
    <row r="262" spans="1:2" x14ac:dyDescent="0.4">
      <c r="A262">
        <v>1361</v>
      </c>
      <c r="B262" t="s">
        <v>297</v>
      </c>
    </row>
    <row r="263" spans="1:2" x14ac:dyDescent="0.4">
      <c r="A263">
        <v>1362</v>
      </c>
      <c r="B263" t="s">
        <v>298</v>
      </c>
    </row>
    <row r="264" spans="1:2" x14ac:dyDescent="0.4">
      <c r="A264">
        <v>1363</v>
      </c>
      <c r="B264" t="s">
        <v>299</v>
      </c>
    </row>
    <row r="265" spans="1:2" x14ac:dyDescent="0.4">
      <c r="A265">
        <v>1364</v>
      </c>
      <c r="B265" t="s">
        <v>300</v>
      </c>
    </row>
    <row r="266" spans="1:2" x14ac:dyDescent="0.4">
      <c r="A266">
        <v>1365</v>
      </c>
      <c r="B266" t="s">
        <v>301</v>
      </c>
    </row>
    <row r="267" spans="1:2" x14ac:dyDescent="0.4">
      <c r="A267">
        <v>1366</v>
      </c>
      <c r="B267" t="s">
        <v>302</v>
      </c>
    </row>
    <row r="268" spans="1:2" x14ac:dyDescent="0.4">
      <c r="A268">
        <v>1367</v>
      </c>
      <c r="B268" t="s">
        <v>303</v>
      </c>
    </row>
    <row r="269" spans="1:2" x14ac:dyDescent="0.4">
      <c r="A269">
        <v>1368</v>
      </c>
      <c r="B269" t="s">
        <v>304</v>
      </c>
    </row>
    <row r="270" spans="1:2" x14ac:dyDescent="0.4">
      <c r="A270">
        <v>1369</v>
      </c>
      <c r="B270" t="s">
        <v>305</v>
      </c>
    </row>
    <row r="271" spans="1:2" x14ac:dyDescent="0.4">
      <c r="A271">
        <v>1370</v>
      </c>
      <c r="B271" t="s">
        <v>306</v>
      </c>
    </row>
    <row r="272" spans="1:2" x14ac:dyDescent="0.4">
      <c r="A272">
        <v>1371</v>
      </c>
      <c r="B272" t="s">
        <v>307</v>
      </c>
    </row>
    <row r="273" spans="1:2" x14ac:dyDescent="0.4">
      <c r="A273">
        <v>1372</v>
      </c>
      <c r="B273" t="s">
        <v>308</v>
      </c>
    </row>
    <row r="274" spans="1:2" x14ac:dyDescent="0.4">
      <c r="A274">
        <v>1373</v>
      </c>
      <c r="B274" t="s">
        <v>309</v>
      </c>
    </row>
    <row r="275" spans="1:2" x14ac:dyDescent="0.4">
      <c r="A275">
        <v>1374</v>
      </c>
      <c r="B275" t="s">
        <v>310</v>
      </c>
    </row>
    <row r="276" spans="1:2" x14ac:dyDescent="0.4">
      <c r="A276">
        <v>1375</v>
      </c>
      <c r="B276" t="s">
        <v>311</v>
      </c>
    </row>
    <row r="277" spans="1:2" x14ac:dyDescent="0.4">
      <c r="A277">
        <v>1376</v>
      </c>
      <c r="B277" t="s">
        <v>312</v>
      </c>
    </row>
    <row r="278" spans="1:2" x14ac:dyDescent="0.4">
      <c r="A278">
        <v>1377</v>
      </c>
      <c r="B278" t="s">
        <v>313</v>
      </c>
    </row>
    <row r="279" spans="1:2" x14ac:dyDescent="0.4">
      <c r="A279">
        <v>1378</v>
      </c>
      <c r="B279" t="s">
        <v>314</v>
      </c>
    </row>
    <row r="280" spans="1:2" x14ac:dyDescent="0.4">
      <c r="A280">
        <v>1379</v>
      </c>
      <c r="B280" t="s">
        <v>315</v>
      </c>
    </row>
    <row r="281" spans="1:2" x14ac:dyDescent="0.4">
      <c r="A281">
        <v>1380</v>
      </c>
      <c r="B281" t="s">
        <v>316</v>
      </c>
    </row>
    <row r="282" spans="1:2" x14ac:dyDescent="0.4">
      <c r="A282">
        <v>1381</v>
      </c>
      <c r="B282" t="s">
        <v>317</v>
      </c>
    </row>
    <row r="283" spans="1:2" x14ac:dyDescent="0.4">
      <c r="A283">
        <v>1382</v>
      </c>
      <c r="B283" t="s">
        <v>318</v>
      </c>
    </row>
    <row r="284" spans="1:2" x14ac:dyDescent="0.4">
      <c r="A284">
        <v>1383</v>
      </c>
      <c r="B284" t="s">
        <v>319</v>
      </c>
    </row>
    <row r="285" spans="1:2" x14ac:dyDescent="0.4">
      <c r="A285">
        <v>1384</v>
      </c>
      <c r="B285" t="s">
        <v>320</v>
      </c>
    </row>
    <row r="286" spans="1:2" x14ac:dyDescent="0.4">
      <c r="A286">
        <v>1385</v>
      </c>
      <c r="B286" t="s">
        <v>321</v>
      </c>
    </row>
    <row r="287" spans="1:2" x14ac:dyDescent="0.4">
      <c r="A287">
        <v>1386</v>
      </c>
      <c r="B287" t="s">
        <v>322</v>
      </c>
    </row>
    <row r="288" spans="1:2" x14ac:dyDescent="0.4">
      <c r="A288">
        <v>1387</v>
      </c>
      <c r="B288" t="s">
        <v>323</v>
      </c>
    </row>
    <row r="289" spans="1:2" x14ac:dyDescent="0.4">
      <c r="A289">
        <v>1388</v>
      </c>
      <c r="B289" t="s">
        <v>324</v>
      </c>
    </row>
    <row r="290" spans="1:2" x14ac:dyDescent="0.4">
      <c r="A290">
        <v>1389</v>
      </c>
      <c r="B290" t="s">
        <v>325</v>
      </c>
    </row>
    <row r="291" spans="1:2" x14ac:dyDescent="0.4">
      <c r="A291">
        <v>1390</v>
      </c>
      <c r="B291" t="s">
        <v>326</v>
      </c>
    </row>
    <row r="292" spans="1:2" x14ac:dyDescent="0.4">
      <c r="A292">
        <v>1391</v>
      </c>
      <c r="B292" t="s">
        <v>327</v>
      </c>
    </row>
    <row r="293" spans="1:2" x14ac:dyDescent="0.4">
      <c r="A293">
        <v>1392</v>
      </c>
      <c r="B293" t="s">
        <v>328</v>
      </c>
    </row>
    <row r="294" spans="1:2" x14ac:dyDescent="0.4">
      <c r="A294">
        <v>1393</v>
      </c>
      <c r="B294" t="s">
        <v>329</v>
      </c>
    </row>
    <row r="295" spans="1:2" x14ac:dyDescent="0.4">
      <c r="A295">
        <v>1394</v>
      </c>
      <c r="B295" t="s">
        <v>330</v>
      </c>
    </row>
    <row r="296" spans="1:2" x14ac:dyDescent="0.4">
      <c r="A296">
        <v>1395</v>
      </c>
      <c r="B296" t="s">
        <v>331</v>
      </c>
    </row>
    <row r="297" spans="1:2" x14ac:dyDescent="0.4">
      <c r="A297">
        <v>1396</v>
      </c>
      <c r="B297" t="s">
        <v>332</v>
      </c>
    </row>
    <row r="298" spans="1:2" x14ac:dyDescent="0.4">
      <c r="A298">
        <v>1397</v>
      </c>
      <c r="B298" t="s">
        <v>333</v>
      </c>
    </row>
    <row r="299" spans="1:2" x14ac:dyDescent="0.4">
      <c r="A299">
        <v>1398</v>
      </c>
      <c r="B299" t="s">
        <v>334</v>
      </c>
    </row>
    <row r="300" spans="1:2" x14ac:dyDescent="0.4">
      <c r="A300">
        <v>1399</v>
      </c>
      <c r="B300" t="s">
        <v>335</v>
      </c>
    </row>
    <row r="301" spans="1:2" x14ac:dyDescent="0.4">
      <c r="A301">
        <v>1400</v>
      </c>
      <c r="B301" t="s">
        <v>336</v>
      </c>
    </row>
    <row r="302" spans="1:2" x14ac:dyDescent="0.4">
      <c r="A302">
        <v>1401</v>
      </c>
      <c r="B302" t="s">
        <v>337</v>
      </c>
    </row>
    <row r="303" spans="1:2" x14ac:dyDescent="0.4">
      <c r="A303">
        <v>1402</v>
      </c>
      <c r="B303" t="s">
        <v>338</v>
      </c>
    </row>
    <row r="304" spans="1:2" x14ac:dyDescent="0.4">
      <c r="A304">
        <v>1403</v>
      </c>
      <c r="B304" t="s">
        <v>339</v>
      </c>
    </row>
    <row r="305" spans="1:2" x14ac:dyDescent="0.4">
      <c r="A305">
        <v>1404</v>
      </c>
      <c r="B305" t="s">
        <v>340</v>
      </c>
    </row>
    <row r="306" spans="1:2" x14ac:dyDescent="0.4">
      <c r="A306">
        <v>1405</v>
      </c>
      <c r="B306" t="s">
        <v>341</v>
      </c>
    </row>
    <row r="307" spans="1:2" x14ac:dyDescent="0.4">
      <c r="A307">
        <v>1406</v>
      </c>
      <c r="B307" t="s">
        <v>342</v>
      </c>
    </row>
    <row r="308" spans="1:2" x14ac:dyDescent="0.4">
      <c r="A308">
        <v>1407</v>
      </c>
      <c r="B308" t="s">
        <v>343</v>
      </c>
    </row>
    <row r="309" spans="1:2" x14ac:dyDescent="0.4">
      <c r="A309">
        <v>1408</v>
      </c>
      <c r="B309" t="s">
        <v>344</v>
      </c>
    </row>
    <row r="310" spans="1:2" x14ac:dyDescent="0.4">
      <c r="A310">
        <v>1409</v>
      </c>
      <c r="B310" t="s">
        <v>345</v>
      </c>
    </row>
    <row r="311" spans="1:2" x14ac:dyDescent="0.4">
      <c r="A311">
        <v>1410</v>
      </c>
      <c r="B311" t="s">
        <v>346</v>
      </c>
    </row>
    <row r="312" spans="1:2" x14ac:dyDescent="0.4">
      <c r="A312">
        <v>1411</v>
      </c>
      <c r="B312" t="s">
        <v>347</v>
      </c>
    </row>
    <row r="313" spans="1:2" x14ac:dyDescent="0.4">
      <c r="A313">
        <v>1412</v>
      </c>
      <c r="B313" t="s">
        <v>348</v>
      </c>
    </row>
    <row r="314" spans="1:2" x14ac:dyDescent="0.4">
      <c r="A314">
        <v>1413</v>
      </c>
      <c r="B314" t="s">
        <v>349</v>
      </c>
    </row>
    <row r="315" spans="1:2" x14ac:dyDescent="0.4">
      <c r="A315">
        <v>1414</v>
      </c>
      <c r="B315" t="s">
        <v>350</v>
      </c>
    </row>
    <row r="316" spans="1:2" x14ac:dyDescent="0.4">
      <c r="A316">
        <v>1415</v>
      </c>
      <c r="B316" t="s">
        <v>351</v>
      </c>
    </row>
    <row r="317" spans="1:2" x14ac:dyDescent="0.4">
      <c r="A317">
        <v>1416</v>
      </c>
      <c r="B317" t="s">
        <v>352</v>
      </c>
    </row>
    <row r="318" spans="1:2" x14ac:dyDescent="0.4">
      <c r="A318">
        <v>1417</v>
      </c>
      <c r="B318" t="s">
        <v>353</v>
      </c>
    </row>
    <row r="319" spans="1:2" x14ac:dyDescent="0.4">
      <c r="A319">
        <v>1418</v>
      </c>
      <c r="B319" t="s">
        <v>354</v>
      </c>
    </row>
    <row r="320" spans="1:2" x14ac:dyDescent="0.4">
      <c r="A320">
        <v>1419</v>
      </c>
      <c r="B320" t="s">
        <v>355</v>
      </c>
    </row>
    <row r="321" spans="1:2" x14ac:dyDescent="0.4">
      <c r="A321">
        <v>1420</v>
      </c>
      <c r="B321" t="s">
        <v>356</v>
      </c>
    </row>
    <row r="322" spans="1:2" x14ac:dyDescent="0.4">
      <c r="A322">
        <v>1421</v>
      </c>
      <c r="B322" t="s">
        <v>357</v>
      </c>
    </row>
    <row r="323" spans="1:2" x14ac:dyDescent="0.4">
      <c r="A323">
        <v>1422</v>
      </c>
      <c r="B323" t="s">
        <v>358</v>
      </c>
    </row>
    <row r="324" spans="1:2" x14ac:dyDescent="0.4">
      <c r="A324">
        <v>1423</v>
      </c>
      <c r="B324" t="s">
        <v>359</v>
      </c>
    </row>
    <row r="325" spans="1:2" x14ac:dyDescent="0.4">
      <c r="A325">
        <v>1424</v>
      </c>
      <c r="B325" t="s">
        <v>360</v>
      </c>
    </row>
    <row r="326" spans="1:2" x14ac:dyDescent="0.4">
      <c r="A326">
        <v>1425</v>
      </c>
      <c r="B326" t="s">
        <v>361</v>
      </c>
    </row>
    <row r="327" spans="1:2" x14ac:dyDescent="0.4">
      <c r="A327">
        <v>1426</v>
      </c>
      <c r="B327" t="s">
        <v>362</v>
      </c>
    </row>
    <row r="328" spans="1:2" x14ac:dyDescent="0.4">
      <c r="A328">
        <v>1427</v>
      </c>
      <c r="B328" t="s">
        <v>363</v>
      </c>
    </row>
    <row r="329" spans="1:2" x14ac:dyDescent="0.4">
      <c r="A329">
        <v>1428</v>
      </c>
      <c r="B329" t="s">
        <v>364</v>
      </c>
    </row>
    <row r="330" spans="1:2" x14ac:dyDescent="0.4">
      <c r="A330">
        <v>1429</v>
      </c>
      <c r="B330" t="s">
        <v>365</v>
      </c>
    </row>
    <row r="331" spans="1:2" x14ac:dyDescent="0.4">
      <c r="A331">
        <v>1430</v>
      </c>
      <c r="B331" t="s">
        <v>366</v>
      </c>
    </row>
    <row r="332" spans="1:2" x14ac:dyDescent="0.4">
      <c r="A332">
        <v>1431</v>
      </c>
      <c r="B332" t="s">
        <v>367</v>
      </c>
    </row>
    <row r="333" spans="1:2" x14ac:dyDescent="0.4">
      <c r="A333">
        <v>1432</v>
      </c>
      <c r="B333" t="s">
        <v>368</v>
      </c>
    </row>
    <row r="334" spans="1:2" x14ac:dyDescent="0.4">
      <c r="A334">
        <v>1433</v>
      </c>
      <c r="B334" t="s">
        <v>369</v>
      </c>
    </row>
    <row r="335" spans="1:2" x14ac:dyDescent="0.4">
      <c r="A335">
        <v>1434</v>
      </c>
      <c r="B335" t="s">
        <v>370</v>
      </c>
    </row>
    <row r="336" spans="1:2" x14ac:dyDescent="0.4">
      <c r="A336">
        <v>1435</v>
      </c>
      <c r="B336" t="s">
        <v>371</v>
      </c>
    </row>
    <row r="337" spans="1:2" x14ac:dyDescent="0.4">
      <c r="A337">
        <v>1436</v>
      </c>
      <c r="B337" t="s">
        <v>372</v>
      </c>
    </row>
    <row r="338" spans="1:2" x14ac:dyDescent="0.4">
      <c r="A338">
        <v>1437</v>
      </c>
      <c r="B338" t="s">
        <v>373</v>
      </c>
    </row>
    <row r="339" spans="1:2" x14ac:dyDescent="0.4">
      <c r="A339">
        <v>1438</v>
      </c>
      <c r="B339" t="s">
        <v>374</v>
      </c>
    </row>
    <row r="340" spans="1:2" x14ac:dyDescent="0.4">
      <c r="A340">
        <v>1439</v>
      </c>
      <c r="B340" t="s">
        <v>375</v>
      </c>
    </row>
    <row r="341" spans="1:2" x14ac:dyDescent="0.4">
      <c r="A341">
        <v>1440</v>
      </c>
      <c r="B341" t="s">
        <v>376</v>
      </c>
    </row>
    <row r="342" spans="1:2" x14ac:dyDescent="0.4">
      <c r="A342">
        <v>1441</v>
      </c>
      <c r="B342" t="s">
        <v>377</v>
      </c>
    </row>
    <row r="343" spans="1:2" x14ac:dyDescent="0.4">
      <c r="A343">
        <v>1442</v>
      </c>
      <c r="B343" t="s">
        <v>378</v>
      </c>
    </row>
    <row r="344" spans="1:2" x14ac:dyDescent="0.4">
      <c r="A344">
        <v>1443</v>
      </c>
      <c r="B344" t="s">
        <v>379</v>
      </c>
    </row>
    <row r="345" spans="1:2" x14ac:dyDescent="0.4">
      <c r="A345">
        <v>1444</v>
      </c>
      <c r="B345" t="s">
        <v>380</v>
      </c>
    </row>
    <row r="346" spans="1:2" x14ac:dyDescent="0.4">
      <c r="A346">
        <v>1445</v>
      </c>
      <c r="B346" t="s">
        <v>381</v>
      </c>
    </row>
    <row r="347" spans="1:2" x14ac:dyDescent="0.4">
      <c r="A347">
        <v>1446</v>
      </c>
      <c r="B347" t="s">
        <v>382</v>
      </c>
    </row>
    <row r="348" spans="1:2" x14ac:dyDescent="0.4">
      <c r="A348">
        <v>1447</v>
      </c>
      <c r="B348" t="s">
        <v>383</v>
      </c>
    </row>
    <row r="349" spans="1:2" x14ac:dyDescent="0.4">
      <c r="A349">
        <v>1448</v>
      </c>
      <c r="B349" t="s">
        <v>384</v>
      </c>
    </row>
    <row r="350" spans="1:2" x14ac:dyDescent="0.4">
      <c r="A350">
        <v>1449</v>
      </c>
      <c r="B350" t="s">
        <v>385</v>
      </c>
    </row>
    <row r="351" spans="1:2" x14ac:dyDescent="0.4">
      <c r="A351">
        <v>1450</v>
      </c>
      <c r="B351" t="s">
        <v>386</v>
      </c>
    </row>
    <row r="352" spans="1:2" x14ac:dyDescent="0.4">
      <c r="A352">
        <v>1451</v>
      </c>
      <c r="B352" t="s">
        <v>387</v>
      </c>
    </row>
    <row r="353" spans="1:2" x14ac:dyDescent="0.4">
      <c r="A353">
        <v>1452</v>
      </c>
      <c r="B353" t="s">
        <v>388</v>
      </c>
    </row>
    <row r="354" spans="1:2" x14ac:dyDescent="0.4">
      <c r="A354">
        <v>1453</v>
      </c>
      <c r="B354" t="s">
        <v>389</v>
      </c>
    </row>
    <row r="355" spans="1:2" x14ac:dyDescent="0.4">
      <c r="A355">
        <v>1454</v>
      </c>
      <c r="B355" t="s">
        <v>390</v>
      </c>
    </row>
    <row r="356" spans="1:2" x14ac:dyDescent="0.4">
      <c r="A356">
        <v>1455</v>
      </c>
      <c r="B356" t="s">
        <v>391</v>
      </c>
    </row>
    <row r="357" spans="1:2" x14ac:dyDescent="0.4">
      <c r="A357">
        <v>1456</v>
      </c>
      <c r="B357" t="s">
        <v>392</v>
      </c>
    </row>
    <row r="358" spans="1:2" x14ac:dyDescent="0.4">
      <c r="A358">
        <v>1457</v>
      </c>
      <c r="B358" t="s">
        <v>393</v>
      </c>
    </row>
    <row r="359" spans="1:2" x14ac:dyDescent="0.4">
      <c r="A359">
        <v>1458</v>
      </c>
      <c r="B359" t="s">
        <v>394</v>
      </c>
    </row>
    <row r="360" spans="1:2" x14ac:dyDescent="0.4">
      <c r="A360">
        <v>1459</v>
      </c>
      <c r="B360" t="s">
        <v>395</v>
      </c>
    </row>
    <row r="361" spans="1:2" x14ac:dyDescent="0.4">
      <c r="A361">
        <v>1460</v>
      </c>
      <c r="B361" t="s">
        <v>396</v>
      </c>
    </row>
    <row r="362" spans="1:2" x14ac:dyDescent="0.4">
      <c r="A362">
        <v>1461</v>
      </c>
      <c r="B362" t="s">
        <v>397</v>
      </c>
    </row>
    <row r="363" spans="1:2" x14ac:dyDescent="0.4">
      <c r="A363">
        <v>1462</v>
      </c>
      <c r="B363" t="s">
        <v>398</v>
      </c>
    </row>
    <row r="364" spans="1:2" x14ac:dyDescent="0.4">
      <c r="A364">
        <v>1463</v>
      </c>
      <c r="B364" t="s">
        <v>399</v>
      </c>
    </row>
    <row r="365" spans="1:2" x14ac:dyDescent="0.4">
      <c r="A365">
        <v>1464</v>
      </c>
      <c r="B365" t="s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3"/>
  <sheetViews>
    <sheetView topLeftCell="A4977" workbookViewId="0">
      <selection activeCell="D4" sqref="D4:D5003"/>
    </sheetView>
  </sheetViews>
  <sheetFormatPr defaultRowHeight="14.6" x14ac:dyDescent="0.4"/>
  <cols>
    <col min="7" max="7" width="23.3046875" bestFit="1" customWidth="1"/>
    <col min="10" max="10" width="23.3046875" bestFit="1" customWidth="1"/>
  </cols>
  <sheetData>
    <row r="1" spans="1:4" ht="70" customHeight="1" x14ac:dyDescent="0.4">
      <c r="A1" s="4">
        <f>Sheet2!B1</f>
        <v>670</v>
      </c>
      <c r="B1" t="s">
        <v>3</v>
      </c>
    </row>
    <row r="2" spans="1:4" x14ac:dyDescent="0.4">
      <c r="B2" t="s">
        <v>4</v>
      </c>
      <c r="C2" t="s">
        <v>33</v>
      </c>
      <c r="D2" t="s">
        <v>410</v>
      </c>
    </row>
    <row r="3" spans="1:4" x14ac:dyDescent="0.4">
      <c r="B3" s="13" t="s">
        <v>5</v>
      </c>
      <c r="C3" s="14">
        <f>Sheet2!$AD$3</f>
        <v>1452</v>
      </c>
      <c r="D3" s="14">
        <f>Sheet2!$Y$3</f>
        <v>1452</v>
      </c>
    </row>
    <row r="4" spans="1:4" x14ac:dyDescent="0.4">
      <c r="B4" s="15">
        <v>1</v>
      </c>
      <c r="C4" s="17">
        <f t="dataTable" ref="C4:D5003" dt2D="0" dtr="0" r1="A1"/>
        <v>1374</v>
      </c>
      <c r="D4" s="17">
        <v>1374</v>
      </c>
    </row>
    <row r="5" spans="1:4" x14ac:dyDescent="0.4">
      <c r="B5" s="15">
        <v>2</v>
      </c>
      <c r="C5" s="17">
        <v>1314</v>
      </c>
      <c r="D5" s="17">
        <v>1112</v>
      </c>
    </row>
    <row r="6" spans="1:4" x14ac:dyDescent="0.4">
      <c r="B6" s="15">
        <v>3</v>
      </c>
      <c r="C6" s="17">
        <v>1436</v>
      </c>
      <c r="D6" s="17">
        <v>1343</v>
      </c>
    </row>
    <row r="7" spans="1:4" x14ac:dyDescent="0.4">
      <c r="B7" s="15">
        <v>4</v>
      </c>
      <c r="C7" s="17">
        <v>1458</v>
      </c>
      <c r="D7" s="17">
        <v>1458</v>
      </c>
    </row>
    <row r="8" spans="1:4" x14ac:dyDescent="0.4">
      <c r="B8" s="15">
        <v>5</v>
      </c>
      <c r="C8" s="17">
        <v>1124</v>
      </c>
      <c r="D8" s="17">
        <v>1124</v>
      </c>
    </row>
    <row r="9" spans="1:4" x14ac:dyDescent="0.4">
      <c r="B9" s="15">
        <v>6</v>
      </c>
      <c r="C9" s="17">
        <v>1374</v>
      </c>
      <c r="D9" s="17">
        <v>1374</v>
      </c>
    </row>
    <row r="10" spans="1:4" x14ac:dyDescent="0.4">
      <c r="B10" s="15">
        <v>7</v>
      </c>
      <c r="C10" s="17">
        <v>1452</v>
      </c>
      <c r="D10" s="17">
        <v>1452</v>
      </c>
    </row>
    <row r="11" spans="1:4" x14ac:dyDescent="0.4">
      <c r="B11" s="15">
        <v>8</v>
      </c>
      <c r="C11" s="17">
        <v>1257</v>
      </c>
      <c r="D11" s="17">
        <v>1124</v>
      </c>
    </row>
    <row r="12" spans="1:4" x14ac:dyDescent="0.4">
      <c r="B12" s="15">
        <v>9</v>
      </c>
      <c r="C12" s="17">
        <v>1452</v>
      </c>
      <c r="D12" s="17">
        <v>1452</v>
      </c>
    </row>
    <row r="13" spans="1:4" x14ac:dyDescent="0.4">
      <c r="B13" s="15">
        <v>10</v>
      </c>
      <c r="C13" s="17">
        <v>1314</v>
      </c>
      <c r="D13" s="17">
        <v>1433</v>
      </c>
    </row>
    <row r="14" spans="1:4" x14ac:dyDescent="0.4">
      <c r="B14" s="15">
        <v>11</v>
      </c>
      <c r="C14" s="17">
        <v>1437</v>
      </c>
      <c r="D14" s="17">
        <v>1437</v>
      </c>
    </row>
    <row r="15" spans="1:4" x14ac:dyDescent="0.4">
      <c r="B15" s="15">
        <v>12</v>
      </c>
      <c r="C15" s="17">
        <v>1246</v>
      </c>
      <c r="D15" s="17">
        <v>1452</v>
      </c>
    </row>
    <row r="16" spans="1:4" x14ac:dyDescent="0.4">
      <c r="B16" s="15">
        <v>13</v>
      </c>
      <c r="C16" s="17">
        <v>1274</v>
      </c>
      <c r="D16" s="17">
        <v>1452</v>
      </c>
    </row>
    <row r="17" spans="2:4" x14ac:dyDescent="0.4">
      <c r="B17" s="15">
        <v>14</v>
      </c>
      <c r="C17" s="17">
        <v>1124</v>
      </c>
      <c r="D17" s="17">
        <v>1124</v>
      </c>
    </row>
    <row r="18" spans="2:4" x14ac:dyDescent="0.4">
      <c r="B18" s="15">
        <v>15</v>
      </c>
      <c r="C18" s="17">
        <v>1437</v>
      </c>
      <c r="D18" s="17">
        <v>1437</v>
      </c>
    </row>
    <row r="19" spans="2:4" x14ac:dyDescent="0.4">
      <c r="B19" s="15">
        <v>16</v>
      </c>
      <c r="C19" s="17">
        <v>1124</v>
      </c>
      <c r="D19" s="17">
        <v>1124</v>
      </c>
    </row>
    <row r="20" spans="2:4" x14ac:dyDescent="0.4">
      <c r="B20" s="15">
        <v>17</v>
      </c>
      <c r="C20" s="17">
        <v>1455</v>
      </c>
      <c r="D20" s="17">
        <v>1458</v>
      </c>
    </row>
    <row r="21" spans="2:4" x14ac:dyDescent="0.4">
      <c r="B21" s="15">
        <v>18</v>
      </c>
      <c r="C21" s="17">
        <v>1124</v>
      </c>
      <c r="D21" s="17">
        <v>1124</v>
      </c>
    </row>
    <row r="22" spans="2:4" x14ac:dyDescent="0.4">
      <c r="B22" s="15">
        <v>19</v>
      </c>
      <c r="C22" s="17">
        <v>1437</v>
      </c>
      <c r="D22" s="17">
        <v>1437</v>
      </c>
    </row>
    <row r="23" spans="2:4" x14ac:dyDescent="0.4">
      <c r="B23" s="15">
        <v>20</v>
      </c>
      <c r="C23" s="17">
        <v>1437</v>
      </c>
      <c r="D23" s="17">
        <v>1437</v>
      </c>
    </row>
    <row r="24" spans="2:4" x14ac:dyDescent="0.4">
      <c r="B24" s="15">
        <v>21</v>
      </c>
      <c r="C24" s="17">
        <v>1437</v>
      </c>
      <c r="D24" s="17">
        <v>1437</v>
      </c>
    </row>
    <row r="25" spans="2:4" x14ac:dyDescent="0.4">
      <c r="B25" s="15">
        <v>22</v>
      </c>
      <c r="C25" s="17">
        <v>1124</v>
      </c>
      <c r="D25" s="17">
        <v>1124</v>
      </c>
    </row>
    <row r="26" spans="2:4" x14ac:dyDescent="0.4">
      <c r="B26" s="15">
        <v>23</v>
      </c>
      <c r="C26" s="17">
        <v>1452</v>
      </c>
      <c r="D26" s="17">
        <v>1452</v>
      </c>
    </row>
    <row r="27" spans="2:4" x14ac:dyDescent="0.4">
      <c r="B27" s="15">
        <v>24</v>
      </c>
      <c r="C27" s="17">
        <v>1452</v>
      </c>
      <c r="D27" s="17">
        <v>1452</v>
      </c>
    </row>
    <row r="28" spans="2:4" x14ac:dyDescent="0.4">
      <c r="B28" s="15">
        <v>25</v>
      </c>
      <c r="C28" s="17">
        <v>1173</v>
      </c>
      <c r="D28" s="17">
        <v>1423</v>
      </c>
    </row>
    <row r="29" spans="2:4" x14ac:dyDescent="0.4">
      <c r="B29" s="15">
        <v>26</v>
      </c>
      <c r="C29" s="17">
        <v>1374</v>
      </c>
      <c r="D29" s="17">
        <v>1374</v>
      </c>
    </row>
    <row r="30" spans="2:4" x14ac:dyDescent="0.4">
      <c r="B30" s="15">
        <v>27</v>
      </c>
      <c r="C30" s="17">
        <v>1124</v>
      </c>
      <c r="D30" s="17">
        <v>1124</v>
      </c>
    </row>
    <row r="31" spans="2:4" x14ac:dyDescent="0.4">
      <c r="B31" s="15">
        <v>28</v>
      </c>
      <c r="C31" s="17">
        <v>1314</v>
      </c>
      <c r="D31" s="17">
        <v>1423</v>
      </c>
    </row>
    <row r="32" spans="2:4" x14ac:dyDescent="0.4">
      <c r="B32" s="15">
        <v>29</v>
      </c>
      <c r="C32" s="17">
        <v>1436</v>
      </c>
      <c r="D32" s="17">
        <v>1452</v>
      </c>
    </row>
    <row r="33" spans="2:4" x14ac:dyDescent="0.4">
      <c r="B33" s="15">
        <v>30</v>
      </c>
      <c r="C33" s="17">
        <v>1278</v>
      </c>
      <c r="D33" s="17">
        <v>1433</v>
      </c>
    </row>
    <row r="34" spans="2:4" x14ac:dyDescent="0.4">
      <c r="B34" s="15">
        <v>31</v>
      </c>
      <c r="C34" s="17">
        <v>1314</v>
      </c>
      <c r="D34" s="17">
        <v>1437</v>
      </c>
    </row>
    <row r="35" spans="2:4" x14ac:dyDescent="0.4">
      <c r="B35" s="15">
        <v>32</v>
      </c>
      <c r="C35" s="17">
        <v>1173</v>
      </c>
      <c r="D35" s="17">
        <v>1458</v>
      </c>
    </row>
    <row r="36" spans="2:4" x14ac:dyDescent="0.4">
      <c r="B36" s="15">
        <v>33</v>
      </c>
      <c r="C36" s="17">
        <v>1437</v>
      </c>
      <c r="D36" s="17">
        <v>1437</v>
      </c>
    </row>
    <row r="37" spans="2:4" x14ac:dyDescent="0.4">
      <c r="B37" s="15">
        <v>34</v>
      </c>
      <c r="C37" s="17">
        <v>1452</v>
      </c>
      <c r="D37" s="17">
        <v>1452</v>
      </c>
    </row>
    <row r="38" spans="2:4" x14ac:dyDescent="0.4">
      <c r="B38" s="15">
        <v>35</v>
      </c>
      <c r="C38" s="17">
        <v>1246</v>
      </c>
      <c r="D38" s="17">
        <v>1458</v>
      </c>
    </row>
    <row r="39" spans="2:4" x14ac:dyDescent="0.4">
      <c r="B39" s="15">
        <v>36</v>
      </c>
      <c r="C39" s="17">
        <v>1452</v>
      </c>
      <c r="D39" s="17">
        <v>1452</v>
      </c>
    </row>
    <row r="40" spans="2:4" x14ac:dyDescent="0.4">
      <c r="B40" s="15">
        <v>37</v>
      </c>
      <c r="C40" s="17">
        <v>1153</v>
      </c>
      <c r="D40" s="17">
        <v>1112</v>
      </c>
    </row>
    <row r="41" spans="2:4" x14ac:dyDescent="0.4">
      <c r="B41" s="15">
        <v>38</v>
      </c>
      <c r="C41" s="17">
        <v>1433</v>
      </c>
      <c r="D41" s="17">
        <v>1433</v>
      </c>
    </row>
    <row r="42" spans="2:4" x14ac:dyDescent="0.4">
      <c r="B42" s="15">
        <v>39</v>
      </c>
      <c r="C42" s="17">
        <v>1276</v>
      </c>
      <c r="D42" s="17">
        <v>1124</v>
      </c>
    </row>
    <row r="43" spans="2:4" x14ac:dyDescent="0.4">
      <c r="B43" s="15">
        <v>40</v>
      </c>
      <c r="C43" s="17">
        <v>1112</v>
      </c>
      <c r="D43" s="17">
        <v>1112</v>
      </c>
    </row>
    <row r="44" spans="2:4" x14ac:dyDescent="0.4">
      <c r="B44" s="15">
        <v>41</v>
      </c>
      <c r="C44" s="17">
        <v>1332</v>
      </c>
      <c r="D44" s="17">
        <v>1423</v>
      </c>
    </row>
    <row r="45" spans="2:4" x14ac:dyDescent="0.4">
      <c r="B45" s="15">
        <v>42</v>
      </c>
      <c r="C45" s="17">
        <v>1314</v>
      </c>
      <c r="D45" s="17">
        <v>1112</v>
      </c>
    </row>
    <row r="46" spans="2:4" x14ac:dyDescent="0.4">
      <c r="B46" s="15">
        <v>43</v>
      </c>
      <c r="C46" s="17">
        <v>1246</v>
      </c>
      <c r="D46" s="17">
        <v>1437</v>
      </c>
    </row>
    <row r="47" spans="2:4" x14ac:dyDescent="0.4">
      <c r="B47" s="15">
        <v>44</v>
      </c>
      <c r="C47" s="17">
        <v>1246</v>
      </c>
      <c r="D47" s="17">
        <v>1437</v>
      </c>
    </row>
    <row r="48" spans="2:4" x14ac:dyDescent="0.4">
      <c r="B48" s="15">
        <v>45</v>
      </c>
      <c r="C48" s="17">
        <v>1314</v>
      </c>
      <c r="D48" s="17">
        <v>1433</v>
      </c>
    </row>
    <row r="49" spans="2:4" x14ac:dyDescent="0.4">
      <c r="B49" s="15">
        <v>46</v>
      </c>
      <c r="C49" s="17">
        <v>1452</v>
      </c>
      <c r="D49" s="17">
        <v>1452</v>
      </c>
    </row>
    <row r="50" spans="2:4" x14ac:dyDescent="0.4">
      <c r="B50" s="15">
        <v>47</v>
      </c>
      <c r="C50" s="17">
        <v>1257</v>
      </c>
      <c r="D50" s="17">
        <v>1452</v>
      </c>
    </row>
    <row r="51" spans="2:4" x14ac:dyDescent="0.4">
      <c r="B51" s="15">
        <v>48</v>
      </c>
      <c r="C51" s="17">
        <v>1452</v>
      </c>
      <c r="D51" s="17">
        <v>1452</v>
      </c>
    </row>
    <row r="52" spans="2:4" x14ac:dyDescent="0.4">
      <c r="B52" s="15">
        <v>49</v>
      </c>
      <c r="C52" s="17">
        <v>1452</v>
      </c>
      <c r="D52" s="17">
        <v>1452</v>
      </c>
    </row>
    <row r="53" spans="2:4" x14ac:dyDescent="0.4">
      <c r="B53" s="15">
        <v>50</v>
      </c>
      <c r="C53" s="17">
        <v>1173</v>
      </c>
      <c r="D53" s="17">
        <v>1112</v>
      </c>
    </row>
    <row r="54" spans="2:4" x14ac:dyDescent="0.4">
      <c r="B54" s="15">
        <v>51</v>
      </c>
      <c r="C54" s="17">
        <v>1314</v>
      </c>
      <c r="D54" s="17">
        <v>1433</v>
      </c>
    </row>
    <row r="55" spans="2:4" x14ac:dyDescent="0.4">
      <c r="B55" s="15">
        <v>52</v>
      </c>
      <c r="C55" s="17">
        <v>1452</v>
      </c>
      <c r="D55" s="17">
        <v>1452</v>
      </c>
    </row>
    <row r="56" spans="2:4" x14ac:dyDescent="0.4">
      <c r="B56" s="15">
        <v>53</v>
      </c>
      <c r="C56" s="17">
        <v>1153</v>
      </c>
      <c r="D56" s="17">
        <v>1458</v>
      </c>
    </row>
    <row r="57" spans="2:4" x14ac:dyDescent="0.4">
      <c r="B57" s="15">
        <v>54</v>
      </c>
      <c r="C57" s="17">
        <v>1433</v>
      </c>
      <c r="D57" s="17">
        <v>1433</v>
      </c>
    </row>
    <row r="58" spans="2:4" x14ac:dyDescent="0.4">
      <c r="B58" s="15">
        <v>55</v>
      </c>
      <c r="C58" s="17">
        <v>1246</v>
      </c>
      <c r="D58" s="17">
        <v>1112</v>
      </c>
    </row>
    <row r="59" spans="2:4" x14ac:dyDescent="0.4">
      <c r="B59" s="15">
        <v>56</v>
      </c>
      <c r="C59" s="17">
        <v>1452</v>
      </c>
      <c r="D59" s="17">
        <v>1452</v>
      </c>
    </row>
    <row r="60" spans="2:4" x14ac:dyDescent="0.4">
      <c r="B60" s="15">
        <v>57</v>
      </c>
      <c r="C60" s="17">
        <v>1246</v>
      </c>
      <c r="D60" s="17">
        <v>1181</v>
      </c>
    </row>
    <row r="61" spans="2:4" x14ac:dyDescent="0.4">
      <c r="B61" s="15">
        <v>58</v>
      </c>
      <c r="C61" s="17">
        <v>1423</v>
      </c>
      <c r="D61" s="17">
        <v>1423</v>
      </c>
    </row>
    <row r="62" spans="2:4" x14ac:dyDescent="0.4">
      <c r="B62" s="15">
        <v>59</v>
      </c>
      <c r="C62" s="17">
        <v>1452</v>
      </c>
      <c r="D62" s="17">
        <v>1452</v>
      </c>
    </row>
    <row r="63" spans="2:4" x14ac:dyDescent="0.4">
      <c r="B63" s="15">
        <v>60</v>
      </c>
      <c r="C63" s="17">
        <v>1452</v>
      </c>
      <c r="D63" s="17">
        <v>1452</v>
      </c>
    </row>
    <row r="64" spans="2:4" x14ac:dyDescent="0.4">
      <c r="B64" s="15">
        <v>61</v>
      </c>
      <c r="C64" s="17">
        <v>1173</v>
      </c>
      <c r="D64" s="17">
        <v>1112</v>
      </c>
    </row>
    <row r="65" spans="2:4" x14ac:dyDescent="0.4">
      <c r="B65" s="15">
        <v>62</v>
      </c>
      <c r="C65" s="17">
        <v>1452</v>
      </c>
      <c r="D65" s="17">
        <v>1452</v>
      </c>
    </row>
    <row r="66" spans="2:4" x14ac:dyDescent="0.4">
      <c r="B66" s="15">
        <v>63</v>
      </c>
      <c r="C66" s="17">
        <v>1246</v>
      </c>
      <c r="D66" s="17">
        <v>1195</v>
      </c>
    </row>
    <row r="67" spans="2:4" x14ac:dyDescent="0.4">
      <c r="B67" s="15">
        <v>64</v>
      </c>
      <c r="C67" s="17">
        <v>1423</v>
      </c>
      <c r="D67" s="17">
        <v>1423</v>
      </c>
    </row>
    <row r="68" spans="2:4" x14ac:dyDescent="0.4">
      <c r="B68" s="15">
        <v>65</v>
      </c>
      <c r="C68" s="17">
        <v>1458</v>
      </c>
      <c r="D68" s="17">
        <v>1458</v>
      </c>
    </row>
    <row r="69" spans="2:4" x14ac:dyDescent="0.4">
      <c r="B69" s="15">
        <v>66</v>
      </c>
      <c r="C69" s="17">
        <v>1452</v>
      </c>
      <c r="D69" s="17">
        <v>1452</v>
      </c>
    </row>
    <row r="70" spans="2:4" x14ac:dyDescent="0.4">
      <c r="B70" s="15">
        <v>67</v>
      </c>
      <c r="C70" s="17">
        <v>1314</v>
      </c>
      <c r="D70" s="17">
        <v>1112</v>
      </c>
    </row>
    <row r="71" spans="2:4" x14ac:dyDescent="0.4">
      <c r="B71" s="15">
        <v>68</v>
      </c>
      <c r="C71" s="17">
        <v>1278</v>
      </c>
      <c r="D71" s="17">
        <v>1195</v>
      </c>
    </row>
    <row r="72" spans="2:4" x14ac:dyDescent="0.4">
      <c r="B72" s="15">
        <v>69</v>
      </c>
      <c r="C72" s="17">
        <v>1274</v>
      </c>
      <c r="D72" s="17">
        <v>1452</v>
      </c>
    </row>
    <row r="73" spans="2:4" x14ac:dyDescent="0.4">
      <c r="B73" s="15">
        <v>70</v>
      </c>
      <c r="C73" s="17">
        <v>1173</v>
      </c>
      <c r="D73" s="17">
        <v>1433</v>
      </c>
    </row>
    <row r="74" spans="2:4" x14ac:dyDescent="0.4">
      <c r="B74" s="15">
        <v>71</v>
      </c>
      <c r="C74" s="17">
        <v>1153</v>
      </c>
      <c r="D74" s="17">
        <v>1437</v>
      </c>
    </row>
    <row r="75" spans="2:4" x14ac:dyDescent="0.4">
      <c r="B75" s="15">
        <v>72</v>
      </c>
      <c r="C75" s="17">
        <v>1314</v>
      </c>
      <c r="D75" s="17">
        <v>1112</v>
      </c>
    </row>
    <row r="76" spans="2:4" x14ac:dyDescent="0.4">
      <c r="B76" s="15">
        <v>73</v>
      </c>
      <c r="C76" s="17">
        <v>1242</v>
      </c>
      <c r="D76" s="17">
        <v>1452</v>
      </c>
    </row>
    <row r="77" spans="2:4" x14ac:dyDescent="0.4">
      <c r="B77" s="15">
        <v>74</v>
      </c>
      <c r="C77" s="17">
        <v>1124</v>
      </c>
      <c r="D77" s="17">
        <v>1124</v>
      </c>
    </row>
    <row r="78" spans="2:4" x14ac:dyDescent="0.4">
      <c r="B78" s="15">
        <v>75</v>
      </c>
      <c r="C78" s="17">
        <v>1345</v>
      </c>
      <c r="D78" s="17">
        <v>1343</v>
      </c>
    </row>
    <row r="79" spans="2:4" x14ac:dyDescent="0.4">
      <c r="B79" s="15">
        <v>76</v>
      </c>
      <c r="C79" s="17">
        <v>1452</v>
      </c>
      <c r="D79" s="17">
        <v>1452</v>
      </c>
    </row>
    <row r="80" spans="2:4" x14ac:dyDescent="0.4">
      <c r="B80" s="15">
        <v>77</v>
      </c>
      <c r="C80" s="17">
        <v>1314</v>
      </c>
      <c r="D80" s="17">
        <v>1374</v>
      </c>
    </row>
    <row r="81" spans="2:4" x14ac:dyDescent="0.4">
      <c r="B81" s="15">
        <v>78</v>
      </c>
      <c r="C81" s="17">
        <v>1314</v>
      </c>
      <c r="D81" s="17">
        <v>1452</v>
      </c>
    </row>
    <row r="82" spans="2:4" x14ac:dyDescent="0.4">
      <c r="B82" s="15">
        <v>79</v>
      </c>
      <c r="C82" s="17">
        <v>1452</v>
      </c>
      <c r="D82" s="17">
        <v>1452</v>
      </c>
    </row>
    <row r="83" spans="2:4" x14ac:dyDescent="0.4">
      <c r="B83" s="15">
        <v>80</v>
      </c>
      <c r="C83" s="17">
        <v>1124</v>
      </c>
      <c r="D83" s="17">
        <v>1124</v>
      </c>
    </row>
    <row r="84" spans="2:4" x14ac:dyDescent="0.4">
      <c r="B84" s="15">
        <v>81</v>
      </c>
      <c r="C84" s="17">
        <v>1246</v>
      </c>
      <c r="D84" s="17">
        <v>1181</v>
      </c>
    </row>
    <row r="85" spans="2:4" x14ac:dyDescent="0.4">
      <c r="B85" s="15">
        <v>82</v>
      </c>
      <c r="C85" s="17">
        <v>1124</v>
      </c>
      <c r="D85" s="17">
        <v>1124</v>
      </c>
    </row>
    <row r="86" spans="2:4" x14ac:dyDescent="0.4">
      <c r="B86" s="15">
        <v>83</v>
      </c>
      <c r="C86" s="17">
        <v>1457</v>
      </c>
      <c r="D86" s="17">
        <v>1343</v>
      </c>
    </row>
    <row r="87" spans="2:4" x14ac:dyDescent="0.4">
      <c r="B87" s="15">
        <v>84</v>
      </c>
      <c r="C87" s="17">
        <v>1452</v>
      </c>
      <c r="D87" s="17">
        <v>1452</v>
      </c>
    </row>
    <row r="88" spans="2:4" x14ac:dyDescent="0.4">
      <c r="B88" s="15">
        <v>85</v>
      </c>
      <c r="C88" s="17">
        <v>1195</v>
      </c>
      <c r="D88" s="17">
        <v>1195</v>
      </c>
    </row>
    <row r="89" spans="2:4" x14ac:dyDescent="0.4">
      <c r="B89" s="15">
        <v>86</v>
      </c>
      <c r="C89" s="17">
        <v>1423</v>
      </c>
      <c r="D89" s="17">
        <v>1423</v>
      </c>
    </row>
    <row r="90" spans="2:4" x14ac:dyDescent="0.4">
      <c r="B90" s="15">
        <v>87</v>
      </c>
      <c r="C90" s="17">
        <v>1166</v>
      </c>
      <c r="D90" s="17">
        <v>1433</v>
      </c>
    </row>
    <row r="91" spans="2:4" x14ac:dyDescent="0.4">
      <c r="B91" s="15">
        <v>88</v>
      </c>
      <c r="C91" s="17">
        <v>1124</v>
      </c>
      <c r="D91" s="17">
        <v>1124</v>
      </c>
    </row>
    <row r="92" spans="2:4" x14ac:dyDescent="0.4">
      <c r="B92" s="15">
        <v>89</v>
      </c>
      <c r="C92" s="17">
        <v>1343</v>
      </c>
      <c r="D92" s="17">
        <v>1343</v>
      </c>
    </row>
    <row r="93" spans="2:4" x14ac:dyDescent="0.4">
      <c r="B93" s="15">
        <v>90</v>
      </c>
      <c r="C93" s="17">
        <v>1452</v>
      </c>
      <c r="D93" s="17">
        <v>1452</v>
      </c>
    </row>
    <row r="94" spans="2:4" x14ac:dyDescent="0.4">
      <c r="B94" s="15">
        <v>91</v>
      </c>
      <c r="C94" s="17">
        <v>1452</v>
      </c>
      <c r="D94" s="17">
        <v>1452</v>
      </c>
    </row>
    <row r="95" spans="2:4" x14ac:dyDescent="0.4">
      <c r="B95" s="15">
        <v>92</v>
      </c>
      <c r="C95" s="17">
        <v>1124</v>
      </c>
      <c r="D95" s="17">
        <v>1124</v>
      </c>
    </row>
    <row r="96" spans="2:4" x14ac:dyDescent="0.4">
      <c r="B96" s="15">
        <v>93</v>
      </c>
      <c r="C96" s="17">
        <v>1458</v>
      </c>
      <c r="D96" s="17">
        <v>1458</v>
      </c>
    </row>
    <row r="97" spans="2:4" x14ac:dyDescent="0.4">
      <c r="B97" s="15">
        <v>94</v>
      </c>
      <c r="C97" s="17">
        <v>1423</v>
      </c>
      <c r="D97" s="17">
        <v>1423</v>
      </c>
    </row>
    <row r="98" spans="2:4" x14ac:dyDescent="0.4">
      <c r="B98" s="15">
        <v>95</v>
      </c>
      <c r="C98" s="17">
        <v>1314</v>
      </c>
      <c r="D98" s="17">
        <v>1112</v>
      </c>
    </row>
    <row r="99" spans="2:4" x14ac:dyDescent="0.4">
      <c r="B99" s="15">
        <v>96</v>
      </c>
      <c r="C99" s="17">
        <v>1437</v>
      </c>
      <c r="D99" s="17">
        <v>1437</v>
      </c>
    </row>
    <row r="100" spans="2:4" x14ac:dyDescent="0.4">
      <c r="B100" s="15">
        <v>97</v>
      </c>
      <c r="C100" s="17">
        <v>1458</v>
      </c>
      <c r="D100" s="17">
        <v>1458</v>
      </c>
    </row>
    <row r="101" spans="2:4" x14ac:dyDescent="0.4">
      <c r="B101" s="15">
        <v>98</v>
      </c>
      <c r="C101" s="17">
        <v>1153</v>
      </c>
      <c r="D101" s="17">
        <v>1437</v>
      </c>
    </row>
    <row r="102" spans="2:4" x14ac:dyDescent="0.4">
      <c r="B102" s="15">
        <v>99</v>
      </c>
      <c r="C102" s="17">
        <v>1124</v>
      </c>
      <c r="D102" s="17">
        <v>1124</v>
      </c>
    </row>
    <row r="103" spans="2:4" x14ac:dyDescent="0.4">
      <c r="B103" s="15">
        <v>100</v>
      </c>
      <c r="C103" s="17">
        <v>1124</v>
      </c>
      <c r="D103" s="17">
        <v>1124</v>
      </c>
    </row>
    <row r="104" spans="2:4" x14ac:dyDescent="0.4">
      <c r="B104" s="15">
        <v>101</v>
      </c>
      <c r="C104" s="17">
        <v>1452</v>
      </c>
      <c r="D104" s="17">
        <v>1452</v>
      </c>
    </row>
    <row r="105" spans="2:4" x14ac:dyDescent="0.4">
      <c r="B105" s="15">
        <v>102</v>
      </c>
      <c r="C105" s="17">
        <v>1437</v>
      </c>
      <c r="D105" s="17">
        <v>1437</v>
      </c>
    </row>
    <row r="106" spans="2:4" x14ac:dyDescent="0.4">
      <c r="B106" s="15">
        <v>103</v>
      </c>
      <c r="C106" s="17">
        <v>1173</v>
      </c>
      <c r="D106" s="17">
        <v>1124</v>
      </c>
    </row>
    <row r="107" spans="2:4" x14ac:dyDescent="0.4">
      <c r="B107" s="15">
        <v>104</v>
      </c>
      <c r="C107" s="17">
        <v>1437</v>
      </c>
      <c r="D107" s="17">
        <v>1437</v>
      </c>
    </row>
    <row r="108" spans="2:4" x14ac:dyDescent="0.4">
      <c r="B108" s="15">
        <v>105</v>
      </c>
      <c r="C108" s="17">
        <v>1452</v>
      </c>
      <c r="D108" s="17">
        <v>1452</v>
      </c>
    </row>
    <row r="109" spans="2:4" x14ac:dyDescent="0.4">
      <c r="B109" s="15">
        <v>106</v>
      </c>
      <c r="C109" s="17">
        <v>1124</v>
      </c>
      <c r="D109" s="17">
        <v>1124</v>
      </c>
    </row>
    <row r="110" spans="2:4" x14ac:dyDescent="0.4">
      <c r="B110" s="15">
        <v>107</v>
      </c>
      <c r="C110" s="17">
        <v>1452</v>
      </c>
      <c r="D110" s="17">
        <v>1452</v>
      </c>
    </row>
    <row r="111" spans="2:4" x14ac:dyDescent="0.4">
      <c r="B111" s="15">
        <v>108</v>
      </c>
      <c r="C111" s="17">
        <v>1246</v>
      </c>
      <c r="D111" s="17">
        <v>1437</v>
      </c>
    </row>
    <row r="112" spans="2:4" x14ac:dyDescent="0.4">
      <c r="B112" s="15">
        <v>109</v>
      </c>
      <c r="C112" s="17">
        <v>1314</v>
      </c>
      <c r="D112" s="17">
        <v>1124</v>
      </c>
    </row>
    <row r="113" spans="2:4" x14ac:dyDescent="0.4">
      <c r="B113" s="15">
        <v>110</v>
      </c>
      <c r="C113" s="17">
        <v>1452</v>
      </c>
      <c r="D113" s="17">
        <v>1452</v>
      </c>
    </row>
    <row r="114" spans="2:4" x14ac:dyDescent="0.4">
      <c r="B114" s="15">
        <v>111</v>
      </c>
      <c r="C114" s="17">
        <v>1437</v>
      </c>
      <c r="D114" s="17">
        <v>1437</v>
      </c>
    </row>
    <row r="115" spans="2:4" x14ac:dyDescent="0.4">
      <c r="B115" s="15">
        <v>112</v>
      </c>
      <c r="C115" s="17">
        <v>1173</v>
      </c>
      <c r="D115" s="17">
        <v>1195</v>
      </c>
    </row>
    <row r="116" spans="2:4" x14ac:dyDescent="0.4">
      <c r="B116" s="15">
        <v>113</v>
      </c>
      <c r="C116" s="17">
        <v>1433</v>
      </c>
      <c r="D116" s="17">
        <v>1433</v>
      </c>
    </row>
    <row r="117" spans="2:4" x14ac:dyDescent="0.4">
      <c r="B117" s="15">
        <v>114</v>
      </c>
      <c r="C117" s="17">
        <v>1124</v>
      </c>
      <c r="D117" s="17">
        <v>1124</v>
      </c>
    </row>
    <row r="118" spans="2:4" x14ac:dyDescent="0.4">
      <c r="B118" s="15">
        <v>115</v>
      </c>
      <c r="C118" s="17">
        <v>1124</v>
      </c>
      <c r="D118" s="17">
        <v>1124</v>
      </c>
    </row>
    <row r="119" spans="2:4" x14ac:dyDescent="0.4">
      <c r="B119" s="15">
        <v>116</v>
      </c>
      <c r="C119" s="17">
        <v>1153</v>
      </c>
      <c r="D119" s="17">
        <v>1374</v>
      </c>
    </row>
    <row r="120" spans="2:4" x14ac:dyDescent="0.4">
      <c r="B120" s="15">
        <v>117</v>
      </c>
      <c r="C120" s="17">
        <v>1452</v>
      </c>
      <c r="D120" s="17">
        <v>1452</v>
      </c>
    </row>
    <row r="121" spans="2:4" x14ac:dyDescent="0.4">
      <c r="B121" s="15">
        <v>118</v>
      </c>
      <c r="C121" s="17">
        <v>1314</v>
      </c>
      <c r="D121" s="17">
        <v>1437</v>
      </c>
    </row>
    <row r="122" spans="2:4" x14ac:dyDescent="0.4">
      <c r="B122" s="15">
        <v>119</v>
      </c>
      <c r="C122" s="17">
        <v>1452</v>
      </c>
      <c r="D122" s="17">
        <v>1452</v>
      </c>
    </row>
    <row r="123" spans="2:4" x14ac:dyDescent="0.4">
      <c r="B123" s="15">
        <v>120</v>
      </c>
      <c r="C123" s="17">
        <v>1436</v>
      </c>
      <c r="D123" s="17">
        <v>1433</v>
      </c>
    </row>
    <row r="124" spans="2:4" x14ac:dyDescent="0.4">
      <c r="B124" s="15">
        <v>121</v>
      </c>
      <c r="C124" s="17">
        <v>1242</v>
      </c>
      <c r="D124" s="17">
        <v>1124</v>
      </c>
    </row>
    <row r="125" spans="2:4" x14ac:dyDescent="0.4">
      <c r="B125" s="15">
        <v>122</v>
      </c>
      <c r="C125" s="17">
        <v>1437</v>
      </c>
      <c r="D125" s="17">
        <v>1437</v>
      </c>
    </row>
    <row r="126" spans="2:4" x14ac:dyDescent="0.4">
      <c r="B126" s="15">
        <v>123</v>
      </c>
      <c r="C126" s="17">
        <v>1452</v>
      </c>
      <c r="D126" s="17">
        <v>1452</v>
      </c>
    </row>
    <row r="127" spans="2:4" x14ac:dyDescent="0.4">
      <c r="B127" s="15">
        <v>124</v>
      </c>
      <c r="C127" s="17">
        <v>1452</v>
      </c>
      <c r="D127" s="17">
        <v>1452</v>
      </c>
    </row>
    <row r="128" spans="2:4" x14ac:dyDescent="0.4">
      <c r="B128" s="15">
        <v>125</v>
      </c>
      <c r="C128" s="17">
        <v>1257</v>
      </c>
      <c r="D128" s="17">
        <v>1452</v>
      </c>
    </row>
    <row r="129" spans="2:4" x14ac:dyDescent="0.4">
      <c r="B129" s="15">
        <v>126</v>
      </c>
      <c r="C129" s="17">
        <v>1314</v>
      </c>
      <c r="D129" s="17">
        <v>1452</v>
      </c>
    </row>
    <row r="130" spans="2:4" x14ac:dyDescent="0.4">
      <c r="B130" s="15">
        <v>127</v>
      </c>
      <c r="C130" s="17">
        <v>1452</v>
      </c>
      <c r="D130" s="17">
        <v>1452</v>
      </c>
    </row>
    <row r="131" spans="2:4" x14ac:dyDescent="0.4">
      <c r="B131" s="15">
        <v>128</v>
      </c>
      <c r="C131" s="17">
        <v>1452</v>
      </c>
      <c r="D131" s="17">
        <v>1452</v>
      </c>
    </row>
    <row r="132" spans="2:4" x14ac:dyDescent="0.4">
      <c r="B132" s="15">
        <v>129</v>
      </c>
      <c r="C132" s="17">
        <v>1314</v>
      </c>
      <c r="D132" s="17">
        <v>1195</v>
      </c>
    </row>
    <row r="133" spans="2:4" x14ac:dyDescent="0.4">
      <c r="B133" s="15">
        <v>130</v>
      </c>
      <c r="C133" s="17">
        <v>1437</v>
      </c>
      <c r="D133" s="17">
        <v>1437</v>
      </c>
    </row>
    <row r="134" spans="2:4" x14ac:dyDescent="0.4">
      <c r="B134" s="15">
        <v>131</v>
      </c>
      <c r="C134" s="17">
        <v>1437</v>
      </c>
      <c r="D134" s="17">
        <v>1437</v>
      </c>
    </row>
    <row r="135" spans="2:4" x14ac:dyDescent="0.4">
      <c r="B135" s="15">
        <v>132</v>
      </c>
      <c r="C135" s="17">
        <v>1437</v>
      </c>
      <c r="D135" s="17">
        <v>1437</v>
      </c>
    </row>
    <row r="136" spans="2:4" x14ac:dyDescent="0.4">
      <c r="B136" s="15">
        <v>133</v>
      </c>
      <c r="C136" s="17">
        <v>1452</v>
      </c>
      <c r="D136" s="17">
        <v>1452</v>
      </c>
    </row>
    <row r="137" spans="2:4" x14ac:dyDescent="0.4">
      <c r="B137" s="15">
        <v>134</v>
      </c>
      <c r="C137" s="17">
        <v>1437</v>
      </c>
      <c r="D137" s="17">
        <v>1437</v>
      </c>
    </row>
    <row r="138" spans="2:4" x14ac:dyDescent="0.4">
      <c r="B138" s="15">
        <v>135</v>
      </c>
      <c r="C138" s="17">
        <v>1173</v>
      </c>
      <c r="D138" s="17">
        <v>1343</v>
      </c>
    </row>
    <row r="139" spans="2:4" x14ac:dyDescent="0.4">
      <c r="B139" s="15">
        <v>136</v>
      </c>
      <c r="C139" s="17">
        <v>1314</v>
      </c>
      <c r="D139" s="17">
        <v>1458</v>
      </c>
    </row>
    <row r="140" spans="2:4" x14ac:dyDescent="0.4">
      <c r="B140" s="15">
        <v>137</v>
      </c>
      <c r="C140" s="17">
        <v>1124</v>
      </c>
      <c r="D140" s="17">
        <v>1124</v>
      </c>
    </row>
    <row r="141" spans="2:4" x14ac:dyDescent="0.4">
      <c r="B141" s="15">
        <v>138</v>
      </c>
      <c r="C141" s="17">
        <v>1437</v>
      </c>
      <c r="D141" s="17">
        <v>1437</v>
      </c>
    </row>
    <row r="142" spans="2:4" x14ac:dyDescent="0.4">
      <c r="B142" s="15">
        <v>139</v>
      </c>
      <c r="C142" s="17">
        <v>1124</v>
      </c>
      <c r="D142" s="17">
        <v>1124</v>
      </c>
    </row>
    <row r="143" spans="2:4" x14ac:dyDescent="0.4">
      <c r="B143" s="15">
        <v>140</v>
      </c>
      <c r="C143" s="17">
        <v>1345</v>
      </c>
      <c r="D143" s="17">
        <v>1343</v>
      </c>
    </row>
    <row r="144" spans="2:4" x14ac:dyDescent="0.4">
      <c r="B144" s="15">
        <v>141</v>
      </c>
      <c r="C144" s="17">
        <v>1314</v>
      </c>
      <c r="D144" s="17">
        <v>1435</v>
      </c>
    </row>
    <row r="145" spans="2:4" x14ac:dyDescent="0.4">
      <c r="B145" s="15">
        <v>142</v>
      </c>
      <c r="C145" s="17">
        <v>1278</v>
      </c>
      <c r="D145" s="17">
        <v>1423</v>
      </c>
    </row>
    <row r="146" spans="2:4" x14ac:dyDescent="0.4">
      <c r="B146" s="15">
        <v>143</v>
      </c>
      <c r="C146" s="17">
        <v>1458</v>
      </c>
      <c r="D146" s="17">
        <v>1458</v>
      </c>
    </row>
    <row r="147" spans="2:4" x14ac:dyDescent="0.4">
      <c r="B147" s="15">
        <v>144</v>
      </c>
      <c r="C147" s="17">
        <v>1452</v>
      </c>
      <c r="D147" s="17">
        <v>1452</v>
      </c>
    </row>
    <row r="148" spans="2:4" x14ac:dyDescent="0.4">
      <c r="B148" s="15">
        <v>145</v>
      </c>
      <c r="C148" s="17">
        <v>1332</v>
      </c>
      <c r="D148" s="17">
        <v>1196</v>
      </c>
    </row>
    <row r="149" spans="2:4" x14ac:dyDescent="0.4">
      <c r="B149" s="15">
        <v>146</v>
      </c>
      <c r="C149" s="17">
        <v>1374</v>
      </c>
      <c r="D149" s="17">
        <v>1374</v>
      </c>
    </row>
    <row r="150" spans="2:4" x14ac:dyDescent="0.4">
      <c r="B150" s="15">
        <v>147</v>
      </c>
      <c r="C150" s="17">
        <v>1452</v>
      </c>
      <c r="D150" s="17">
        <v>1452</v>
      </c>
    </row>
    <row r="151" spans="2:4" x14ac:dyDescent="0.4">
      <c r="B151" s="15">
        <v>148</v>
      </c>
      <c r="C151" s="17">
        <v>1243</v>
      </c>
      <c r="D151" s="17">
        <v>1195</v>
      </c>
    </row>
    <row r="152" spans="2:4" x14ac:dyDescent="0.4">
      <c r="B152" s="15">
        <v>149</v>
      </c>
      <c r="C152" s="17">
        <v>1452</v>
      </c>
      <c r="D152" s="17">
        <v>1452</v>
      </c>
    </row>
    <row r="153" spans="2:4" x14ac:dyDescent="0.4">
      <c r="B153" s="15">
        <v>150</v>
      </c>
      <c r="C153" s="17">
        <v>1124</v>
      </c>
      <c r="D153" s="17">
        <v>1124</v>
      </c>
    </row>
    <row r="154" spans="2:4" x14ac:dyDescent="0.4">
      <c r="B154" s="15">
        <v>151</v>
      </c>
      <c r="C154" s="17">
        <v>1246</v>
      </c>
      <c r="D154" s="17">
        <v>1124</v>
      </c>
    </row>
    <row r="155" spans="2:4" x14ac:dyDescent="0.4">
      <c r="B155" s="15">
        <v>152</v>
      </c>
      <c r="C155" s="17">
        <v>1124</v>
      </c>
      <c r="D155" s="17">
        <v>1124</v>
      </c>
    </row>
    <row r="156" spans="2:4" x14ac:dyDescent="0.4">
      <c r="B156" s="15">
        <v>153</v>
      </c>
      <c r="C156" s="17">
        <v>1452</v>
      </c>
      <c r="D156" s="17">
        <v>1452</v>
      </c>
    </row>
    <row r="157" spans="2:4" x14ac:dyDescent="0.4">
      <c r="B157" s="15">
        <v>154</v>
      </c>
      <c r="C157" s="17">
        <v>1124</v>
      </c>
      <c r="D157" s="17">
        <v>1124</v>
      </c>
    </row>
    <row r="158" spans="2:4" x14ac:dyDescent="0.4">
      <c r="B158" s="15">
        <v>155</v>
      </c>
      <c r="C158" s="17">
        <v>1274</v>
      </c>
      <c r="D158" s="17">
        <v>1374</v>
      </c>
    </row>
    <row r="159" spans="2:4" x14ac:dyDescent="0.4">
      <c r="B159" s="15">
        <v>156</v>
      </c>
      <c r="C159" s="17">
        <v>1246</v>
      </c>
      <c r="D159" s="17">
        <v>1124</v>
      </c>
    </row>
    <row r="160" spans="2:4" x14ac:dyDescent="0.4">
      <c r="B160" s="15">
        <v>157</v>
      </c>
      <c r="C160" s="17">
        <v>1437</v>
      </c>
      <c r="D160" s="17">
        <v>1437</v>
      </c>
    </row>
    <row r="161" spans="2:4" x14ac:dyDescent="0.4">
      <c r="B161" s="15">
        <v>158</v>
      </c>
      <c r="C161" s="17">
        <v>1437</v>
      </c>
      <c r="D161" s="17">
        <v>1437</v>
      </c>
    </row>
    <row r="162" spans="2:4" x14ac:dyDescent="0.4">
      <c r="B162" s="15">
        <v>159</v>
      </c>
      <c r="C162" s="17">
        <v>1314</v>
      </c>
      <c r="D162" s="17">
        <v>1124</v>
      </c>
    </row>
    <row r="163" spans="2:4" x14ac:dyDescent="0.4">
      <c r="B163" s="15">
        <v>160</v>
      </c>
      <c r="C163" s="17">
        <v>1314</v>
      </c>
      <c r="D163" s="17">
        <v>1343</v>
      </c>
    </row>
    <row r="164" spans="2:4" x14ac:dyDescent="0.4">
      <c r="B164" s="15">
        <v>161</v>
      </c>
      <c r="C164" s="17">
        <v>1452</v>
      </c>
      <c r="D164" s="17">
        <v>1452</v>
      </c>
    </row>
    <row r="165" spans="2:4" x14ac:dyDescent="0.4">
      <c r="B165" s="15">
        <v>162</v>
      </c>
      <c r="C165" s="17">
        <v>1124</v>
      </c>
      <c r="D165" s="17">
        <v>1124</v>
      </c>
    </row>
    <row r="166" spans="2:4" x14ac:dyDescent="0.4">
      <c r="B166" s="15">
        <v>163</v>
      </c>
      <c r="C166" s="17">
        <v>1314</v>
      </c>
      <c r="D166" s="17">
        <v>1268</v>
      </c>
    </row>
    <row r="167" spans="2:4" x14ac:dyDescent="0.4">
      <c r="B167" s="15">
        <v>164</v>
      </c>
      <c r="C167" s="17">
        <v>1124</v>
      </c>
      <c r="D167" s="17">
        <v>1124</v>
      </c>
    </row>
    <row r="168" spans="2:4" x14ac:dyDescent="0.4">
      <c r="B168" s="15">
        <v>165</v>
      </c>
      <c r="C168" s="17">
        <v>1173</v>
      </c>
      <c r="D168" s="17">
        <v>1437</v>
      </c>
    </row>
    <row r="169" spans="2:4" x14ac:dyDescent="0.4">
      <c r="B169" s="15">
        <v>166</v>
      </c>
      <c r="C169" s="17">
        <v>1452</v>
      </c>
      <c r="D169" s="17">
        <v>1452</v>
      </c>
    </row>
    <row r="170" spans="2:4" x14ac:dyDescent="0.4">
      <c r="B170" s="15">
        <v>167</v>
      </c>
      <c r="C170" s="17">
        <v>1371</v>
      </c>
      <c r="D170" s="17">
        <v>1343</v>
      </c>
    </row>
    <row r="171" spans="2:4" x14ac:dyDescent="0.4">
      <c r="B171" s="15">
        <v>168</v>
      </c>
      <c r="C171" s="17">
        <v>1343</v>
      </c>
      <c r="D171" s="17">
        <v>1343</v>
      </c>
    </row>
    <row r="172" spans="2:4" x14ac:dyDescent="0.4">
      <c r="B172" s="15">
        <v>169</v>
      </c>
      <c r="C172" s="17">
        <v>1124</v>
      </c>
      <c r="D172" s="17">
        <v>1124</v>
      </c>
    </row>
    <row r="173" spans="2:4" x14ac:dyDescent="0.4">
      <c r="B173" s="15">
        <v>170</v>
      </c>
      <c r="C173" s="17">
        <v>1452</v>
      </c>
      <c r="D173" s="17">
        <v>1452</v>
      </c>
    </row>
    <row r="174" spans="2:4" x14ac:dyDescent="0.4">
      <c r="B174" s="15">
        <v>171</v>
      </c>
      <c r="C174" s="17">
        <v>1343</v>
      </c>
      <c r="D174" s="17">
        <v>1343</v>
      </c>
    </row>
    <row r="175" spans="2:4" x14ac:dyDescent="0.4">
      <c r="B175" s="15">
        <v>172</v>
      </c>
      <c r="C175" s="17">
        <v>1436</v>
      </c>
      <c r="D175" s="17">
        <v>1181</v>
      </c>
    </row>
    <row r="176" spans="2:4" x14ac:dyDescent="0.4">
      <c r="B176" s="15">
        <v>173</v>
      </c>
      <c r="C176" s="17">
        <v>1242</v>
      </c>
      <c r="D176" s="17">
        <v>1433</v>
      </c>
    </row>
    <row r="177" spans="2:4" x14ac:dyDescent="0.4">
      <c r="B177" s="15">
        <v>174</v>
      </c>
      <c r="C177" s="17">
        <v>1437</v>
      </c>
      <c r="D177" s="17">
        <v>1437</v>
      </c>
    </row>
    <row r="178" spans="2:4" x14ac:dyDescent="0.4">
      <c r="B178" s="15">
        <v>175</v>
      </c>
      <c r="C178" s="17">
        <v>1245</v>
      </c>
      <c r="D178" s="17">
        <v>1458</v>
      </c>
    </row>
    <row r="179" spans="2:4" x14ac:dyDescent="0.4">
      <c r="B179" s="15">
        <v>176</v>
      </c>
      <c r="C179" s="17">
        <v>1437</v>
      </c>
      <c r="D179" s="17">
        <v>1437</v>
      </c>
    </row>
    <row r="180" spans="2:4" x14ac:dyDescent="0.4">
      <c r="B180" s="15">
        <v>177</v>
      </c>
      <c r="C180" s="17">
        <v>1437</v>
      </c>
      <c r="D180" s="17">
        <v>1437</v>
      </c>
    </row>
    <row r="181" spans="2:4" x14ac:dyDescent="0.4">
      <c r="B181" s="15">
        <v>178</v>
      </c>
      <c r="C181" s="17">
        <v>1343</v>
      </c>
      <c r="D181" s="17">
        <v>1343</v>
      </c>
    </row>
    <row r="182" spans="2:4" x14ac:dyDescent="0.4">
      <c r="B182" s="15">
        <v>179</v>
      </c>
      <c r="C182" s="17">
        <v>1458</v>
      </c>
      <c r="D182" s="17">
        <v>1458</v>
      </c>
    </row>
    <row r="183" spans="2:4" x14ac:dyDescent="0.4">
      <c r="B183" s="15">
        <v>180</v>
      </c>
      <c r="C183" s="17">
        <v>1124</v>
      </c>
      <c r="D183" s="17">
        <v>1124</v>
      </c>
    </row>
    <row r="184" spans="2:4" x14ac:dyDescent="0.4">
      <c r="B184" s="15">
        <v>181</v>
      </c>
      <c r="C184" s="17">
        <v>1452</v>
      </c>
      <c r="D184" s="17">
        <v>1452</v>
      </c>
    </row>
    <row r="185" spans="2:4" x14ac:dyDescent="0.4">
      <c r="B185" s="15">
        <v>182</v>
      </c>
      <c r="C185" s="17">
        <v>1452</v>
      </c>
      <c r="D185" s="17">
        <v>1452</v>
      </c>
    </row>
    <row r="186" spans="2:4" x14ac:dyDescent="0.4">
      <c r="B186" s="15">
        <v>183</v>
      </c>
      <c r="C186" s="17">
        <v>1112</v>
      </c>
      <c r="D186" s="17">
        <v>1112</v>
      </c>
    </row>
    <row r="187" spans="2:4" x14ac:dyDescent="0.4">
      <c r="B187" s="15">
        <v>184</v>
      </c>
      <c r="C187" s="17">
        <v>1124</v>
      </c>
      <c r="D187" s="17">
        <v>1124</v>
      </c>
    </row>
    <row r="188" spans="2:4" x14ac:dyDescent="0.4">
      <c r="B188" s="15">
        <v>185</v>
      </c>
      <c r="C188" s="17">
        <v>1257</v>
      </c>
      <c r="D188" s="17">
        <v>1181</v>
      </c>
    </row>
    <row r="189" spans="2:4" x14ac:dyDescent="0.4">
      <c r="B189" s="15">
        <v>186</v>
      </c>
      <c r="C189" s="17">
        <v>1343</v>
      </c>
      <c r="D189" s="17">
        <v>1343</v>
      </c>
    </row>
    <row r="190" spans="2:4" x14ac:dyDescent="0.4">
      <c r="B190" s="15">
        <v>187</v>
      </c>
      <c r="C190" s="17">
        <v>1437</v>
      </c>
      <c r="D190" s="17">
        <v>1437</v>
      </c>
    </row>
    <row r="191" spans="2:4" x14ac:dyDescent="0.4">
      <c r="B191" s="15">
        <v>188</v>
      </c>
      <c r="C191" s="17">
        <v>1245</v>
      </c>
      <c r="D191" s="17">
        <v>1433</v>
      </c>
    </row>
    <row r="192" spans="2:4" x14ac:dyDescent="0.4">
      <c r="B192" s="15">
        <v>189</v>
      </c>
      <c r="C192" s="17">
        <v>1437</v>
      </c>
      <c r="D192" s="17">
        <v>1437</v>
      </c>
    </row>
    <row r="193" spans="2:4" x14ac:dyDescent="0.4">
      <c r="B193" s="15">
        <v>190</v>
      </c>
      <c r="C193" s="17">
        <v>1274</v>
      </c>
      <c r="D193" s="17">
        <v>1452</v>
      </c>
    </row>
    <row r="194" spans="2:4" x14ac:dyDescent="0.4">
      <c r="B194" s="15">
        <v>191</v>
      </c>
      <c r="C194" s="17">
        <v>1452</v>
      </c>
      <c r="D194" s="17">
        <v>1452</v>
      </c>
    </row>
    <row r="195" spans="2:4" x14ac:dyDescent="0.4">
      <c r="B195" s="15">
        <v>192</v>
      </c>
      <c r="C195" s="17">
        <v>1452</v>
      </c>
      <c r="D195" s="17">
        <v>1452</v>
      </c>
    </row>
    <row r="196" spans="2:4" x14ac:dyDescent="0.4">
      <c r="B196" s="15">
        <v>193</v>
      </c>
      <c r="C196" s="17">
        <v>1436</v>
      </c>
      <c r="D196" s="17">
        <v>1433</v>
      </c>
    </row>
    <row r="197" spans="2:4" x14ac:dyDescent="0.4">
      <c r="B197" s="15">
        <v>194</v>
      </c>
      <c r="C197" s="17">
        <v>1124</v>
      </c>
      <c r="D197" s="17">
        <v>1124</v>
      </c>
    </row>
    <row r="198" spans="2:4" x14ac:dyDescent="0.4">
      <c r="B198" s="15">
        <v>195</v>
      </c>
      <c r="C198" s="17">
        <v>1124</v>
      </c>
      <c r="D198" s="17">
        <v>1124</v>
      </c>
    </row>
    <row r="199" spans="2:4" x14ac:dyDescent="0.4">
      <c r="B199" s="15">
        <v>196</v>
      </c>
      <c r="C199" s="17">
        <v>1452</v>
      </c>
      <c r="D199" s="17">
        <v>1452</v>
      </c>
    </row>
    <row r="200" spans="2:4" x14ac:dyDescent="0.4">
      <c r="B200" s="15">
        <v>197</v>
      </c>
      <c r="C200" s="17">
        <v>1173</v>
      </c>
      <c r="D200" s="17">
        <v>1433</v>
      </c>
    </row>
    <row r="201" spans="2:4" x14ac:dyDescent="0.4">
      <c r="B201" s="15">
        <v>198</v>
      </c>
      <c r="C201" s="17">
        <v>1124</v>
      </c>
      <c r="D201" s="17">
        <v>1124</v>
      </c>
    </row>
    <row r="202" spans="2:4" x14ac:dyDescent="0.4">
      <c r="B202" s="15">
        <v>199</v>
      </c>
      <c r="C202" s="17">
        <v>1452</v>
      </c>
      <c r="D202" s="17">
        <v>1452</v>
      </c>
    </row>
    <row r="203" spans="2:4" x14ac:dyDescent="0.4">
      <c r="B203" s="15">
        <v>200</v>
      </c>
      <c r="C203" s="17">
        <v>1452</v>
      </c>
      <c r="D203" s="17">
        <v>1452</v>
      </c>
    </row>
    <row r="204" spans="2:4" x14ac:dyDescent="0.4">
      <c r="B204" s="15">
        <v>201</v>
      </c>
      <c r="C204" s="17">
        <v>1242</v>
      </c>
      <c r="D204" s="17">
        <v>1374</v>
      </c>
    </row>
    <row r="205" spans="2:4" x14ac:dyDescent="0.4">
      <c r="B205" s="15">
        <v>202</v>
      </c>
      <c r="C205" s="17">
        <v>1124</v>
      </c>
      <c r="D205" s="17">
        <v>1124</v>
      </c>
    </row>
    <row r="206" spans="2:4" x14ac:dyDescent="0.4">
      <c r="B206" s="15">
        <v>203</v>
      </c>
      <c r="C206" s="17">
        <v>1314</v>
      </c>
      <c r="D206" s="17">
        <v>1112</v>
      </c>
    </row>
    <row r="207" spans="2:4" x14ac:dyDescent="0.4">
      <c r="B207" s="15">
        <v>204</v>
      </c>
      <c r="C207" s="17">
        <v>1246</v>
      </c>
      <c r="D207" s="17">
        <v>1437</v>
      </c>
    </row>
    <row r="208" spans="2:4" x14ac:dyDescent="0.4">
      <c r="B208" s="15">
        <v>205</v>
      </c>
      <c r="C208" s="17">
        <v>1452</v>
      </c>
      <c r="D208" s="17">
        <v>1452</v>
      </c>
    </row>
    <row r="209" spans="2:4" x14ac:dyDescent="0.4">
      <c r="B209" s="15">
        <v>206</v>
      </c>
      <c r="C209" s="17">
        <v>1314</v>
      </c>
      <c r="D209" s="17">
        <v>1437</v>
      </c>
    </row>
    <row r="210" spans="2:4" x14ac:dyDescent="0.4">
      <c r="B210" s="15">
        <v>207</v>
      </c>
      <c r="C210" s="17">
        <v>1437</v>
      </c>
      <c r="D210" s="17">
        <v>1437</v>
      </c>
    </row>
    <row r="211" spans="2:4" x14ac:dyDescent="0.4">
      <c r="B211" s="15">
        <v>208</v>
      </c>
      <c r="C211" s="17">
        <v>1437</v>
      </c>
      <c r="D211" s="17">
        <v>1437</v>
      </c>
    </row>
    <row r="212" spans="2:4" x14ac:dyDescent="0.4">
      <c r="B212" s="15">
        <v>209</v>
      </c>
      <c r="C212" s="17">
        <v>1452</v>
      </c>
      <c r="D212" s="17">
        <v>1452</v>
      </c>
    </row>
    <row r="213" spans="2:4" x14ac:dyDescent="0.4">
      <c r="B213" s="15">
        <v>210</v>
      </c>
      <c r="C213" s="17">
        <v>1124</v>
      </c>
      <c r="D213" s="17">
        <v>1124</v>
      </c>
    </row>
    <row r="214" spans="2:4" x14ac:dyDescent="0.4">
      <c r="B214" s="15">
        <v>211</v>
      </c>
      <c r="C214" s="17">
        <v>1437</v>
      </c>
      <c r="D214" s="17">
        <v>1437</v>
      </c>
    </row>
    <row r="215" spans="2:4" x14ac:dyDescent="0.4">
      <c r="B215" s="15">
        <v>212</v>
      </c>
      <c r="C215" s="17">
        <v>1246</v>
      </c>
      <c r="D215" s="17">
        <v>1195</v>
      </c>
    </row>
    <row r="216" spans="2:4" x14ac:dyDescent="0.4">
      <c r="B216" s="15">
        <v>213</v>
      </c>
      <c r="C216" s="17">
        <v>1124</v>
      </c>
      <c r="D216" s="17">
        <v>1124</v>
      </c>
    </row>
    <row r="217" spans="2:4" x14ac:dyDescent="0.4">
      <c r="B217" s="15">
        <v>214</v>
      </c>
      <c r="C217" s="17">
        <v>1173</v>
      </c>
      <c r="D217" s="17">
        <v>1343</v>
      </c>
    </row>
    <row r="218" spans="2:4" x14ac:dyDescent="0.4">
      <c r="B218" s="15">
        <v>215</v>
      </c>
      <c r="C218" s="17">
        <v>1436</v>
      </c>
      <c r="D218" s="17">
        <v>1437</v>
      </c>
    </row>
    <row r="219" spans="2:4" x14ac:dyDescent="0.4">
      <c r="B219" s="15">
        <v>216</v>
      </c>
      <c r="C219" s="17">
        <v>1153</v>
      </c>
      <c r="D219" s="17">
        <v>1124</v>
      </c>
    </row>
    <row r="220" spans="2:4" x14ac:dyDescent="0.4">
      <c r="B220" s="15">
        <v>217</v>
      </c>
      <c r="C220" s="17">
        <v>1124</v>
      </c>
      <c r="D220" s="17">
        <v>1124</v>
      </c>
    </row>
    <row r="221" spans="2:4" x14ac:dyDescent="0.4">
      <c r="B221" s="15">
        <v>218</v>
      </c>
      <c r="C221" s="17">
        <v>1242</v>
      </c>
      <c r="D221" s="17">
        <v>1433</v>
      </c>
    </row>
    <row r="222" spans="2:4" x14ac:dyDescent="0.4">
      <c r="B222" s="15">
        <v>219</v>
      </c>
      <c r="C222" s="17">
        <v>1343</v>
      </c>
      <c r="D222" s="17">
        <v>1343</v>
      </c>
    </row>
    <row r="223" spans="2:4" x14ac:dyDescent="0.4">
      <c r="B223" s="15">
        <v>220</v>
      </c>
      <c r="C223" s="17">
        <v>1274</v>
      </c>
      <c r="D223" s="17">
        <v>1458</v>
      </c>
    </row>
    <row r="224" spans="2:4" x14ac:dyDescent="0.4">
      <c r="B224" s="15">
        <v>221</v>
      </c>
      <c r="C224" s="17">
        <v>1278</v>
      </c>
      <c r="D224" s="17">
        <v>1388</v>
      </c>
    </row>
    <row r="225" spans="2:4" x14ac:dyDescent="0.4">
      <c r="B225" s="15">
        <v>222</v>
      </c>
      <c r="C225" s="17">
        <v>1452</v>
      </c>
      <c r="D225" s="17">
        <v>1452</v>
      </c>
    </row>
    <row r="226" spans="2:4" x14ac:dyDescent="0.4">
      <c r="B226" s="15">
        <v>223</v>
      </c>
      <c r="C226" s="17">
        <v>1452</v>
      </c>
      <c r="D226" s="17">
        <v>1452</v>
      </c>
    </row>
    <row r="227" spans="2:4" x14ac:dyDescent="0.4">
      <c r="B227" s="15">
        <v>224</v>
      </c>
      <c r="C227" s="17">
        <v>1452</v>
      </c>
      <c r="D227" s="17">
        <v>1452</v>
      </c>
    </row>
    <row r="228" spans="2:4" x14ac:dyDescent="0.4">
      <c r="B228" s="15">
        <v>225</v>
      </c>
      <c r="C228" s="17">
        <v>1423</v>
      </c>
      <c r="D228" s="17">
        <v>1423</v>
      </c>
    </row>
    <row r="229" spans="2:4" x14ac:dyDescent="0.4">
      <c r="B229" s="15">
        <v>226</v>
      </c>
      <c r="C229" s="17">
        <v>1343</v>
      </c>
      <c r="D229" s="17">
        <v>1343</v>
      </c>
    </row>
    <row r="230" spans="2:4" x14ac:dyDescent="0.4">
      <c r="B230" s="15">
        <v>227</v>
      </c>
      <c r="C230" s="17">
        <v>1437</v>
      </c>
      <c r="D230" s="17">
        <v>1437</v>
      </c>
    </row>
    <row r="231" spans="2:4" x14ac:dyDescent="0.4">
      <c r="B231" s="15">
        <v>228</v>
      </c>
      <c r="C231" s="17">
        <v>1371</v>
      </c>
      <c r="D231" s="17">
        <v>1195</v>
      </c>
    </row>
    <row r="232" spans="2:4" x14ac:dyDescent="0.4">
      <c r="B232" s="15">
        <v>229</v>
      </c>
      <c r="C232" s="17">
        <v>1124</v>
      </c>
      <c r="D232" s="17">
        <v>1124</v>
      </c>
    </row>
    <row r="233" spans="2:4" x14ac:dyDescent="0.4">
      <c r="B233" s="15">
        <v>230</v>
      </c>
      <c r="C233" s="17">
        <v>1452</v>
      </c>
      <c r="D233" s="17">
        <v>1452</v>
      </c>
    </row>
    <row r="234" spans="2:4" x14ac:dyDescent="0.4">
      <c r="B234" s="15">
        <v>231</v>
      </c>
      <c r="C234" s="17">
        <v>1246</v>
      </c>
      <c r="D234" s="17">
        <v>1452</v>
      </c>
    </row>
    <row r="235" spans="2:4" x14ac:dyDescent="0.4">
      <c r="B235" s="15">
        <v>232</v>
      </c>
      <c r="C235" s="17">
        <v>1371</v>
      </c>
      <c r="D235" s="17">
        <v>1452</v>
      </c>
    </row>
    <row r="236" spans="2:4" x14ac:dyDescent="0.4">
      <c r="B236" s="15">
        <v>233</v>
      </c>
      <c r="C236" s="17">
        <v>1153</v>
      </c>
      <c r="D236" s="17">
        <v>1124</v>
      </c>
    </row>
    <row r="237" spans="2:4" x14ac:dyDescent="0.4">
      <c r="B237" s="15">
        <v>234</v>
      </c>
      <c r="C237" s="17">
        <v>1314</v>
      </c>
      <c r="D237" s="17">
        <v>1437</v>
      </c>
    </row>
    <row r="238" spans="2:4" x14ac:dyDescent="0.4">
      <c r="B238" s="15">
        <v>235</v>
      </c>
      <c r="C238" s="17">
        <v>1242</v>
      </c>
      <c r="D238" s="17">
        <v>1458</v>
      </c>
    </row>
    <row r="239" spans="2:4" x14ac:dyDescent="0.4">
      <c r="B239" s="15">
        <v>236</v>
      </c>
      <c r="C239" s="17">
        <v>1245</v>
      </c>
      <c r="D239" s="17">
        <v>1343</v>
      </c>
    </row>
    <row r="240" spans="2:4" x14ac:dyDescent="0.4">
      <c r="B240" s="15">
        <v>237</v>
      </c>
      <c r="C240" s="17">
        <v>1343</v>
      </c>
      <c r="D240" s="17">
        <v>1343</v>
      </c>
    </row>
    <row r="241" spans="2:4" x14ac:dyDescent="0.4">
      <c r="B241" s="15">
        <v>238</v>
      </c>
      <c r="C241" s="17">
        <v>1374</v>
      </c>
      <c r="D241" s="17">
        <v>1374</v>
      </c>
    </row>
    <row r="242" spans="2:4" x14ac:dyDescent="0.4">
      <c r="B242" s="15">
        <v>239</v>
      </c>
      <c r="C242" s="17">
        <v>1124</v>
      </c>
      <c r="D242" s="17">
        <v>1124</v>
      </c>
    </row>
    <row r="243" spans="2:4" x14ac:dyDescent="0.4">
      <c r="B243" s="15">
        <v>240</v>
      </c>
      <c r="C243" s="17">
        <v>1243</v>
      </c>
      <c r="D243" s="17">
        <v>1343</v>
      </c>
    </row>
    <row r="244" spans="2:4" x14ac:dyDescent="0.4">
      <c r="B244" s="15">
        <v>241</v>
      </c>
      <c r="C244" s="17">
        <v>1458</v>
      </c>
      <c r="D244" s="17">
        <v>1458</v>
      </c>
    </row>
    <row r="245" spans="2:4" x14ac:dyDescent="0.4">
      <c r="B245" s="15">
        <v>242</v>
      </c>
      <c r="C245" s="17">
        <v>1452</v>
      </c>
      <c r="D245" s="17">
        <v>1452</v>
      </c>
    </row>
    <row r="246" spans="2:4" x14ac:dyDescent="0.4">
      <c r="B246" s="15">
        <v>243</v>
      </c>
      <c r="C246" s="17">
        <v>1452</v>
      </c>
      <c r="D246" s="17">
        <v>1452</v>
      </c>
    </row>
    <row r="247" spans="2:4" x14ac:dyDescent="0.4">
      <c r="B247" s="15">
        <v>244</v>
      </c>
      <c r="C247" s="17">
        <v>1452</v>
      </c>
      <c r="D247" s="17">
        <v>1452</v>
      </c>
    </row>
    <row r="248" spans="2:4" x14ac:dyDescent="0.4">
      <c r="B248" s="15">
        <v>245</v>
      </c>
      <c r="C248" s="17">
        <v>1452</v>
      </c>
      <c r="D248" s="17">
        <v>1452</v>
      </c>
    </row>
    <row r="249" spans="2:4" x14ac:dyDescent="0.4">
      <c r="B249" s="15">
        <v>246</v>
      </c>
      <c r="C249" s="17">
        <v>1452</v>
      </c>
      <c r="D249" s="17">
        <v>1452</v>
      </c>
    </row>
    <row r="250" spans="2:4" x14ac:dyDescent="0.4">
      <c r="B250" s="15">
        <v>247</v>
      </c>
      <c r="C250" s="17">
        <v>1124</v>
      </c>
      <c r="D250" s="17">
        <v>1124</v>
      </c>
    </row>
    <row r="251" spans="2:4" x14ac:dyDescent="0.4">
      <c r="B251" s="15">
        <v>248</v>
      </c>
      <c r="C251" s="17">
        <v>1436</v>
      </c>
      <c r="D251" s="17">
        <v>1376</v>
      </c>
    </row>
    <row r="252" spans="2:4" x14ac:dyDescent="0.4">
      <c r="B252" s="15">
        <v>249</v>
      </c>
      <c r="C252" s="17">
        <v>1452</v>
      </c>
      <c r="D252" s="17">
        <v>1452</v>
      </c>
    </row>
    <row r="253" spans="2:4" x14ac:dyDescent="0.4">
      <c r="B253" s="15">
        <v>250</v>
      </c>
      <c r="C253" s="17">
        <v>1437</v>
      </c>
      <c r="D253" s="17">
        <v>1437</v>
      </c>
    </row>
    <row r="254" spans="2:4" x14ac:dyDescent="0.4">
      <c r="B254" s="15">
        <v>251</v>
      </c>
      <c r="C254" s="17">
        <v>1437</v>
      </c>
      <c r="D254" s="17">
        <v>1437</v>
      </c>
    </row>
    <row r="255" spans="2:4" x14ac:dyDescent="0.4">
      <c r="B255" s="15">
        <v>252</v>
      </c>
      <c r="C255" s="17">
        <v>1314</v>
      </c>
      <c r="D255" s="17">
        <v>1458</v>
      </c>
    </row>
    <row r="256" spans="2:4" x14ac:dyDescent="0.4">
      <c r="B256" s="15">
        <v>253</v>
      </c>
      <c r="C256" s="17">
        <v>1274</v>
      </c>
      <c r="D256" s="17">
        <v>1423</v>
      </c>
    </row>
    <row r="257" spans="2:4" x14ac:dyDescent="0.4">
      <c r="B257" s="15">
        <v>254</v>
      </c>
      <c r="C257" s="17">
        <v>1437</v>
      </c>
      <c r="D257" s="17">
        <v>1437</v>
      </c>
    </row>
    <row r="258" spans="2:4" x14ac:dyDescent="0.4">
      <c r="B258" s="15">
        <v>255</v>
      </c>
      <c r="C258" s="17">
        <v>1124</v>
      </c>
      <c r="D258" s="17">
        <v>1124</v>
      </c>
    </row>
    <row r="259" spans="2:4" x14ac:dyDescent="0.4">
      <c r="B259" s="15">
        <v>256</v>
      </c>
      <c r="C259" s="17">
        <v>1374</v>
      </c>
      <c r="D259" s="17">
        <v>1374</v>
      </c>
    </row>
    <row r="260" spans="2:4" x14ac:dyDescent="0.4">
      <c r="B260" s="15">
        <v>257</v>
      </c>
      <c r="C260" s="17">
        <v>1314</v>
      </c>
      <c r="D260" s="17">
        <v>1433</v>
      </c>
    </row>
    <row r="261" spans="2:4" x14ac:dyDescent="0.4">
      <c r="B261" s="15">
        <v>258</v>
      </c>
      <c r="C261" s="17">
        <v>1452</v>
      </c>
      <c r="D261" s="17">
        <v>1452</v>
      </c>
    </row>
    <row r="262" spans="2:4" x14ac:dyDescent="0.4">
      <c r="B262" s="15">
        <v>259</v>
      </c>
      <c r="C262" s="17">
        <v>1437</v>
      </c>
      <c r="D262" s="17">
        <v>1437</v>
      </c>
    </row>
    <row r="263" spans="2:4" x14ac:dyDescent="0.4">
      <c r="B263" s="15">
        <v>260</v>
      </c>
      <c r="C263" s="17">
        <v>1274</v>
      </c>
      <c r="D263" s="17">
        <v>1433</v>
      </c>
    </row>
    <row r="264" spans="2:4" x14ac:dyDescent="0.4">
      <c r="B264" s="15">
        <v>261</v>
      </c>
      <c r="C264" s="17">
        <v>1452</v>
      </c>
      <c r="D264" s="17">
        <v>1452</v>
      </c>
    </row>
    <row r="265" spans="2:4" x14ac:dyDescent="0.4">
      <c r="B265" s="15">
        <v>262</v>
      </c>
      <c r="C265" s="17">
        <v>1124</v>
      </c>
      <c r="D265" s="17">
        <v>1124</v>
      </c>
    </row>
    <row r="266" spans="2:4" x14ac:dyDescent="0.4">
      <c r="B266" s="15">
        <v>263</v>
      </c>
      <c r="C266" s="17">
        <v>1452</v>
      </c>
      <c r="D266" s="17">
        <v>1452</v>
      </c>
    </row>
    <row r="267" spans="2:4" x14ac:dyDescent="0.4">
      <c r="B267" s="15">
        <v>264</v>
      </c>
      <c r="C267" s="17">
        <v>1257</v>
      </c>
      <c r="D267" s="17">
        <v>1452</v>
      </c>
    </row>
    <row r="268" spans="2:4" x14ac:dyDescent="0.4">
      <c r="B268" s="15">
        <v>265</v>
      </c>
      <c r="C268" s="17">
        <v>1242</v>
      </c>
      <c r="D268" s="17">
        <v>1195</v>
      </c>
    </row>
    <row r="269" spans="2:4" x14ac:dyDescent="0.4">
      <c r="B269" s="15">
        <v>266</v>
      </c>
      <c r="C269" s="17">
        <v>1452</v>
      </c>
      <c r="D269" s="17">
        <v>1452</v>
      </c>
    </row>
    <row r="270" spans="2:4" x14ac:dyDescent="0.4">
      <c r="B270" s="15">
        <v>267</v>
      </c>
      <c r="C270" s="17">
        <v>1242</v>
      </c>
      <c r="D270" s="17">
        <v>1315</v>
      </c>
    </row>
    <row r="271" spans="2:4" x14ac:dyDescent="0.4">
      <c r="B271" s="15">
        <v>268</v>
      </c>
      <c r="C271" s="17">
        <v>1374</v>
      </c>
      <c r="D271" s="17">
        <v>1374</v>
      </c>
    </row>
    <row r="272" spans="2:4" x14ac:dyDescent="0.4">
      <c r="B272" s="15">
        <v>269</v>
      </c>
      <c r="C272" s="17">
        <v>1246</v>
      </c>
      <c r="D272" s="17">
        <v>1437</v>
      </c>
    </row>
    <row r="273" spans="2:4" x14ac:dyDescent="0.4">
      <c r="B273" s="15">
        <v>270</v>
      </c>
      <c r="C273" s="17">
        <v>1374</v>
      </c>
      <c r="D273" s="17">
        <v>1374</v>
      </c>
    </row>
    <row r="274" spans="2:4" x14ac:dyDescent="0.4">
      <c r="B274" s="15">
        <v>271</v>
      </c>
      <c r="C274" s="17">
        <v>1124</v>
      </c>
      <c r="D274" s="17">
        <v>1124</v>
      </c>
    </row>
    <row r="275" spans="2:4" x14ac:dyDescent="0.4">
      <c r="B275" s="15">
        <v>272</v>
      </c>
      <c r="C275" s="17">
        <v>1124</v>
      </c>
      <c r="D275" s="17">
        <v>1124</v>
      </c>
    </row>
    <row r="276" spans="2:4" x14ac:dyDescent="0.4">
      <c r="B276" s="15">
        <v>273</v>
      </c>
      <c r="C276" s="17">
        <v>1314</v>
      </c>
      <c r="D276" s="17">
        <v>1437</v>
      </c>
    </row>
    <row r="277" spans="2:4" x14ac:dyDescent="0.4">
      <c r="B277" s="15">
        <v>274</v>
      </c>
      <c r="C277" s="17">
        <v>1173</v>
      </c>
      <c r="D277" s="17">
        <v>1433</v>
      </c>
    </row>
    <row r="278" spans="2:4" x14ac:dyDescent="0.4">
      <c r="B278" s="15">
        <v>275</v>
      </c>
      <c r="C278" s="17">
        <v>1124</v>
      </c>
      <c r="D278" s="17">
        <v>1124</v>
      </c>
    </row>
    <row r="279" spans="2:4" x14ac:dyDescent="0.4">
      <c r="B279" s="15">
        <v>276</v>
      </c>
      <c r="C279" s="17">
        <v>1246</v>
      </c>
      <c r="D279" s="17">
        <v>1437</v>
      </c>
    </row>
    <row r="280" spans="2:4" x14ac:dyDescent="0.4">
      <c r="B280" s="15">
        <v>277</v>
      </c>
      <c r="C280" s="17">
        <v>1452</v>
      </c>
      <c r="D280" s="17">
        <v>1452</v>
      </c>
    </row>
    <row r="281" spans="2:4" x14ac:dyDescent="0.4">
      <c r="B281" s="15">
        <v>278</v>
      </c>
      <c r="C281" s="17">
        <v>1437</v>
      </c>
      <c r="D281" s="17">
        <v>1437</v>
      </c>
    </row>
    <row r="282" spans="2:4" x14ac:dyDescent="0.4">
      <c r="B282" s="15">
        <v>279</v>
      </c>
      <c r="C282" s="17">
        <v>1437</v>
      </c>
      <c r="D282" s="17">
        <v>1437</v>
      </c>
    </row>
    <row r="283" spans="2:4" x14ac:dyDescent="0.4">
      <c r="B283" s="15">
        <v>280</v>
      </c>
      <c r="C283" s="17">
        <v>1314</v>
      </c>
      <c r="D283" s="17">
        <v>1181</v>
      </c>
    </row>
    <row r="284" spans="2:4" x14ac:dyDescent="0.4">
      <c r="B284" s="15">
        <v>281</v>
      </c>
      <c r="C284" s="17">
        <v>1452</v>
      </c>
      <c r="D284" s="17">
        <v>1452</v>
      </c>
    </row>
    <row r="285" spans="2:4" x14ac:dyDescent="0.4">
      <c r="B285" s="15">
        <v>282</v>
      </c>
      <c r="C285" s="17">
        <v>1124</v>
      </c>
      <c r="D285" s="17">
        <v>1124</v>
      </c>
    </row>
    <row r="286" spans="2:4" x14ac:dyDescent="0.4">
      <c r="B286" s="15">
        <v>283</v>
      </c>
      <c r="C286" s="17">
        <v>1437</v>
      </c>
      <c r="D286" s="17">
        <v>1437</v>
      </c>
    </row>
    <row r="287" spans="2:4" x14ac:dyDescent="0.4">
      <c r="B287" s="15">
        <v>284</v>
      </c>
      <c r="C287" s="17">
        <v>1153</v>
      </c>
      <c r="D287" s="17">
        <v>1181</v>
      </c>
    </row>
    <row r="288" spans="2:4" x14ac:dyDescent="0.4">
      <c r="B288" s="15">
        <v>285</v>
      </c>
      <c r="C288" s="17">
        <v>1437</v>
      </c>
      <c r="D288" s="17">
        <v>1437</v>
      </c>
    </row>
    <row r="289" spans="2:4" x14ac:dyDescent="0.4">
      <c r="B289" s="15">
        <v>286</v>
      </c>
      <c r="C289" s="17">
        <v>1278</v>
      </c>
      <c r="D289" s="17">
        <v>1458</v>
      </c>
    </row>
    <row r="290" spans="2:4" x14ac:dyDescent="0.4">
      <c r="B290" s="15">
        <v>287</v>
      </c>
      <c r="C290" s="17">
        <v>1452</v>
      </c>
      <c r="D290" s="17">
        <v>1452</v>
      </c>
    </row>
    <row r="291" spans="2:4" x14ac:dyDescent="0.4">
      <c r="B291" s="15">
        <v>288</v>
      </c>
      <c r="C291" s="17">
        <v>1433</v>
      </c>
      <c r="D291" s="17">
        <v>1433</v>
      </c>
    </row>
    <row r="292" spans="2:4" x14ac:dyDescent="0.4">
      <c r="B292" s="15">
        <v>289</v>
      </c>
      <c r="C292" s="17">
        <v>1196</v>
      </c>
      <c r="D292" s="17">
        <v>1196</v>
      </c>
    </row>
    <row r="293" spans="2:4" x14ac:dyDescent="0.4">
      <c r="B293" s="15">
        <v>290</v>
      </c>
      <c r="C293" s="17">
        <v>1314</v>
      </c>
      <c r="D293" s="17">
        <v>1343</v>
      </c>
    </row>
    <row r="294" spans="2:4" x14ac:dyDescent="0.4">
      <c r="B294" s="15">
        <v>291</v>
      </c>
      <c r="C294" s="17">
        <v>1436</v>
      </c>
      <c r="D294" s="17">
        <v>1124</v>
      </c>
    </row>
    <row r="295" spans="2:4" x14ac:dyDescent="0.4">
      <c r="B295" s="15">
        <v>292</v>
      </c>
      <c r="C295" s="17">
        <v>1452</v>
      </c>
      <c r="D295" s="17">
        <v>1452</v>
      </c>
    </row>
    <row r="296" spans="2:4" x14ac:dyDescent="0.4">
      <c r="B296" s="15">
        <v>293</v>
      </c>
      <c r="C296" s="17">
        <v>1153</v>
      </c>
      <c r="D296" s="17">
        <v>1112</v>
      </c>
    </row>
    <row r="297" spans="2:4" x14ac:dyDescent="0.4">
      <c r="B297" s="15">
        <v>294</v>
      </c>
      <c r="C297" s="17">
        <v>1332</v>
      </c>
      <c r="D297" s="17">
        <v>1433</v>
      </c>
    </row>
    <row r="298" spans="2:4" x14ac:dyDescent="0.4">
      <c r="B298" s="15">
        <v>295</v>
      </c>
      <c r="C298" s="17">
        <v>1455</v>
      </c>
      <c r="D298" s="17">
        <v>1452</v>
      </c>
    </row>
    <row r="299" spans="2:4" x14ac:dyDescent="0.4">
      <c r="B299" s="15">
        <v>296</v>
      </c>
      <c r="C299" s="17">
        <v>1374</v>
      </c>
      <c r="D299" s="17">
        <v>1374</v>
      </c>
    </row>
    <row r="300" spans="2:4" x14ac:dyDescent="0.4">
      <c r="B300" s="15">
        <v>297</v>
      </c>
      <c r="C300" s="17">
        <v>1124</v>
      </c>
      <c r="D300" s="17">
        <v>1124</v>
      </c>
    </row>
    <row r="301" spans="2:4" x14ac:dyDescent="0.4">
      <c r="B301" s="15">
        <v>298</v>
      </c>
      <c r="C301" s="17">
        <v>1153</v>
      </c>
      <c r="D301" s="17">
        <v>1452</v>
      </c>
    </row>
    <row r="302" spans="2:4" x14ac:dyDescent="0.4">
      <c r="B302" s="15">
        <v>299</v>
      </c>
      <c r="C302" s="17">
        <v>1124</v>
      </c>
      <c r="D302" s="17">
        <v>1124</v>
      </c>
    </row>
    <row r="303" spans="2:4" x14ac:dyDescent="0.4">
      <c r="B303" s="15">
        <v>300</v>
      </c>
      <c r="C303" s="17">
        <v>1314</v>
      </c>
      <c r="D303" s="17">
        <v>1452</v>
      </c>
    </row>
    <row r="304" spans="2:4" x14ac:dyDescent="0.4">
      <c r="B304" s="15">
        <v>301</v>
      </c>
      <c r="C304" s="17">
        <v>1314</v>
      </c>
      <c r="D304" s="17">
        <v>1374</v>
      </c>
    </row>
    <row r="305" spans="2:4" x14ac:dyDescent="0.4">
      <c r="B305" s="15">
        <v>302</v>
      </c>
      <c r="C305" s="17">
        <v>1452</v>
      </c>
      <c r="D305" s="17">
        <v>1452</v>
      </c>
    </row>
    <row r="306" spans="2:4" x14ac:dyDescent="0.4">
      <c r="B306" s="15">
        <v>303</v>
      </c>
      <c r="C306" s="17">
        <v>1314</v>
      </c>
      <c r="D306" s="17">
        <v>1195</v>
      </c>
    </row>
    <row r="307" spans="2:4" x14ac:dyDescent="0.4">
      <c r="B307" s="15">
        <v>304</v>
      </c>
      <c r="C307" s="17">
        <v>1314</v>
      </c>
      <c r="D307" s="17">
        <v>1112</v>
      </c>
    </row>
    <row r="308" spans="2:4" x14ac:dyDescent="0.4">
      <c r="B308" s="15">
        <v>305</v>
      </c>
      <c r="C308" s="17">
        <v>1242</v>
      </c>
      <c r="D308" s="17">
        <v>1433</v>
      </c>
    </row>
    <row r="309" spans="2:4" x14ac:dyDescent="0.4">
      <c r="B309" s="15">
        <v>306</v>
      </c>
      <c r="C309" s="17">
        <v>1153</v>
      </c>
      <c r="D309" s="17">
        <v>1458</v>
      </c>
    </row>
    <row r="310" spans="2:4" x14ac:dyDescent="0.4">
      <c r="B310" s="15">
        <v>307</v>
      </c>
      <c r="C310" s="17">
        <v>1314</v>
      </c>
      <c r="D310" s="17">
        <v>1433</v>
      </c>
    </row>
    <row r="311" spans="2:4" x14ac:dyDescent="0.4">
      <c r="B311" s="15">
        <v>308</v>
      </c>
      <c r="C311" s="17">
        <v>1124</v>
      </c>
      <c r="D311" s="17">
        <v>1124</v>
      </c>
    </row>
    <row r="312" spans="2:4" x14ac:dyDescent="0.4">
      <c r="B312" s="15">
        <v>309</v>
      </c>
      <c r="C312" s="17">
        <v>1437</v>
      </c>
      <c r="D312" s="17">
        <v>1437</v>
      </c>
    </row>
    <row r="313" spans="2:4" x14ac:dyDescent="0.4">
      <c r="B313" s="15">
        <v>310</v>
      </c>
      <c r="C313" s="17">
        <v>1153</v>
      </c>
      <c r="D313" s="17">
        <v>1124</v>
      </c>
    </row>
    <row r="314" spans="2:4" x14ac:dyDescent="0.4">
      <c r="B314" s="15">
        <v>311</v>
      </c>
      <c r="C314" s="17">
        <v>1124</v>
      </c>
      <c r="D314" s="17">
        <v>1124</v>
      </c>
    </row>
    <row r="315" spans="2:4" x14ac:dyDescent="0.4">
      <c r="B315" s="15">
        <v>312</v>
      </c>
      <c r="C315" s="17">
        <v>1153</v>
      </c>
      <c r="D315" s="17">
        <v>1452</v>
      </c>
    </row>
    <row r="316" spans="2:4" x14ac:dyDescent="0.4">
      <c r="B316" s="15">
        <v>313</v>
      </c>
      <c r="C316" s="17">
        <v>1452</v>
      </c>
      <c r="D316" s="17">
        <v>1452</v>
      </c>
    </row>
    <row r="317" spans="2:4" x14ac:dyDescent="0.4">
      <c r="B317" s="15">
        <v>314</v>
      </c>
      <c r="C317" s="17">
        <v>1246</v>
      </c>
      <c r="D317" s="17">
        <v>1124</v>
      </c>
    </row>
    <row r="318" spans="2:4" x14ac:dyDescent="0.4">
      <c r="B318" s="15">
        <v>315</v>
      </c>
      <c r="C318" s="17">
        <v>1274</v>
      </c>
      <c r="D318" s="17">
        <v>1374</v>
      </c>
    </row>
    <row r="319" spans="2:4" x14ac:dyDescent="0.4">
      <c r="B319" s="15">
        <v>316</v>
      </c>
      <c r="C319" s="17">
        <v>1314</v>
      </c>
      <c r="D319" s="17">
        <v>1374</v>
      </c>
    </row>
    <row r="320" spans="2:4" x14ac:dyDescent="0.4">
      <c r="B320" s="15">
        <v>317</v>
      </c>
      <c r="C320" s="17">
        <v>1437</v>
      </c>
      <c r="D320" s="17">
        <v>1437</v>
      </c>
    </row>
    <row r="321" spans="2:4" x14ac:dyDescent="0.4">
      <c r="B321" s="15">
        <v>318</v>
      </c>
      <c r="C321" s="17">
        <v>1452</v>
      </c>
      <c r="D321" s="17">
        <v>1452</v>
      </c>
    </row>
    <row r="322" spans="2:4" x14ac:dyDescent="0.4">
      <c r="B322" s="15">
        <v>319</v>
      </c>
      <c r="C322" s="17">
        <v>1452</v>
      </c>
      <c r="D322" s="17">
        <v>1452</v>
      </c>
    </row>
    <row r="323" spans="2:4" x14ac:dyDescent="0.4">
      <c r="B323" s="15">
        <v>320</v>
      </c>
      <c r="C323" s="17">
        <v>1332</v>
      </c>
      <c r="D323" s="17">
        <v>1458</v>
      </c>
    </row>
    <row r="324" spans="2:4" x14ac:dyDescent="0.4">
      <c r="B324" s="15">
        <v>321</v>
      </c>
      <c r="C324" s="17">
        <v>1374</v>
      </c>
      <c r="D324" s="17">
        <v>1374</v>
      </c>
    </row>
    <row r="325" spans="2:4" x14ac:dyDescent="0.4">
      <c r="B325" s="15">
        <v>322</v>
      </c>
      <c r="C325" s="17">
        <v>1246</v>
      </c>
      <c r="D325" s="17">
        <v>1433</v>
      </c>
    </row>
    <row r="326" spans="2:4" x14ac:dyDescent="0.4">
      <c r="B326" s="15">
        <v>323</v>
      </c>
      <c r="C326" s="17">
        <v>1437</v>
      </c>
      <c r="D326" s="17">
        <v>1437</v>
      </c>
    </row>
    <row r="327" spans="2:4" x14ac:dyDescent="0.4">
      <c r="B327" s="15">
        <v>324</v>
      </c>
      <c r="C327" s="17">
        <v>1374</v>
      </c>
      <c r="D327" s="17">
        <v>1374</v>
      </c>
    </row>
    <row r="328" spans="2:4" x14ac:dyDescent="0.4">
      <c r="B328" s="15">
        <v>325</v>
      </c>
      <c r="C328" s="17">
        <v>1124</v>
      </c>
      <c r="D328" s="17">
        <v>1124</v>
      </c>
    </row>
    <row r="329" spans="2:4" x14ac:dyDescent="0.4">
      <c r="B329" s="15">
        <v>326</v>
      </c>
      <c r="C329" s="17">
        <v>1314</v>
      </c>
      <c r="D329" s="17">
        <v>1433</v>
      </c>
    </row>
    <row r="330" spans="2:4" x14ac:dyDescent="0.4">
      <c r="B330" s="15">
        <v>327</v>
      </c>
      <c r="C330" s="17">
        <v>1314</v>
      </c>
      <c r="D330" s="17">
        <v>1124</v>
      </c>
    </row>
    <row r="331" spans="2:4" x14ac:dyDescent="0.4">
      <c r="B331" s="15">
        <v>328</v>
      </c>
      <c r="C331" s="17">
        <v>1124</v>
      </c>
      <c r="D331" s="17">
        <v>1124</v>
      </c>
    </row>
    <row r="332" spans="2:4" x14ac:dyDescent="0.4">
      <c r="B332" s="15">
        <v>329</v>
      </c>
      <c r="C332" s="17">
        <v>1437</v>
      </c>
      <c r="D332" s="17">
        <v>1437</v>
      </c>
    </row>
    <row r="333" spans="2:4" x14ac:dyDescent="0.4">
      <c r="B333" s="15">
        <v>330</v>
      </c>
      <c r="C333" s="17">
        <v>1153</v>
      </c>
      <c r="D333" s="17">
        <v>1433</v>
      </c>
    </row>
    <row r="334" spans="2:4" x14ac:dyDescent="0.4">
      <c r="B334" s="15">
        <v>331</v>
      </c>
      <c r="C334" s="17">
        <v>1452</v>
      </c>
      <c r="D334" s="17">
        <v>1452</v>
      </c>
    </row>
    <row r="335" spans="2:4" x14ac:dyDescent="0.4">
      <c r="B335" s="15">
        <v>332</v>
      </c>
      <c r="C335" s="17">
        <v>1452</v>
      </c>
      <c r="D335" s="17">
        <v>1452</v>
      </c>
    </row>
    <row r="336" spans="2:4" x14ac:dyDescent="0.4">
      <c r="B336" s="15">
        <v>333</v>
      </c>
      <c r="C336" s="17">
        <v>1246</v>
      </c>
      <c r="D336" s="17">
        <v>1124</v>
      </c>
    </row>
    <row r="337" spans="2:4" x14ac:dyDescent="0.4">
      <c r="B337" s="15">
        <v>334</v>
      </c>
      <c r="C337" s="17">
        <v>1124</v>
      </c>
      <c r="D337" s="17">
        <v>1124</v>
      </c>
    </row>
    <row r="338" spans="2:4" x14ac:dyDescent="0.4">
      <c r="B338" s="15">
        <v>335</v>
      </c>
      <c r="C338" s="17">
        <v>1437</v>
      </c>
      <c r="D338" s="17">
        <v>1437</v>
      </c>
    </row>
    <row r="339" spans="2:4" x14ac:dyDescent="0.4">
      <c r="B339" s="15">
        <v>336</v>
      </c>
      <c r="C339" s="17">
        <v>1437</v>
      </c>
      <c r="D339" s="17">
        <v>1437</v>
      </c>
    </row>
    <row r="340" spans="2:4" x14ac:dyDescent="0.4">
      <c r="B340" s="15">
        <v>337</v>
      </c>
      <c r="C340" s="17">
        <v>1124</v>
      </c>
      <c r="D340" s="17">
        <v>1124</v>
      </c>
    </row>
    <row r="341" spans="2:4" x14ac:dyDescent="0.4">
      <c r="B341" s="15">
        <v>338</v>
      </c>
      <c r="C341" s="17">
        <v>1374</v>
      </c>
      <c r="D341" s="17">
        <v>1374</v>
      </c>
    </row>
    <row r="342" spans="2:4" x14ac:dyDescent="0.4">
      <c r="B342" s="15">
        <v>339</v>
      </c>
      <c r="C342" s="17">
        <v>1436</v>
      </c>
      <c r="D342" s="17">
        <v>1433</v>
      </c>
    </row>
    <row r="343" spans="2:4" x14ac:dyDescent="0.4">
      <c r="B343" s="15">
        <v>340</v>
      </c>
      <c r="C343" s="17">
        <v>1452</v>
      </c>
      <c r="D343" s="17">
        <v>1452</v>
      </c>
    </row>
    <row r="344" spans="2:4" x14ac:dyDescent="0.4">
      <c r="B344" s="15">
        <v>341</v>
      </c>
      <c r="C344" s="17">
        <v>1452</v>
      </c>
      <c r="D344" s="17">
        <v>1452</v>
      </c>
    </row>
    <row r="345" spans="2:4" x14ac:dyDescent="0.4">
      <c r="B345" s="15">
        <v>342</v>
      </c>
      <c r="C345" s="17">
        <v>1457</v>
      </c>
      <c r="D345" s="17">
        <v>1433</v>
      </c>
    </row>
    <row r="346" spans="2:4" x14ac:dyDescent="0.4">
      <c r="B346" s="15">
        <v>343</v>
      </c>
      <c r="C346" s="17">
        <v>1455</v>
      </c>
      <c r="D346" s="17">
        <v>1437</v>
      </c>
    </row>
    <row r="347" spans="2:4" x14ac:dyDescent="0.4">
      <c r="B347" s="15">
        <v>344</v>
      </c>
      <c r="C347" s="17">
        <v>1124</v>
      </c>
      <c r="D347" s="17">
        <v>1124</v>
      </c>
    </row>
    <row r="348" spans="2:4" x14ac:dyDescent="0.4">
      <c r="B348" s="15">
        <v>345</v>
      </c>
      <c r="C348" s="17">
        <v>1124</v>
      </c>
      <c r="D348" s="17">
        <v>1124</v>
      </c>
    </row>
    <row r="349" spans="2:4" x14ac:dyDescent="0.4">
      <c r="B349" s="15">
        <v>346</v>
      </c>
      <c r="C349" s="17">
        <v>1332</v>
      </c>
      <c r="D349" s="17">
        <v>1437</v>
      </c>
    </row>
    <row r="350" spans="2:4" x14ac:dyDescent="0.4">
      <c r="B350" s="15">
        <v>347</v>
      </c>
      <c r="C350" s="17">
        <v>1452</v>
      </c>
      <c r="D350" s="17">
        <v>1452</v>
      </c>
    </row>
    <row r="351" spans="2:4" x14ac:dyDescent="0.4">
      <c r="B351" s="15">
        <v>348</v>
      </c>
      <c r="C351" s="17">
        <v>1376</v>
      </c>
      <c r="D351" s="17">
        <v>1376</v>
      </c>
    </row>
    <row r="352" spans="2:4" x14ac:dyDescent="0.4">
      <c r="B352" s="15">
        <v>349</v>
      </c>
      <c r="C352" s="17">
        <v>1452</v>
      </c>
      <c r="D352" s="17">
        <v>1452</v>
      </c>
    </row>
    <row r="353" spans="2:4" x14ac:dyDescent="0.4">
      <c r="B353" s="15">
        <v>350</v>
      </c>
      <c r="C353" s="17">
        <v>1437</v>
      </c>
      <c r="D353" s="17">
        <v>1437</v>
      </c>
    </row>
    <row r="354" spans="2:4" x14ac:dyDescent="0.4">
      <c r="B354" s="15">
        <v>351</v>
      </c>
      <c r="C354" s="17">
        <v>1124</v>
      </c>
      <c r="D354" s="17">
        <v>1124</v>
      </c>
    </row>
    <row r="355" spans="2:4" x14ac:dyDescent="0.4">
      <c r="B355" s="15">
        <v>352</v>
      </c>
      <c r="C355" s="17">
        <v>1452</v>
      </c>
      <c r="D355" s="17">
        <v>1452</v>
      </c>
    </row>
    <row r="356" spans="2:4" x14ac:dyDescent="0.4">
      <c r="B356" s="15">
        <v>353</v>
      </c>
      <c r="C356" s="17">
        <v>1124</v>
      </c>
      <c r="D356" s="17">
        <v>1124</v>
      </c>
    </row>
    <row r="357" spans="2:4" x14ac:dyDescent="0.4">
      <c r="B357" s="15">
        <v>354</v>
      </c>
      <c r="C357" s="17">
        <v>1452</v>
      </c>
      <c r="D357" s="17">
        <v>1452</v>
      </c>
    </row>
    <row r="358" spans="2:4" x14ac:dyDescent="0.4">
      <c r="B358" s="15">
        <v>355</v>
      </c>
      <c r="C358" s="17">
        <v>1246</v>
      </c>
      <c r="D358" s="17">
        <v>1452</v>
      </c>
    </row>
    <row r="359" spans="2:4" x14ac:dyDescent="0.4">
      <c r="B359" s="15">
        <v>356</v>
      </c>
      <c r="C359" s="17">
        <v>1371</v>
      </c>
      <c r="D359" s="17">
        <v>1433</v>
      </c>
    </row>
    <row r="360" spans="2:4" x14ac:dyDescent="0.4">
      <c r="B360" s="15">
        <v>357</v>
      </c>
      <c r="C360" s="17">
        <v>1246</v>
      </c>
      <c r="D360" s="17">
        <v>1458</v>
      </c>
    </row>
    <row r="361" spans="2:4" x14ac:dyDescent="0.4">
      <c r="B361" s="15">
        <v>358</v>
      </c>
      <c r="C361" s="17">
        <v>1245</v>
      </c>
      <c r="D361" s="17">
        <v>1196</v>
      </c>
    </row>
    <row r="362" spans="2:4" x14ac:dyDescent="0.4">
      <c r="B362" s="15">
        <v>359</v>
      </c>
      <c r="C362" s="17">
        <v>1452</v>
      </c>
      <c r="D362" s="17">
        <v>1452</v>
      </c>
    </row>
    <row r="363" spans="2:4" x14ac:dyDescent="0.4">
      <c r="B363" s="15">
        <v>360</v>
      </c>
      <c r="C363" s="17">
        <v>1452</v>
      </c>
      <c r="D363" s="17">
        <v>1452</v>
      </c>
    </row>
    <row r="364" spans="2:4" x14ac:dyDescent="0.4">
      <c r="B364" s="15">
        <v>361</v>
      </c>
      <c r="C364" s="17">
        <v>1452</v>
      </c>
      <c r="D364" s="17">
        <v>1452</v>
      </c>
    </row>
    <row r="365" spans="2:4" x14ac:dyDescent="0.4">
      <c r="B365" s="15">
        <v>362</v>
      </c>
      <c r="C365" s="17">
        <v>1452</v>
      </c>
      <c r="D365" s="17">
        <v>1452</v>
      </c>
    </row>
    <row r="366" spans="2:4" x14ac:dyDescent="0.4">
      <c r="B366" s="15">
        <v>363</v>
      </c>
      <c r="C366" s="17">
        <v>1452</v>
      </c>
      <c r="D366" s="17">
        <v>1452</v>
      </c>
    </row>
    <row r="367" spans="2:4" x14ac:dyDescent="0.4">
      <c r="B367" s="15">
        <v>364</v>
      </c>
      <c r="C367" s="17">
        <v>1314</v>
      </c>
      <c r="D367" s="17">
        <v>1181</v>
      </c>
    </row>
    <row r="368" spans="2:4" x14ac:dyDescent="0.4">
      <c r="B368" s="15">
        <v>365</v>
      </c>
      <c r="C368" s="17">
        <v>1371</v>
      </c>
      <c r="D368" s="17">
        <v>1433</v>
      </c>
    </row>
    <row r="369" spans="2:4" x14ac:dyDescent="0.4">
      <c r="B369" s="15">
        <v>366</v>
      </c>
      <c r="C369" s="17">
        <v>1314</v>
      </c>
      <c r="D369" s="17">
        <v>1433</v>
      </c>
    </row>
    <row r="370" spans="2:4" x14ac:dyDescent="0.4">
      <c r="B370" s="15">
        <v>367</v>
      </c>
      <c r="C370" s="17">
        <v>1124</v>
      </c>
      <c r="D370" s="17">
        <v>1124</v>
      </c>
    </row>
    <row r="371" spans="2:4" x14ac:dyDescent="0.4">
      <c r="B371" s="15">
        <v>368</v>
      </c>
      <c r="C371" s="17">
        <v>1173</v>
      </c>
      <c r="D371" s="17">
        <v>1343</v>
      </c>
    </row>
    <row r="372" spans="2:4" x14ac:dyDescent="0.4">
      <c r="B372" s="15">
        <v>369</v>
      </c>
      <c r="C372" s="17">
        <v>1112</v>
      </c>
      <c r="D372" s="17">
        <v>1112</v>
      </c>
    </row>
    <row r="373" spans="2:4" x14ac:dyDescent="0.4">
      <c r="B373" s="15">
        <v>370</v>
      </c>
      <c r="C373" s="17">
        <v>1452</v>
      </c>
      <c r="D373" s="17">
        <v>1452</v>
      </c>
    </row>
    <row r="374" spans="2:4" x14ac:dyDescent="0.4">
      <c r="B374" s="15">
        <v>371</v>
      </c>
      <c r="C374" s="17">
        <v>1433</v>
      </c>
      <c r="D374" s="17">
        <v>1433</v>
      </c>
    </row>
    <row r="375" spans="2:4" x14ac:dyDescent="0.4">
      <c r="B375" s="15">
        <v>372</v>
      </c>
      <c r="C375" s="17">
        <v>1153</v>
      </c>
      <c r="D375" s="17">
        <v>1452</v>
      </c>
    </row>
    <row r="376" spans="2:4" x14ac:dyDescent="0.4">
      <c r="B376" s="15">
        <v>373</v>
      </c>
      <c r="C376" s="17">
        <v>1458</v>
      </c>
      <c r="D376" s="17">
        <v>1458</v>
      </c>
    </row>
    <row r="377" spans="2:4" x14ac:dyDescent="0.4">
      <c r="B377" s="15">
        <v>374</v>
      </c>
      <c r="C377" s="17">
        <v>1452</v>
      </c>
      <c r="D377" s="17">
        <v>1452</v>
      </c>
    </row>
    <row r="378" spans="2:4" x14ac:dyDescent="0.4">
      <c r="B378" s="15">
        <v>375</v>
      </c>
      <c r="C378" s="17">
        <v>1452</v>
      </c>
      <c r="D378" s="17">
        <v>1452</v>
      </c>
    </row>
    <row r="379" spans="2:4" x14ac:dyDescent="0.4">
      <c r="B379" s="15">
        <v>376</v>
      </c>
      <c r="C379" s="17">
        <v>1343</v>
      </c>
      <c r="D379" s="17">
        <v>1343</v>
      </c>
    </row>
    <row r="380" spans="2:4" x14ac:dyDescent="0.4">
      <c r="B380" s="15">
        <v>377</v>
      </c>
      <c r="C380" s="17">
        <v>1278</v>
      </c>
      <c r="D380" s="17">
        <v>1181</v>
      </c>
    </row>
    <row r="381" spans="2:4" x14ac:dyDescent="0.4">
      <c r="B381" s="15">
        <v>378</v>
      </c>
      <c r="C381" s="17">
        <v>1458</v>
      </c>
      <c r="D381" s="17">
        <v>1458</v>
      </c>
    </row>
    <row r="382" spans="2:4" x14ac:dyDescent="0.4">
      <c r="B382" s="15">
        <v>379</v>
      </c>
      <c r="C382" s="17">
        <v>1452</v>
      </c>
      <c r="D382" s="17">
        <v>1452</v>
      </c>
    </row>
    <row r="383" spans="2:4" x14ac:dyDescent="0.4">
      <c r="B383" s="15">
        <v>380</v>
      </c>
      <c r="C383" s="17">
        <v>1274</v>
      </c>
      <c r="D383" s="17">
        <v>1452</v>
      </c>
    </row>
    <row r="384" spans="2:4" x14ac:dyDescent="0.4">
      <c r="B384" s="15">
        <v>381</v>
      </c>
      <c r="C384" s="17">
        <v>1452</v>
      </c>
      <c r="D384" s="17">
        <v>1452</v>
      </c>
    </row>
    <row r="385" spans="2:4" x14ac:dyDescent="0.4">
      <c r="B385" s="15">
        <v>382</v>
      </c>
      <c r="C385" s="17">
        <v>1274</v>
      </c>
      <c r="D385" s="17">
        <v>1435</v>
      </c>
    </row>
    <row r="386" spans="2:4" x14ac:dyDescent="0.4">
      <c r="B386" s="15">
        <v>383</v>
      </c>
      <c r="C386" s="17">
        <v>1173</v>
      </c>
      <c r="D386" s="17">
        <v>1433</v>
      </c>
    </row>
    <row r="387" spans="2:4" x14ac:dyDescent="0.4">
      <c r="B387" s="15">
        <v>384</v>
      </c>
      <c r="C387" s="17">
        <v>1246</v>
      </c>
      <c r="D387" s="17">
        <v>1437</v>
      </c>
    </row>
    <row r="388" spans="2:4" x14ac:dyDescent="0.4">
      <c r="B388" s="15">
        <v>385</v>
      </c>
      <c r="C388" s="17">
        <v>1246</v>
      </c>
      <c r="D388" s="17">
        <v>1458</v>
      </c>
    </row>
    <row r="389" spans="2:4" x14ac:dyDescent="0.4">
      <c r="B389" s="15">
        <v>386</v>
      </c>
      <c r="C389" s="17">
        <v>1173</v>
      </c>
      <c r="D389" s="17">
        <v>1458</v>
      </c>
    </row>
    <row r="390" spans="2:4" x14ac:dyDescent="0.4">
      <c r="B390" s="15">
        <v>387</v>
      </c>
      <c r="C390" s="17">
        <v>1437</v>
      </c>
      <c r="D390" s="17">
        <v>1437</v>
      </c>
    </row>
    <row r="391" spans="2:4" x14ac:dyDescent="0.4">
      <c r="B391" s="15">
        <v>388</v>
      </c>
      <c r="C391" s="17">
        <v>1257</v>
      </c>
      <c r="D391" s="17">
        <v>1452</v>
      </c>
    </row>
    <row r="392" spans="2:4" x14ac:dyDescent="0.4">
      <c r="B392" s="15">
        <v>389</v>
      </c>
      <c r="C392" s="17">
        <v>1433</v>
      </c>
      <c r="D392" s="17">
        <v>1433</v>
      </c>
    </row>
    <row r="393" spans="2:4" x14ac:dyDescent="0.4">
      <c r="B393" s="15">
        <v>390</v>
      </c>
      <c r="C393" s="17">
        <v>1124</v>
      </c>
      <c r="D393" s="17">
        <v>1124</v>
      </c>
    </row>
    <row r="394" spans="2:4" x14ac:dyDescent="0.4">
      <c r="B394" s="15">
        <v>391</v>
      </c>
      <c r="C394" s="17">
        <v>1452</v>
      </c>
      <c r="D394" s="17">
        <v>1452</v>
      </c>
    </row>
    <row r="395" spans="2:4" x14ac:dyDescent="0.4">
      <c r="B395" s="15">
        <v>392</v>
      </c>
      <c r="C395" s="17">
        <v>1452</v>
      </c>
      <c r="D395" s="17">
        <v>1452</v>
      </c>
    </row>
    <row r="396" spans="2:4" x14ac:dyDescent="0.4">
      <c r="B396" s="15">
        <v>393</v>
      </c>
      <c r="C396" s="17">
        <v>1458</v>
      </c>
      <c r="D396" s="17">
        <v>1458</v>
      </c>
    </row>
    <row r="397" spans="2:4" x14ac:dyDescent="0.4">
      <c r="B397" s="15">
        <v>394</v>
      </c>
      <c r="C397" s="17">
        <v>1153</v>
      </c>
      <c r="D397" s="17">
        <v>1124</v>
      </c>
    </row>
    <row r="398" spans="2:4" x14ac:dyDescent="0.4">
      <c r="B398" s="15">
        <v>395</v>
      </c>
      <c r="C398" s="17">
        <v>1124</v>
      </c>
      <c r="D398" s="17">
        <v>1124</v>
      </c>
    </row>
    <row r="399" spans="2:4" x14ac:dyDescent="0.4">
      <c r="B399" s="15">
        <v>396</v>
      </c>
      <c r="C399" s="17">
        <v>1452</v>
      </c>
      <c r="D399" s="17">
        <v>1452</v>
      </c>
    </row>
    <row r="400" spans="2:4" x14ac:dyDescent="0.4">
      <c r="B400" s="15">
        <v>397</v>
      </c>
      <c r="C400" s="17">
        <v>1173</v>
      </c>
      <c r="D400" s="17">
        <v>1195</v>
      </c>
    </row>
    <row r="401" spans="2:4" x14ac:dyDescent="0.4">
      <c r="B401" s="15">
        <v>398</v>
      </c>
      <c r="C401" s="17">
        <v>1437</v>
      </c>
      <c r="D401" s="17">
        <v>1437</v>
      </c>
    </row>
    <row r="402" spans="2:4" x14ac:dyDescent="0.4">
      <c r="B402" s="15">
        <v>399</v>
      </c>
      <c r="C402" s="17">
        <v>1112</v>
      </c>
      <c r="D402" s="17">
        <v>1112</v>
      </c>
    </row>
    <row r="403" spans="2:4" x14ac:dyDescent="0.4">
      <c r="B403" s="15">
        <v>400</v>
      </c>
      <c r="C403" s="17">
        <v>1276</v>
      </c>
      <c r="D403" s="17">
        <v>1124</v>
      </c>
    </row>
    <row r="404" spans="2:4" x14ac:dyDescent="0.4">
      <c r="B404" s="15">
        <v>401</v>
      </c>
      <c r="C404" s="17">
        <v>1124</v>
      </c>
      <c r="D404" s="17">
        <v>1124</v>
      </c>
    </row>
    <row r="405" spans="2:4" x14ac:dyDescent="0.4">
      <c r="B405" s="15">
        <v>402</v>
      </c>
      <c r="C405" s="17">
        <v>1314</v>
      </c>
      <c r="D405" s="17">
        <v>1452</v>
      </c>
    </row>
    <row r="406" spans="2:4" x14ac:dyDescent="0.4">
      <c r="B406" s="15">
        <v>403</v>
      </c>
      <c r="C406" s="17">
        <v>1124</v>
      </c>
      <c r="D406" s="17">
        <v>1124</v>
      </c>
    </row>
    <row r="407" spans="2:4" x14ac:dyDescent="0.4">
      <c r="B407" s="15">
        <v>404</v>
      </c>
      <c r="C407" s="17">
        <v>1452</v>
      </c>
      <c r="D407" s="17">
        <v>1452</v>
      </c>
    </row>
    <row r="408" spans="2:4" x14ac:dyDescent="0.4">
      <c r="B408" s="15">
        <v>405</v>
      </c>
      <c r="C408" s="17">
        <v>1112</v>
      </c>
      <c r="D408" s="17">
        <v>1112</v>
      </c>
    </row>
    <row r="409" spans="2:4" x14ac:dyDescent="0.4">
      <c r="B409" s="15">
        <v>406</v>
      </c>
      <c r="C409" s="17">
        <v>1437</v>
      </c>
      <c r="D409" s="17">
        <v>1437</v>
      </c>
    </row>
    <row r="410" spans="2:4" x14ac:dyDescent="0.4">
      <c r="B410" s="15">
        <v>407</v>
      </c>
      <c r="C410" s="17">
        <v>1433</v>
      </c>
      <c r="D410" s="17">
        <v>1433</v>
      </c>
    </row>
    <row r="411" spans="2:4" x14ac:dyDescent="0.4">
      <c r="B411" s="15">
        <v>408</v>
      </c>
      <c r="C411" s="17">
        <v>1452</v>
      </c>
      <c r="D411" s="17">
        <v>1452</v>
      </c>
    </row>
    <row r="412" spans="2:4" x14ac:dyDescent="0.4">
      <c r="B412" s="15">
        <v>409</v>
      </c>
      <c r="C412" s="17">
        <v>1314</v>
      </c>
      <c r="D412" s="17">
        <v>1458</v>
      </c>
    </row>
    <row r="413" spans="2:4" x14ac:dyDescent="0.4">
      <c r="B413" s="15">
        <v>410</v>
      </c>
      <c r="C413" s="17">
        <v>1314</v>
      </c>
      <c r="D413" s="17">
        <v>1433</v>
      </c>
    </row>
    <row r="414" spans="2:4" x14ac:dyDescent="0.4">
      <c r="B414" s="15">
        <v>411</v>
      </c>
      <c r="C414" s="17">
        <v>1436</v>
      </c>
      <c r="D414" s="17">
        <v>1433</v>
      </c>
    </row>
    <row r="415" spans="2:4" x14ac:dyDescent="0.4">
      <c r="B415" s="15">
        <v>412</v>
      </c>
      <c r="C415" s="17">
        <v>1452</v>
      </c>
      <c r="D415" s="17">
        <v>1452</v>
      </c>
    </row>
    <row r="416" spans="2:4" x14ac:dyDescent="0.4">
      <c r="B416" s="15">
        <v>413</v>
      </c>
      <c r="C416" s="17">
        <v>1124</v>
      </c>
      <c r="D416" s="17">
        <v>1124</v>
      </c>
    </row>
    <row r="417" spans="2:4" x14ac:dyDescent="0.4">
      <c r="B417" s="15">
        <v>414</v>
      </c>
      <c r="C417" s="17">
        <v>1278</v>
      </c>
      <c r="D417" s="17">
        <v>1433</v>
      </c>
    </row>
    <row r="418" spans="2:4" x14ac:dyDescent="0.4">
      <c r="B418" s="15">
        <v>415</v>
      </c>
      <c r="C418" s="17">
        <v>1257</v>
      </c>
      <c r="D418" s="17">
        <v>1437</v>
      </c>
    </row>
    <row r="419" spans="2:4" x14ac:dyDescent="0.4">
      <c r="B419" s="15">
        <v>416</v>
      </c>
      <c r="C419" s="17">
        <v>1437</v>
      </c>
      <c r="D419" s="17">
        <v>1437</v>
      </c>
    </row>
    <row r="420" spans="2:4" x14ac:dyDescent="0.4">
      <c r="B420" s="15">
        <v>417</v>
      </c>
      <c r="C420" s="17">
        <v>1278</v>
      </c>
      <c r="D420" s="17">
        <v>1458</v>
      </c>
    </row>
    <row r="421" spans="2:4" x14ac:dyDescent="0.4">
      <c r="B421" s="15">
        <v>418</v>
      </c>
      <c r="C421" s="17">
        <v>1124</v>
      </c>
      <c r="D421" s="17">
        <v>1124</v>
      </c>
    </row>
    <row r="422" spans="2:4" x14ac:dyDescent="0.4">
      <c r="B422" s="15">
        <v>419</v>
      </c>
      <c r="C422" s="17">
        <v>1452</v>
      </c>
      <c r="D422" s="17">
        <v>1452</v>
      </c>
    </row>
    <row r="423" spans="2:4" x14ac:dyDescent="0.4">
      <c r="B423" s="15">
        <v>420</v>
      </c>
      <c r="C423" s="17">
        <v>1433</v>
      </c>
      <c r="D423" s="17">
        <v>1433</v>
      </c>
    </row>
    <row r="424" spans="2:4" x14ac:dyDescent="0.4">
      <c r="B424" s="15">
        <v>421</v>
      </c>
      <c r="C424" s="17">
        <v>1437</v>
      </c>
      <c r="D424" s="17">
        <v>1437</v>
      </c>
    </row>
    <row r="425" spans="2:4" x14ac:dyDescent="0.4">
      <c r="B425" s="15">
        <v>422</v>
      </c>
      <c r="C425" s="17">
        <v>1452</v>
      </c>
      <c r="D425" s="17">
        <v>1452</v>
      </c>
    </row>
    <row r="426" spans="2:4" x14ac:dyDescent="0.4">
      <c r="B426" s="15">
        <v>423</v>
      </c>
      <c r="C426" s="17">
        <v>1246</v>
      </c>
      <c r="D426" s="17">
        <v>1124</v>
      </c>
    </row>
    <row r="427" spans="2:4" x14ac:dyDescent="0.4">
      <c r="B427" s="15">
        <v>424</v>
      </c>
      <c r="C427" s="17">
        <v>1345</v>
      </c>
      <c r="D427" s="17">
        <v>1181</v>
      </c>
    </row>
    <row r="428" spans="2:4" x14ac:dyDescent="0.4">
      <c r="B428" s="15">
        <v>425</v>
      </c>
      <c r="C428" s="17">
        <v>1433</v>
      </c>
      <c r="D428" s="17">
        <v>1433</v>
      </c>
    </row>
    <row r="429" spans="2:4" x14ac:dyDescent="0.4">
      <c r="B429" s="15">
        <v>426</v>
      </c>
      <c r="C429" s="17">
        <v>1452</v>
      </c>
      <c r="D429" s="17">
        <v>1452</v>
      </c>
    </row>
    <row r="430" spans="2:4" x14ac:dyDescent="0.4">
      <c r="B430" s="15">
        <v>427</v>
      </c>
      <c r="C430" s="17">
        <v>1246</v>
      </c>
      <c r="D430" s="17">
        <v>1452</v>
      </c>
    </row>
    <row r="431" spans="2:4" x14ac:dyDescent="0.4">
      <c r="B431" s="15">
        <v>428</v>
      </c>
      <c r="C431" s="17">
        <v>1437</v>
      </c>
      <c r="D431" s="17">
        <v>1437</v>
      </c>
    </row>
    <row r="432" spans="2:4" x14ac:dyDescent="0.4">
      <c r="B432" s="15">
        <v>429</v>
      </c>
      <c r="C432" s="17">
        <v>1452</v>
      </c>
      <c r="D432" s="17">
        <v>1452</v>
      </c>
    </row>
    <row r="433" spans="2:4" x14ac:dyDescent="0.4">
      <c r="B433" s="15">
        <v>430</v>
      </c>
      <c r="C433" s="17">
        <v>1437</v>
      </c>
      <c r="D433" s="17">
        <v>1437</v>
      </c>
    </row>
    <row r="434" spans="2:4" x14ac:dyDescent="0.4">
      <c r="B434" s="15">
        <v>431</v>
      </c>
      <c r="C434" s="17">
        <v>1452</v>
      </c>
      <c r="D434" s="17">
        <v>1452</v>
      </c>
    </row>
    <row r="435" spans="2:4" x14ac:dyDescent="0.4">
      <c r="B435" s="15">
        <v>432</v>
      </c>
      <c r="C435" s="17">
        <v>1452</v>
      </c>
      <c r="D435" s="17">
        <v>1452</v>
      </c>
    </row>
    <row r="436" spans="2:4" x14ac:dyDescent="0.4">
      <c r="B436" s="15">
        <v>433</v>
      </c>
      <c r="C436" s="17">
        <v>1452</v>
      </c>
      <c r="D436" s="17">
        <v>1452</v>
      </c>
    </row>
    <row r="437" spans="2:4" x14ac:dyDescent="0.4">
      <c r="B437" s="15">
        <v>434</v>
      </c>
      <c r="C437" s="17">
        <v>1437</v>
      </c>
      <c r="D437" s="17">
        <v>1437</v>
      </c>
    </row>
    <row r="438" spans="2:4" x14ac:dyDescent="0.4">
      <c r="B438" s="15">
        <v>435</v>
      </c>
      <c r="C438" s="17">
        <v>1173</v>
      </c>
      <c r="D438" s="17">
        <v>1423</v>
      </c>
    </row>
    <row r="439" spans="2:4" x14ac:dyDescent="0.4">
      <c r="B439" s="15">
        <v>436</v>
      </c>
      <c r="C439" s="17">
        <v>1124</v>
      </c>
      <c r="D439" s="17">
        <v>1124</v>
      </c>
    </row>
    <row r="440" spans="2:4" x14ac:dyDescent="0.4">
      <c r="B440" s="15">
        <v>437</v>
      </c>
      <c r="C440" s="17">
        <v>1437</v>
      </c>
      <c r="D440" s="17">
        <v>1437</v>
      </c>
    </row>
    <row r="441" spans="2:4" x14ac:dyDescent="0.4">
      <c r="B441" s="15">
        <v>438</v>
      </c>
      <c r="C441" s="17">
        <v>1452</v>
      </c>
      <c r="D441" s="17">
        <v>1452</v>
      </c>
    </row>
    <row r="442" spans="2:4" x14ac:dyDescent="0.4">
      <c r="B442" s="15">
        <v>439</v>
      </c>
      <c r="C442" s="17">
        <v>1371</v>
      </c>
      <c r="D442" s="17">
        <v>1458</v>
      </c>
    </row>
    <row r="443" spans="2:4" x14ac:dyDescent="0.4">
      <c r="B443" s="15">
        <v>440</v>
      </c>
      <c r="C443" s="17">
        <v>1452</v>
      </c>
      <c r="D443" s="17">
        <v>1452</v>
      </c>
    </row>
    <row r="444" spans="2:4" x14ac:dyDescent="0.4">
      <c r="B444" s="15">
        <v>441</v>
      </c>
      <c r="C444" s="17">
        <v>1246</v>
      </c>
      <c r="D444" s="17">
        <v>1452</v>
      </c>
    </row>
    <row r="445" spans="2:4" x14ac:dyDescent="0.4">
      <c r="B445" s="15">
        <v>442</v>
      </c>
      <c r="C445" s="17">
        <v>1371</v>
      </c>
      <c r="D445" s="17">
        <v>1112</v>
      </c>
    </row>
    <row r="446" spans="2:4" x14ac:dyDescent="0.4">
      <c r="B446" s="15">
        <v>443</v>
      </c>
      <c r="C446" s="17">
        <v>1437</v>
      </c>
      <c r="D446" s="17">
        <v>1437</v>
      </c>
    </row>
    <row r="447" spans="2:4" x14ac:dyDescent="0.4">
      <c r="B447" s="15">
        <v>444</v>
      </c>
      <c r="C447" s="17">
        <v>1124</v>
      </c>
      <c r="D447" s="17">
        <v>1124</v>
      </c>
    </row>
    <row r="448" spans="2:4" x14ac:dyDescent="0.4">
      <c r="B448" s="15">
        <v>445</v>
      </c>
      <c r="C448" s="17">
        <v>1124</v>
      </c>
      <c r="D448" s="17">
        <v>1124</v>
      </c>
    </row>
    <row r="449" spans="2:4" x14ac:dyDescent="0.4">
      <c r="B449" s="15">
        <v>446</v>
      </c>
      <c r="C449" s="17">
        <v>1452</v>
      </c>
      <c r="D449" s="17">
        <v>1452</v>
      </c>
    </row>
    <row r="450" spans="2:4" x14ac:dyDescent="0.4">
      <c r="B450" s="15">
        <v>447</v>
      </c>
      <c r="C450" s="17">
        <v>1124</v>
      </c>
      <c r="D450" s="17">
        <v>1124</v>
      </c>
    </row>
    <row r="451" spans="2:4" x14ac:dyDescent="0.4">
      <c r="B451" s="15">
        <v>448</v>
      </c>
      <c r="C451" s="17">
        <v>1274</v>
      </c>
      <c r="D451" s="17">
        <v>1452</v>
      </c>
    </row>
    <row r="452" spans="2:4" x14ac:dyDescent="0.4">
      <c r="B452" s="15">
        <v>449</v>
      </c>
      <c r="C452" s="17">
        <v>1437</v>
      </c>
      <c r="D452" s="17">
        <v>1437</v>
      </c>
    </row>
    <row r="453" spans="2:4" x14ac:dyDescent="0.4">
      <c r="B453" s="15">
        <v>450</v>
      </c>
      <c r="C453" s="17">
        <v>1124</v>
      </c>
      <c r="D453" s="17">
        <v>1124</v>
      </c>
    </row>
    <row r="454" spans="2:4" x14ac:dyDescent="0.4">
      <c r="B454" s="15">
        <v>451</v>
      </c>
      <c r="C454" s="17">
        <v>1314</v>
      </c>
      <c r="D454" s="17">
        <v>1437</v>
      </c>
    </row>
    <row r="455" spans="2:4" x14ac:dyDescent="0.4">
      <c r="B455" s="15">
        <v>452</v>
      </c>
      <c r="C455" s="17">
        <v>1433</v>
      </c>
      <c r="D455" s="17">
        <v>1433</v>
      </c>
    </row>
    <row r="456" spans="2:4" x14ac:dyDescent="0.4">
      <c r="B456" s="15">
        <v>453</v>
      </c>
      <c r="C456" s="17">
        <v>1124</v>
      </c>
      <c r="D456" s="17">
        <v>1124</v>
      </c>
    </row>
    <row r="457" spans="2:4" x14ac:dyDescent="0.4">
      <c r="B457" s="15">
        <v>454</v>
      </c>
      <c r="C457" s="17">
        <v>1314</v>
      </c>
      <c r="D457" s="17">
        <v>1181</v>
      </c>
    </row>
    <row r="458" spans="2:4" x14ac:dyDescent="0.4">
      <c r="B458" s="15">
        <v>455</v>
      </c>
      <c r="C458" s="17">
        <v>1345</v>
      </c>
      <c r="D458" s="17">
        <v>1433</v>
      </c>
    </row>
    <row r="459" spans="2:4" x14ac:dyDescent="0.4">
      <c r="B459" s="15">
        <v>456</v>
      </c>
      <c r="C459" s="17">
        <v>1458</v>
      </c>
      <c r="D459" s="17">
        <v>1458</v>
      </c>
    </row>
    <row r="460" spans="2:4" x14ac:dyDescent="0.4">
      <c r="B460" s="15">
        <v>457</v>
      </c>
      <c r="C460" s="17">
        <v>1452</v>
      </c>
      <c r="D460" s="17">
        <v>1452</v>
      </c>
    </row>
    <row r="461" spans="2:4" x14ac:dyDescent="0.4">
      <c r="B461" s="15">
        <v>458</v>
      </c>
      <c r="C461" s="17">
        <v>1452</v>
      </c>
      <c r="D461" s="17">
        <v>1452</v>
      </c>
    </row>
    <row r="462" spans="2:4" x14ac:dyDescent="0.4">
      <c r="B462" s="15">
        <v>459</v>
      </c>
      <c r="C462" s="17">
        <v>1124</v>
      </c>
      <c r="D462" s="17">
        <v>1124</v>
      </c>
    </row>
    <row r="463" spans="2:4" x14ac:dyDescent="0.4">
      <c r="B463" s="15">
        <v>460</v>
      </c>
      <c r="C463" s="17">
        <v>1124</v>
      </c>
      <c r="D463" s="17">
        <v>1124</v>
      </c>
    </row>
    <row r="464" spans="2:4" x14ac:dyDescent="0.4">
      <c r="B464" s="15">
        <v>461</v>
      </c>
      <c r="C464" s="17">
        <v>1374</v>
      </c>
      <c r="D464" s="17">
        <v>1374</v>
      </c>
    </row>
    <row r="465" spans="2:4" x14ac:dyDescent="0.4">
      <c r="B465" s="15">
        <v>462</v>
      </c>
      <c r="C465" s="17">
        <v>1458</v>
      </c>
      <c r="D465" s="17">
        <v>1458</v>
      </c>
    </row>
    <row r="466" spans="2:4" x14ac:dyDescent="0.4">
      <c r="B466" s="15">
        <v>463</v>
      </c>
      <c r="C466" s="17">
        <v>1124</v>
      </c>
      <c r="D466" s="17">
        <v>1124</v>
      </c>
    </row>
    <row r="467" spans="2:4" x14ac:dyDescent="0.4">
      <c r="B467" s="15">
        <v>464</v>
      </c>
      <c r="C467" s="17">
        <v>1374</v>
      </c>
      <c r="D467" s="17">
        <v>1374</v>
      </c>
    </row>
    <row r="468" spans="2:4" x14ac:dyDescent="0.4">
      <c r="B468" s="15">
        <v>465</v>
      </c>
      <c r="C468" s="17">
        <v>1452</v>
      </c>
      <c r="D468" s="17">
        <v>1452</v>
      </c>
    </row>
    <row r="469" spans="2:4" x14ac:dyDescent="0.4">
      <c r="B469" s="15">
        <v>466</v>
      </c>
      <c r="C469" s="17">
        <v>1278</v>
      </c>
      <c r="D469" s="17">
        <v>1458</v>
      </c>
    </row>
    <row r="470" spans="2:4" x14ac:dyDescent="0.4">
      <c r="B470" s="15">
        <v>467</v>
      </c>
      <c r="C470" s="17">
        <v>1246</v>
      </c>
      <c r="D470" s="17">
        <v>1452</v>
      </c>
    </row>
    <row r="471" spans="2:4" x14ac:dyDescent="0.4">
      <c r="B471" s="15">
        <v>468</v>
      </c>
      <c r="C471" s="17">
        <v>1173</v>
      </c>
      <c r="D471" s="17">
        <v>1458</v>
      </c>
    </row>
    <row r="472" spans="2:4" x14ac:dyDescent="0.4">
      <c r="B472" s="15">
        <v>469</v>
      </c>
      <c r="C472" s="17">
        <v>1314</v>
      </c>
      <c r="D472" s="17">
        <v>1437</v>
      </c>
    </row>
    <row r="473" spans="2:4" x14ac:dyDescent="0.4">
      <c r="B473" s="15">
        <v>470</v>
      </c>
      <c r="C473" s="17">
        <v>1452</v>
      </c>
      <c r="D473" s="17">
        <v>1452</v>
      </c>
    </row>
    <row r="474" spans="2:4" x14ac:dyDescent="0.4">
      <c r="B474" s="15">
        <v>471</v>
      </c>
      <c r="C474" s="17">
        <v>1343</v>
      </c>
      <c r="D474" s="17">
        <v>1343</v>
      </c>
    </row>
    <row r="475" spans="2:4" x14ac:dyDescent="0.4">
      <c r="B475" s="15">
        <v>472</v>
      </c>
      <c r="C475" s="17">
        <v>1436</v>
      </c>
      <c r="D475" s="17">
        <v>1124</v>
      </c>
    </row>
    <row r="476" spans="2:4" x14ac:dyDescent="0.4">
      <c r="B476" s="15">
        <v>473</v>
      </c>
      <c r="C476" s="17">
        <v>1124</v>
      </c>
      <c r="D476" s="17">
        <v>1124</v>
      </c>
    </row>
    <row r="477" spans="2:4" x14ac:dyDescent="0.4">
      <c r="B477" s="15">
        <v>474</v>
      </c>
      <c r="C477" s="17">
        <v>1246</v>
      </c>
      <c r="D477" s="17">
        <v>1458</v>
      </c>
    </row>
    <row r="478" spans="2:4" x14ac:dyDescent="0.4">
      <c r="B478" s="15">
        <v>475</v>
      </c>
      <c r="C478" s="17">
        <v>1437</v>
      </c>
      <c r="D478" s="17">
        <v>1437</v>
      </c>
    </row>
    <row r="479" spans="2:4" x14ac:dyDescent="0.4">
      <c r="B479" s="15">
        <v>476</v>
      </c>
      <c r="C479" s="17">
        <v>1437</v>
      </c>
      <c r="D479" s="17">
        <v>1437</v>
      </c>
    </row>
    <row r="480" spans="2:4" x14ac:dyDescent="0.4">
      <c r="B480" s="15">
        <v>477</v>
      </c>
      <c r="C480" s="17">
        <v>1124</v>
      </c>
      <c r="D480" s="17">
        <v>1124</v>
      </c>
    </row>
    <row r="481" spans="2:4" x14ac:dyDescent="0.4">
      <c r="B481" s="15">
        <v>478</v>
      </c>
      <c r="C481" s="17">
        <v>1452</v>
      </c>
      <c r="D481" s="17">
        <v>1452</v>
      </c>
    </row>
    <row r="482" spans="2:4" x14ac:dyDescent="0.4">
      <c r="B482" s="15">
        <v>479</v>
      </c>
      <c r="C482" s="17">
        <v>1332</v>
      </c>
      <c r="D482" s="17">
        <v>1315</v>
      </c>
    </row>
    <row r="483" spans="2:4" x14ac:dyDescent="0.4">
      <c r="B483" s="15">
        <v>480</v>
      </c>
      <c r="C483" s="17">
        <v>1124</v>
      </c>
      <c r="D483" s="17">
        <v>1124</v>
      </c>
    </row>
    <row r="484" spans="2:4" x14ac:dyDescent="0.4">
      <c r="B484" s="15">
        <v>481</v>
      </c>
      <c r="C484" s="17">
        <v>1278</v>
      </c>
      <c r="D484" s="17">
        <v>1196</v>
      </c>
    </row>
    <row r="485" spans="2:4" x14ac:dyDescent="0.4">
      <c r="B485" s="15">
        <v>482</v>
      </c>
      <c r="C485" s="17">
        <v>1124</v>
      </c>
      <c r="D485" s="17">
        <v>1124</v>
      </c>
    </row>
    <row r="486" spans="2:4" x14ac:dyDescent="0.4">
      <c r="B486" s="15">
        <v>483</v>
      </c>
      <c r="C486" s="17">
        <v>1257</v>
      </c>
      <c r="D486" s="17">
        <v>1437</v>
      </c>
    </row>
    <row r="487" spans="2:4" x14ac:dyDescent="0.4">
      <c r="B487" s="15">
        <v>484</v>
      </c>
      <c r="C487" s="17">
        <v>1423</v>
      </c>
      <c r="D487" s="17">
        <v>1423</v>
      </c>
    </row>
    <row r="488" spans="2:4" x14ac:dyDescent="0.4">
      <c r="B488" s="15">
        <v>485</v>
      </c>
      <c r="C488" s="17">
        <v>1246</v>
      </c>
      <c r="D488" s="17">
        <v>1437</v>
      </c>
    </row>
    <row r="489" spans="2:4" x14ac:dyDescent="0.4">
      <c r="B489" s="15">
        <v>486</v>
      </c>
      <c r="C489" s="17">
        <v>1452</v>
      </c>
      <c r="D489" s="17">
        <v>1452</v>
      </c>
    </row>
    <row r="490" spans="2:4" x14ac:dyDescent="0.4">
      <c r="B490" s="15">
        <v>487</v>
      </c>
      <c r="C490" s="17">
        <v>1437</v>
      </c>
      <c r="D490" s="17">
        <v>1437</v>
      </c>
    </row>
    <row r="491" spans="2:4" x14ac:dyDescent="0.4">
      <c r="B491" s="15">
        <v>488</v>
      </c>
      <c r="C491" s="17">
        <v>1242</v>
      </c>
      <c r="D491" s="17">
        <v>1433</v>
      </c>
    </row>
    <row r="492" spans="2:4" x14ac:dyDescent="0.4">
      <c r="B492" s="15">
        <v>489</v>
      </c>
      <c r="C492" s="17">
        <v>1124</v>
      </c>
      <c r="D492" s="17">
        <v>1124</v>
      </c>
    </row>
    <row r="493" spans="2:4" x14ac:dyDescent="0.4">
      <c r="B493" s="15">
        <v>490</v>
      </c>
      <c r="C493" s="17">
        <v>1314</v>
      </c>
      <c r="D493" s="17">
        <v>1433</v>
      </c>
    </row>
    <row r="494" spans="2:4" x14ac:dyDescent="0.4">
      <c r="B494" s="15">
        <v>491</v>
      </c>
      <c r="C494" s="17">
        <v>1452</v>
      </c>
      <c r="D494" s="17">
        <v>1452</v>
      </c>
    </row>
    <row r="495" spans="2:4" x14ac:dyDescent="0.4">
      <c r="B495" s="15">
        <v>492</v>
      </c>
      <c r="C495" s="17">
        <v>1452</v>
      </c>
      <c r="D495" s="17">
        <v>1452</v>
      </c>
    </row>
    <row r="496" spans="2:4" x14ac:dyDescent="0.4">
      <c r="B496" s="15">
        <v>493</v>
      </c>
      <c r="C496" s="17">
        <v>1112</v>
      </c>
      <c r="D496" s="17">
        <v>1112</v>
      </c>
    </row>
    <row r="497" spans="2:4" x14ac:dyDescent="0.4">
      <c r="B497" s="15">
        <v>494</v>
      </c>
      <c r="C497" s="17">
        <v>1433</v>
      </c>
      <c r="D497" s="17">
        <v>1433</v>
      </c>
    </row>
    <row r="498" spans="2:4" x14ac:dyDescent="0.4">
      <c r="B498" s="15">
        <v>495</v>
      </c>
      <c r="C498" s="17">
        <v>1274</v>
      </c>
      <c r="D498" s="17">
        <v>1124</v>
      </c>
    </row>
    <row r="499" spans="2:4" x14ac:dyDescent="0.4">
      <c r="B499" s="15">
        <v>496</v>
      </c>
      <c r="C499" s="17">
        <v>1246</v>
      </c>
      <c r="D499" s="17">
        <v>1124</v>
      </c>
    </row>
    <row r="500" spans="2:4" x14ac:dyDescent="0.4">
      <c r="B500" s="15">
        <v>497</v>
      </c>
      <c r="C500" s="17">
        <v>1314</v>
      </c>
      <c r="D500" s="17">
        <v>1458</v>
      </c>
    </row>
    <row r="501" spans="2:4" x14ac:dyDescent="0.4">
      <c r="B501" s="15">
        <v>498</v>
      </c>
      <c r="C501" s="17">
        <v>1153</v>
      </c>
      <c r="D501" s="17">
        <v>1458</v>
      </c>
    </row>
    <row r="502" spans="2:4" x14ac:dyDescent="0.4">
      <c r="B502" s="15">
        <v>499</v>
      </c>
      <c r="C502" s="17">
        <v>1246</v>
      </c>
      <c r="D502" s="17">
        <v>1437</v>
      </c>
    </row>
    <row r="503" spans="2:4" x14ac:dyDescent="0.4">
      <c r="B503" s="15">
        <v>500</v>
      </c>
      <c r="C503" s="17">
        <v>1124</v>
      </c>
      <c r="D503" s="17">
        <v>1124</v>
      </c>
    </row>
    <row r="504" spans="2:4" x14ac:dyDescent="0.4">
      <c r="B504" s="15">
        <v>501</v>
      </c>
      <c r="C504" s="17">
        <v>1278</v>
      </c>
      <c r="D504" s="17">
        <v>1452</v>
      </c>
    </row>
    <row r="505" spans="2:4" x14ac:dyDescent="0.4">
      <c r="B505" s="15">
        <v>502</v>
      </c>
      <c r="C505" s="17">
        <v>1433</v>
      </c>
      <c r="D505" s="17">
        <v>1433</v>
      </c>
    </row>
    <row r="506" spans="2:4" x14ac:dyDescent="0.4">
      <c r="B506" s="15">
        <v>503</v>
      </c>
      <c r="C506" s="17">
        <v>1181</v>
      </c>
      <c r="D506" s="17">
        <v>1181</v>
      </c>
    </row>
    <row r="507" spans="2:4" x14ac:dyDescent="0.4">
      <c r="B507" s="15">
        <v>504</v>
      </c>
      <c r="C507" s="17">
        <v>1124</v>
      </c>
      <c r="D507" s="17">
        <v>1124</v>
      </c>
    </row>
    <row r="508" spans="2:4" x14ac:dyDescent="0.4">
      <c r="B508" s="15">
        <v>505</v>
      </c>
      <c r="C508" s="17">
        <v>1437</v>
      </c>
      <c r="D508" s="17">
        <v>1437</v>
      </c>
    </row>
    <row r="509" spans="2:4" x14ac:dyDescent="0.4">
      <c r="B509" s="15">
        <v>506</v>
      </c>
      <c r="C509" s="17">
        <v>1437</v>
      </c>
      <c r="D509" s="17">
        <v>1437</v>
      </c>
    </row>
    <row r="510" spans="2:4" x14ac:dyDescent="0.4">
      <c r="B510" s="15">
        <v>507</v>
      </c>
      <c r="C510" s="17">
        <v>1124</v>
      </c>
      <c r="D510" s="17">
        <v>1124</v>
      </c>
    </row>
    <row r="511" spans="2:4" x14ac:dyDescent="0.4">
      <c r="B511" s="15">
        <v>508</v>
      </c>
      <c r="C511" s="17">
        <v>1124</v>
      </c>
      <c r="D511" s="17">
        <v>1124</v>
      </c>
    </row>
    <row r="512" spans="2:4" x14ac:dyDescent="0.4">
      <c r="B512" s="15">
        <v>509</v>
      </c>
      <c r="C512" s="17">
        <v>1452</v>
      </c>
      <c r="D512" s="17">
        <v>1452</v>
      </c>
    </row>
    <row r="513" spans="2:4" x14ac:dyDescent="0.4">
      <c r="B513" s="15">
        <v>510</v>
      </c>
      <c r="C513" s="17">
        <v>1452</v>
      </c>
      <c r="D513" s="17">
        <v>1452</v>
      </c>
    </row>
    <row r="514" spans="2:4" x14ac:dyDescent="0.4">
      <c r="B514" s="15">
        <v>511</v>
      </c>
      <c r="C514" s="17">
        <v>1437</v>
      </c>
      <c r="D514" s="17">
        <v>1437</v>
      </c>
    </row>
    <row r="515" spans="2:4" x14ac:dyDescent="0.4">
      <c r="B515" s="15">
        <v>512</v>
      </c>
      <c r="C515" s="17">
        <v>1268</v>
      </c>
      <c r="D515" s="17">
        <v>1268</v>
      </c>
    </row>
    <row r="516" spans="2:4" x14ac:dyDescent="0.4">
      <c r="B516" s="15">
        <v>513</v>
      </c>
      <c r="C516" s="17">
        <v>1124</v>
      </c>
      <c r="D516" s="17">
        <v>1124</v>
      </c>
    </row>
    <row r="517" spans="2:4" x14ac:dyDescent="0.4">
      <c r="B517" s="15">
        <v>514</v>
      </c>
      <c r="C517" s="17">
        <v>1124</v>
      </c>
      <c r="D517" s="17">
        <v>1124</v>
      </c>
    </row>
    <row r="518" spans="2:4" x14ac:dyDescent="0.4">
      <c r="B518" s="15">
        <v>515</v>
      </c>
      <c r="C518" s="17">
        <v>1452</v>
      </c>
      <c r="D518" s="17">
        <v>1452</v>
      </c>
    </row>
    <row r="519" spans="2:4" x14ac:dyDescent="0.4">
      <c r="B519" s="15">
        <v>516</v>
      </c>
      <c r="C519" s="17">
        <v>1437</v>
      </c>
      <c r="D519" s="17">
        <v>1437</v>
      </c>
    </row>
    <row r="520" spans="2:4" x14ac:dyDescent="0.4">
      <c r="B520" s="15">
        <v>517</v>
      </c>
      <c r="C520" s="17">
        <v>1124</v>
      </c>
      <c r="D520" s="17">
        <v>1124</v>
      </c>
    </row>
    <row r="521" spans="2:4" x14ac:dyDescent="0.4">
      <c r="B521" s="15">
        <v>518</v>
      </c>
      <c r="C521" s="17">
        <v>1153</v>
      </c>
      <c r="D521" s="17">
        <v>1452</v>
      </c>
    </row>
    <row r="522" spans="2:4" x14ac:dyDescent="0.4">
      <c r="B522" s="15">
        <v>519</v>
      </c>
      <c r="C522" s="17">
        <v>1452</v>
      </c>
      <c r="D522" s="17">
        <v>1452</v>
      </c>
    </row>
    <row r="523" spans="2:4" x14ac:dyDescent="0.4">
      <c r="B523" s="15">
        <v>520</v>
      </c>
      <c r="C523" s="17">
        <v>1257</v>
      </c>
      <c r="D523" s="17">
        <v>1452</v>
      </c>
    </row>
    <row r="524" spans="2:4" x14ac:dyDescent="0.4">
      <c r="B524" s="15">
        <v>521</v>
      </c>
      <c r="C524" s="17">
        <v>1388</v>
      </c>
      <c r="D524" s="17">
        <v>1388</v>
      </c>
    </row>
    <row r="525" spans="2:4" x14ac:dyDescent="0.4">
      <c r="B525" s="15">
        <v>522</v>
      </c>
      <c r="C525" s="17">
        <v>1452</v>
      </c>
      <c r="D525" s="17">
        <v>1452</v>
      </c>
    </row>
    <row r="526" spans="2:4" x14ac:dyDescent="0.4">
      <c r="B526" s="15">
        <v>523</v>
      </c>
      <c r="C526" s="17">
        <v>1332</v>
      </c>
      <c r="D526" s="17">
        <v>1124</v>
      </c>
    </row>
    <row r="527" spans="2:4" x14ac:dyDescent="0.4">
      <c r="B527" s="15">
        <v>524</v>
      </c>
      <c r="C527" s="17">
        <v>1314</v>
      </c>
      <c r="D527" s="17">
        <v>1452</v>
      </c>
    </row>
    <row r="528" spans="2:4" x14ac:dyDescent="0.4">
      <c r="B528" s="15">
        <v>525</v>
      </c>
      <c r="C528" s="17">
        <v>1124</v>
      </c>
      <c r="D528" s="17">
        <v>1124</v>
      </c>
    </row>
    <row r="529" spans="2:4" x14ac:dyDescent="0.4">
      <c r="B529" s="15">
        <v>526</v>
      </c>
      <c r="C529" s="17">
        <v>1173</v>
      </c>
      <c r="D529" s="17">
        <v>1343</v>
      </c>
    </row>
    <row r="530" spans="2:4" x14ac:dyDescent="0.4">
      <c r="B530" s="15">
        <v>527</v>
      </c>
      <c r="C530" s="17">
        <v>1437</v>
      </c>
      <c r="D530" s="17">
        <v>1437</v>
      </c>
    </row>
    <row r="531" spans="2:4" x14ac:dyDescent="0.4">
      <c r="B531" s="15">
        <v>528</v>
      </c>
      <c r="C531" s="17">
        <v>1437</v>
      </c>
      <c r="D531" s="17">
        <v>1437</v>
      </c>
    </row>
    <row r="532" spans="2:4" x14ac:dyDescent="0.4">
      <c r="B532" s="15">
        <v>529</v>
      </c>
      <c r="C532" s="17">
        <v>1124</v>
      </c>
      <c r="D532" s="17">
        <v>1124</v>
      </c>
    </row>
    <row r="533" spans="2:4" x14ac:dyDescent="0.4">
      <c r="B533" s="15">
        <v>530</v>
      </c>
      <c r="C533" s="17">
        <v>1242</v>
      </c>
      <c r="D533" s="17">
        <v>1195</v>
      </c>
    </row>
    <row r="534" spans="2:4" x14ac:dyDescent="0.4">
      <c r="B534" s="15">
        <v>531</v>
      </c>
      <c r="C534" s="17">
        <v>1437</v>
      </c>
      <c r="D534" s="17">
        <v>1437</v>
      </c>
    </row>
    <row r="535" spans="2:4" x14ac:dyDescent="0.4">
      <c r="B535" s="15">
        <v>532</v>
      </c>
      <c r="C535" s="17">
        <v>1452</v>
      </c>
      <c r="D535" s="17">
        <v>1452</v>
      </c>
    </row>
    <row r="536" spans="2:4" x14ac:dyDescent="0.4">
      <c r="B536" s="15">
        <v>533</v>
      </c>
      <c r="C536" s="17">
        <v>1345</v>
      </c>
      <c r="D536" s="17">
        <v>1374</v>
      </c>
    </row>
    <row r="537" spans="2:4" x14ac:dyDescent="0.4">
      <c r="B537" s="15">
        <v>534</v>
      </c>
      <c r="C537" s="17">
        <v>1124</v>
      </c>
      <c r="D537" s="17">
        <v>1124</v>
      </c>
    </row>
    <row r="538" spans="2:4" x14ac:dyDescent="0.4">
      <c r="B538" s="15">
        <v>535</v>
      </c>
      <c r="C538" s="17">
        <v>1452</v>
      </c>
      <c r="D538" s="17">
        <v>1452</v>
      </c>
    </row>
    <row r="539" spans="2:4" x14ac:dyDescent="0.4">
      <c r="B539" s="15">
        <v>536</v>
      </c>
      <c r="C539" s="17">
        <v>1452</v>
      </c>
      <c r="D539" s="17">
        <v>1452</v>
      </c>
    </row>
    <row r="540" spans="2:4" x14ac:dyDescent="0.4">
      <c r="B540" s="15">
        <v>537</v>
      </c>
      <c r="C540" s="17">
        <v>1246</v>
      </c>
      <c r="D540" s="17">
        <v>1112</v>
      </c>
    </row>
    <row r="541" spans="2:4" x14ac:dyDescent="0.4">
      <c r="B541" s="15">
        <v>538</v>
      </c>
      <c r="C541" s="17">
        <v>1278</v>
      </c>
      <c r="D541" s="17">
        <v>1452</v>
      </c>
    </row>
    <row r="542" spans="2:4" x14ac:dyDescent="0.4">
      <c r="B542" s="15">
        <v>539</v>
      </c>
      <c r="C542" s="17">
        <v>1314</v>
      </c>
      <c r="D542" s="17">
        <v>1458</v>
      </c>
    </row>
    <row r="543" spans="2:4" x14ac:dyDescent="0.4">
      <c r="B543" s="15">
        <v>540</v>
      </c>
      <c r="C543" s="17">
        <v>1124</v>
      </c>
      <c r="D543" s="17">
        <v>1124</v>
      </c>
    </row>
    <row r="544" spans="2:4" x14ac:dyDescent="0.4">
      <c r="B544" s="15">
        <v>541</v>
      </c>
      <c r="C544" s="17">
        <v>1452</v>
      </c>
      <c r="D544" s="17">
        <v>1452</v>
      </c>
    </row>
    <row r="545" spans="2:4" x14ac:dyDescent="0.4">
      <c r="B545" s="15">
        <v>542</v>
      </c>
      <c r="C545" s="17">
        <v>1452</v>
      </c>
      <c r="D545" s="17">
        <v>1452</v>
      </c>
    </row>
    <row r="546" spans="2:4" x14ac:dyDescent="0.4">
      <c r="B546" s="15">
        <v>543</v>
      </c>
      <c r="C546" s="17">
        <v>1452</v>
      </c>
      <c r="D546" s="17">
        <v>1452</v>
      </c>
    </row>
    <row r="547" spans="2:4" x14ac:dyDescent="0.4">
      <c r="B547" s="15">
        <v>544</v>
      </c>
      <c r="C547" s="17">
        <v>1246</v>
      </c>
      <c r="D547" s="17">
        <v>1124</v>
      </c>
    </row>
    <row r="548" spans="2:4" x14ac:dyDescent="0.4">
      <c r="B548" s="15">
        <v>545</v>
      </c>
      <c r="C548" s="17">
        <v>1246</v>
      </c>
      <c r="D548" s="17">
        <v>1452</v>
      </c>
    </row>
    <row r="549" spans="2:4" x14ac:dyDescent="0.4">
      <c r="B549" s="15">
        <v>546</v>
      </c>
      <c r="C549" s="17">
        <v>1257</v>
      </c>
      <c r="D549" s="17">
        <v>1437</v>
      </c>
    </row>
    <row r="550" spans="2:4" x14ac:dyDescent="0.4">
      <c r="B550" s="15">
        <v>547</v>
      </c>
      <c r="C550" s="17">
        <v>1433</v>
      </c>
      <c r="D550" s="17">
        <v>1433</v>
      </c>
    </row>
    <row r="551" spans="2:4" x14ac:dyDescent="0.4">
      <c r="B551" s="15">
        <v>548</v>
      </c>
      <c r="C551" s="17">
        <v>1124</v>
      </c>
      <c r="D551" s="17">
        <v>1124</v>
      </c>
    </row>
    <row r="552" spans="2:4" x14ac:dyDescent="0.4">
      <c r="B552" s="15">
        <v>549</v>
      </c>
      <c r="C552" s="17">
        <v>1452</v>
      </c>
      <c r="D552" s="17">
        <v>1452</v>
      </c>
    </row>
    <row r="553" spans="2:4" x14ac:dyDescent="0.4">
      <c r="B553" s="15">
        <v>550</v>
      </c>
      <c r="C553" s="17">
        <v>1371</v>
      </c>
      <c r="D553" s="17">
        <v>1124</v>
      </c>
    </row>
    <row r="554" spans="2:4" x14ac:dyDescent="0.4">
      <c r="B554" s="15">
        <v>551</v>
      </c>
      <c r="C554" s="17">
        <v>1246</v>
      </c>
      <c r="D554" s="17">
        <v>1124</v>
      </c>
    </row>
    <row r="555" spans="2:4" x14ac:dyDescent="0.4">
      <c r="B555" s="15">
        <v>552</v>
      </c>
      <c r="C555" s="17">
        <v>1452</v>
      </c>
      <c r="D555" s="17">
        <v>1452</v>
      </c>
    </row>
    <row r="556" spans="2:4" x14ac:dyDescent="0.4">
      <c r="B556" s="15">
        <v>553</v>
      </c>
      <c r="C556" s="17">
        <v>1314</v>
      </c>
      <c r="D556" s="17">
        <v>1376</v>
      </c>
    </row>
    <row r="557" spans="2:4" x14ac:dyDescent="0.4">
      <c r="B557" s="15">
        <v>554</v>
      </c>
      <c r="C557" s="17">
        <v>1314</v>
      </c>
      <c r="D557" s="17">
        <v>1196</v>
      </c>
    </row>
    <row r="558" spans="2:4" x14ac:dyDescent="0.4">
      <c r="B558" s="15">
        <v>555</v>
      </c>
      <c r="C558" s="17">
        <v>1452</v>
      </c>
      <c r="D558" s="17">
        <v>1452</v>
      </c>
    </row>
    <row r="559" spans="2:4" x14ac:dyDescent="0.4">
      <c r="B559" s="15">
        <v>556</v>
      </c>
      <c r="C559" s="17">
        <v>1343</v>
      </c>
      <c r="D559" s="17">
        <v>1343</v>
      </c>
    </row>
    <row r="560" spans="2:4" x14ac:dyDescent="0.4">
      <c r="B560" s="15">
        <v>557</v>
      </c>
      <c r="C560" s="17">
        <v>1452</v>
      </c>
      <c r="D560" s="17">
        <v>1452</v>
      </c>
    </row>
    <row r="561" spans="2:4" x14ac:dyDescent="0.4">
      <c r="B561" s="15">
        <v>558</v>
      </c>
      <c r="C561" s="17">
        <v>1433</v>
      </c>
      <c r="D561" s="17">
        <v>1433</v>
      </c>
    </row>
    <row r="562" spans="2:4" x14ac:dyDescent="0.4">
      <c r="B562" s="15">
        <v>559</v>
      </c>
      <c r="C562" s="17">
        <v>1153</v>
      </c>
      <c r="D562" s="17">
        <v>1437</v>
      </c>
    </row>
    <row r="563" spans="2:4" x14ac:dyDescent="0.4">
      <c r="B563" s="15">
        <v>560</v>
      </c>
      <c r="C563" s="17">
        <v>1173</v>
      </c>
      <c r="D563" s="17">
        <v>1437</v>
      </c>
    </row>
    <row r="564" spans="2:4" x14ac:dyDescent="0.4">
      <c r="B564" s="15">
        <v>561</v>
      </c>
      <c r="C564" s="17">
        <v>1124</v>
      </c>
      <c r="D564" s="17">
        <v>1124</v>
      </c>
    </row>
    <row r="565" spans="2:4" x14ac:dyDescent="0.4">
      <c r="B565" s="15">
        <v>562</v>
      </c>
      <c r="C565" s="17">
        <v>1124</v>
      </c>
      <c r="D565" s="17">
        <v>1124</v>
      </c>
    </row>
    <row r="566" spans="2:4" x14ac:dyDescent="0.4">
      <c r="B566" s="15">
        <v>563</v>
      </c>
      <c r="C566" s="17">
        <v>1173</v>
      </c>
      <c r="D566" s="17">
        <v>1124</v>
      </c>
    </row>
    <row r="567" spans="2:4" x14ac:dyDescent="0.4">
      <c r="B567" s="15">
        <v>564</v>
      </c>
      <c r="C567" s="17">
        <v>1153</v>
      </c>
      <c r="D567" s="17">
        <v>1112</v>
      </c>
    </row>
    <row r="568" spans="2:4" x14ac:dyDescent="0.4">
      <c r="B568" s="15">
        <v>565</v>
      </c>
      <c r="C568" s="17">
        <v>1278</v>
      </c>
      <c r="D568" s="17">
        <v>1343</v>
      </c>
    </row>
    <row r="569" spans="2:4" x14ac:dyDescent="0.4">
      <c r="B569" s="15">
        <v>566</v>
      </c>
      <c r="C569" s="17">
        <v>1436</v>
      </c>
      <c r="D569" s="17">
        <v>1423</v>
      </c>
    </row>
    <row r="570" spans="2:4" x14ac:dyDescent="0.4">
      <c r="B570" s="15">
        <v>567</v>
      </c>
      <c r="C570" s="17">
        <v>1345</v>
      </c>
      <c r="D570" s="17">
        <v>1181</v>
      </c>
    </row>
    <row r="571" spans="2:4" x14ac:dyDescent="0.4">
      <c r="B571" s="15">
        <v>568</v>
      </c>
      <c r="C571" s="17">
        <v>1452</v>
      </c>
      <c r="D571" s="17">
        <v>1452</v>
      </c>
    </row>
    <row r="572" spans="2:4" x14ac:dyDescent="0.4">
      <c r="B572" s="15">
        <v>569</v>
      </c>
      <c r="C572" s="17">
        <v>1452</v>
      </c>
      <c r="D572" s="17">
        <v>1452</v>
      </c>
    </row>
    <row r="573" spans="2:4" x14ac:dyDescent="0.4">
      <c r="B573" s="15">
        <v>570</v>
      </c>
      <c r="C573" s="17">
        <v>1452</v>
      </c>
      <c r="D573" s="17">
        <v>1452</v>
      </c>
    </row>
    <row r="574" spans="2:4" x14ac:dyDescent="0.4">
      <c r="B574" s="15">
        <v>571</v>
      </c>
      <c r="C574" s="17">
        <v>1452</v>
      </c>
      <c r="D574" s="17">
        <v>1452</v>
      </c>
    </row>
    <row r="575" spans="2:4" x14ac:dyDescent="0.4">
      <c r="B575" s="15">
        <v>572</v>
      </c>
      <c r="C575" s="17">
        <v>1437</v>
      </c>
      <c r="D575" s="17">
        <v>1437</v>
      </c>
    </row>
    <row r="576" spans="2:4" x14ac:dyDescent="0.4">
      <c r="B576" s="15">
        <v>573</v>
      </c>
      <c r="C576" s="17">
        <v>1436</v>
      </c>
      <c r="D576" s="17">
        <v>1433</v>
      </c>
    </row>
    <row r="577" spans="2:4" x14ac:dyDescent="0.4">
      <c r="B577" s="15">
        <v>574</v>
      </c>
      <c r="C577" s="17">
        <v>1437</v>
      </c>
      <c r="D577" s="17">
        <v>1437</v>
      </c>
    </row>
    <row r="578" spans="2:4" x14ac:dyDescent="0.4">
      <c r="B578" s="15">
        <v>575</v>
      </c>
      <c r="C578" s="17">
        <v>1314</v>
      </c>
      <c r="D578" s="17">
        <v>1343</v>
      </c>
    </row>
    <row r="579" spans="2:4" x14ac:dyDescent="0.4">
      <c r="B579" s="15">
        <v>576</v>
      </c>
      <c r="C579" s="17">
        <v>1374</v>
      </c>
      <c r="D579" s="17">
        <v>1374</v>
      </c>
    </row>
    <row r="580" spans="2:4" x14ac:dyDescent="0.4">
      <c r="B580" s="15">
        <v>577</v>
      </c>
      <c r="C580" s="17">
        <v>1314</v>
      </c>
      <c r="D580" s="17">
        <v>1433</v>
      </c>
    </row>
    <row r="581" spans="2:4" x14ac:dyDescent="0.4">
      <c r="B581" s="15">
        <v>578</v>
      </c>
      <c r="C581" s="17">
        <v>1452</v>
      </c>
      <c r="D581" s="17">
        <v>1452</v>
      </c>
    </row>
    <row r="582" spans="2:4" x14ac:dyDescent="0.4">
      <c r="B582" s="15">
        <v>579</v>
      </c>
      <c r="C582" s="17">
        <v>1452</v>
      </c>
      <c r="D582" s="17">
        <v>1452</v>
      </c>
    </row>
    <row r="583" spans="2:4" x14ac:dyDescent="0.4">
      <c r="B583" s="15">
        <v>580</v>
      </c>
      <c r="C583" s="17">
        <v>1153</v>
      </c>
      <c r="D583" s="17">
        <v>1124</v>
      </c>
    </row>
    <row r="584" spans="2:4" x14ac:dyDescent="0.4">
      <c r="B584" s="15">
        <v>581</v>
      </c>
      <c r="C584" s="17">
        <v>1257</v>
      </c>
      <c r="D584" s="17">
        <v>1452</v>
      </c>
    </row>
    <row r="585" spans="2:4" x14ac:dyDescent="0.4">
      <c r="B585" s="15">
        <v>582</v>
      </c>
      <c r="C585" s="17">
        <v>1437</v>
      </c>
      <c r="D585" s="17">
        <v>1437</v>
      </c>
    </row>
    <row r="586" spans="2:4" x14ac:dyDescent="0.4">
      <c r="B586" s="15">
        <v>583</v>
      </c>
      <c r="C586" s="17">
        <v>1345</v>
      </c>
      <c r="D586" s="17">
        <v>1433</v>
      </c>
    </row>
    <row r="587" spans="2:4" x14ac:dyDescent="0.4">
      <c r="B587" s="15">
        <v>584</v>
      </c>
      <c r="C587" s="17">
        <v>1257</v>
      </c>
      <c r="D587" s="17">
        <v>1452</v>
      </c>
    </row>
    <row r="588" spans="2:4" x14ac:dyDescent="0.4">
      <c r="B588" s="15">
        <v>585</v>
      </c>
      <c r="C588" s="17">
        <v>1257</v>
      </c>
      <c r="D588" s="17">
        <v>1124</v>
      </c>
    </row>
    <row r="589" spans="2:4" x14ac:dyDescent="0.4">
      <c r="B589" s="15">
        <v>586</v>
      </c>
      <c r="C589" s="17">
        <v>1112</v>
      </c>
      <c r="D589" s="17">
        <v>1112</v>
      </c>
    </row>
    <row r="590" spans="2:4" x14ac:dyDescent="0.4">
      <c r="B590" s="15">
        <v>587</v>
      </c>
      <c r="C590" s="17">
        <v>1452</v>
      </c>
      <c r="D590" s="17">
        <v>1452</v>
      </c>
    </row>
    <row r="591" spans="2:4" x14ac:dyDescent="0.4">
      <c r="B591" s="15">
        <v>588</v>
      </c>
      <c r="C591" s="17">
        <v>1437</v>
      </c>
      <c r="D591" s="17">
        <v>1437</v>
      </c>
    </row>
    <row r="592" spans="2:4" x14ac:dyDescent="0.4">
      <c r="B592" s="15">
        <v>589</v>
      </c>
      <c r="C592" s="17">
        <v>1437</v>
      </c>
      <c r="D592" s="17">
        <v>1437</v>
      </c>
    </row>
    <row r="593" spans="2:4" x14ac:dyDescent="0.4">
      <c r="B593" s="15">
        <v>590</v>
      </c>
      <c r="C593" s="17">
        <v>1274</v>
      </c>
      <c r="D593" s="17">
        <v>1458</v>
      </c>
    </row>
    <row r="594" spans="2:4" x14ac:dyDescent="0.4">
      <c r="B594" s="15">
        <v>591</v>
      </c>
      <c r="C594" s="17">
        <v>1433</v>
      </c>
      <c r="D594" s="17">
        <v>1433</v>
      </c>
    </row>
    <row r="595" spans="2:4" x14ac:dyDescent="0.4">
      <c r="B595" s="15">
        <v>592</v>
      </c>
      <c r="C595" s="17">
        <v>1257</v>
      </c>
      <c r="D595" s="17">
        <v>1124</v>
      </c>
    </row>
    <row r="596" spans="2:4" x14ac:dyDescent="0.4">
      <c r="B596" s="15">
        <v>593</v>
      </c>
      <c r="C596" s="17">
        <v>1153</v>
      </c>
      <c r="D596" s="17">
        <v>1458</v>
      </c>
    </row>
    <row r="597" spans="2:4" x14ac:dyDescent="0.4">
      <c r="B597" s="15">
        <v>594</v>
      </c>
      <c r="C597" s="17">
        <v>1246</v>
      </c>
      <c r="D597" s="17">
        <v>1452</v>
      </c>
    </row>
    <row r="598" spans="2:4" x14ac:dyDescent="0.4">
      <c r="B598" s="15">
        <v>595</v>
      </c>
      <c r="C598" s="17">
        <v>1153</v>
      </c>
      <c r="D598" s="17">
        <v>1437</v>
      </c>
    </row>
    <row r="599" spans="2:4" x14ac:dyDescent="0.4">
      <c r="B599" s="15">
        <v>596</v>
      </c>
      <c r="C599" s="17">
        <v>1452</v>
      </c>
      <c r="D599" s="17">
        <v>1452</v>
      </c>
    </row>
    <row r="600" spans="2:4" x14ac:dyDescent="0.4">
      <c r="B600" s="15">
        <v>597</v>
      </c>
      <c r="C600" s="17">
        <v>1437</v>
      </c>
      <c r="D600" s="17">
        <v>1437</v>
      </c>
    </row>
    <row r="601" spans="2:4" x14ac:dyDescent="0.4">
      <c r="B601" s="15">
        <v>598</v>
      </c>
      <c r="C601" s="17">
        <v>1314</v>
      </c>
      <c r="D601" s="17">
        <v>1124</v>
      </c>
    </row>
    <row r="602" spans="2:4" x14ac:dyDescent="0.4">
      <c r="B602" s="15">
        <v>599</v>
      </c>
      <c r="C602" s="17">
        <v>1242</v>
      </c>
      <c r="D602" s="17">
        <v>1112</v>
      </c>
    </row>
    <row r="603" spans="2:4" x14ac:dyDescent="0.4">
      <c r="B603" s="15">
        <v>600</v>
      </c>
      <c r="C603" s="17">
        <v>1278</v>
      </c>
      <c r="D603" s="17">
        <v>1124</v>
      </c>
    </row>
    <row r="604" spans="2:4" x14ac:dyDescent="0.4">
      <c r="B604" s="15">
        <v>601</v>
      </c>
      <c r="C604" s="17">
        <v>1246</v>
      </c>
      <c r="D604" s="17">
        <v>1452</v>
      </c>
    </row>
    <row r="605" spans="2:4" x14ac:dyDescent="0.4">
      <c r="B605" s="15">
        <v>602</v>
      </c>
      <c r="C605" s="17">
        <v>1124</v>
      </c>
      <c r="D605" s="17">
        <v>1124</v>
      </c>
    </row>
    <row r="606" spans="2:4" x14ac:dyDescent="0.4">
      <c r="B606" s="15">
        <v>603</v>
      </c>
      <c r="C606" s="17">
        <v>1437</v>
      </c>
      <c r="D606" s="17">
        <v>1437</v>
      </c>
    </row>
    <row r="607" spans="2:4" x14ac:dyDescent="0.4">
      <c r="B607" s="15">
        <v>604</v>
      </c>
      <c r="C607" s="17">
        <v>1332</v>
      </c>
      <c r="D607" s="17">
        <v>1124</v>
      </c>
    </row>
    <row r="608" spans="2:4" x14ac:dyDescent="0.4">
      <c r="B608" s="15">
        <v>605</v>
      </c>
      <c r="C608" s="17">
        <v>1124</v>
      </c>
      <c r="D608" s="17">
        <v>1124</v>
      </c>
    </row>
    <row r="609" spans="2:4" x14ac:dyDescent="0.4">
      <c r="B609" s="15">
        <v>606</v>
      </c>
      <c r="C609" s="17">
        <v>1112</v>
      </c>
      <c r="D609" s="17">
        <v>1112</v>
      </c>
    </row>
    <row r="610" spans="2:4" x14ac:dyDescent="0.4">
      <c r="B610" s="15">
        <v>607</v>
      </c>
      <c r="C610" s="17">
        <v>1452</v>
      </c>
      <c r="D610" s="17">
        <v>1452</v>
      </c>
    </row>
    <row r="611" spans="2:4" x14ac:dyDescent="0.4">
      <c r="B611" s="15">
        <v>608</v>
      </c>
      <c r="C611" s="17">
        <v>1246</v>
      </c>
      <c r="D611" s="17">
        <v>1112</v>
      </c>
    </row>
    <row r="612" spans="2:4" x14ac:dyDescent="0.4">
      <c r="B612" s="15">
        <v>609</v>
      </c>
      <c r="C612" s="17">
        <v>1242</v>
      </c>
      <c r="D612" s="17">
        <v>1343</v>
      </c>
    </row>
    <row r="613" spans="2:4" x14ac:dyDescent="0.4">
      <c r="B613" s="15">
        <v>610</v>
      </c>
      <c r="C613" s="17">
        <v>1314</v>
      </c>
      <c r="D613" s="17">
        <v>1433</v>
      </c>
    </row>
    <row r="614" spans="2:4" x14ac:dyDescent="0.4">
      <c r="B614" s="15">
        <v>611</v>
      </c>
      <c r="C614" s="17">
        <v>1452</v>
      </c>
      <c r="D614" s="17">
        <v>1452</v>
      </c>
    </row>
    <row r="615" spans="2:4" x14ac:dyDescent="0.4">
      <c r="B615" s="15">
        <v>612</v>
      </c>
      <c r="C615" s="17">
        <v>1173</v>
      </c>
      <c r="D615" s="17">
        <v>1433</v>
      </c>
    </row>
    <row r="616" spans="2:4" x14ac:dyDescent="0.4">
      <c r="B616" s="15">
        <v>613</v>
      </c>
      <c r="C616" s="17">
        <v>1423</v>
      </c>
      <c r="D616" s="17">
        <v>1423</v>
      </c>
    </row>
    <row r="617" spans="2:4" x14ac:dyDescent="0.4">
      <c r="B617" s="15">
        <v>614</v>
      </c>
      <c r="C617" s="17">
        <v>1246</v>
      </c>
      <c r="D617" s="17">
        <v>1437</v>
      </c>
    </row>
    <row r="618" spans="2:4" x14ac:dyDescent="0.4">
      <c r="B618" s="15">
        <v>615</v>
      </c>
      <c r="C618" s="17">
        <v>1452</v>
      </c>
      <c r="D618" s="17">
        <v>1452</v>
      </c>
    </row>
    <row r="619" spans="2:4" x14ac:dyDescent="0.4">
      <c r="B619" s="15">
        <v>616</v>
      </c>
      <c r="C619" s="17">
        <v>1452</v>
      </c>
      <c r="D619" s="17">
        <v>1452</v>
      </c>
    </row>
    <row r="620" spans="2:4" x14ac:dyDescent="0.4">
      <c r="B620" s="15">
        <v>617</v>
      </c>
      <c r="C620" s="17">
        <v>1278</v>
      </c>
      <c r="D620" s="17">
        <v>1458</v>
      </c>
    </row>
    <row r="621" spans="2:4" x14ac:dyDescent="0.4">
      <c r="B621" s="15">
        <v>618</v>
      </c>
      <c r="C621" s="17">
        <v>1452</v>
      </c>
      <c r="D621" s="17">
        <v>1452</v>
      </c>
    </row>
    <row r="622" spans="2:4" x14ac:dyDescent="0.4">
      <c r="B622" s="15">
        <v>619</v>
      </c>
      <c r="C622" s="17">
        <v>1452</v>
      </c>
      <c r="D622" s="17">
        <v>1452</v>
      </c>
    </row>
    <row r="623" spans="2:4" x14ac:dyDescent="0.4">
      <c r="B623" s="15">
        <v>620</v>
      </c>
      <c r="C623" s="17">
        <v>1452</v>
      </c>
      <c r="D623" s="17">
        <v>1452</v>
      </c>
    </row>
    <row r="624" spans="2:4" x14ac:dyDescent="0.4">
      <c r="B624" s="15">
        <v>621</v>
      </c>
      <c r="C624" s="17">
        <v>1452</v>
      </c>
      <c r="D624" s="17">
        <v>1452</v>
      </c>
    </row>
    <row r="625" spans="2:4" x14ac:dyDescent="0.4">
      <c r="B625" s="15">
        <v>622</v>
      </c>
      <c r="C625" s="17">
        <v>1345</v>
      </c>
      <c r="D625" s="17">
        <v>1433</v>
      </c>
    </row>
    <row r="626" spans="2:4" x14ac:dyDescent="0.4">
      <c r="B626" s="15">
        <v>623</v>
      </c>
      <c r="C626" s="17">
        <v>1374</v>
      </c>
      <c r="D626" s="17">
        <v>1374</v>
      </c>
    </row>
    <row r="627" spans="2:4" x14ac:dyDescent="0.4">
      <c r="B627" s="15">
        <v>624</v>
      </c>
      <c r="C627" s="17">
        <v>1374</v>
      </c>
      <c r="D627" s="17">
        <v>1374</v>
      </c>
    </row>
    <row r="628" spans="2:4" x14ac:dyDescent="0.4">
      <c r="B628" s="15">
        <v>625</v>
      </c>
      <c r="C628" s="17">
        <v>1173</v>
      </c>
      <c r="D628" s="17">
        <v>1112</v>
      </c>
    </row>
    <row r="629" spans="2:4" x14ac:dyDescent="0.4">
      <c r="B629" s="15">
        <v>626</v>
      </c>
      <c r="C629" s="17">
        <v>1436</v>
      </c>
      <c r="D629" s="17">
        <v>1268</v>
      </c>
    </row>
    <row r="630" spans="2:4" x14ac:dyDescent="0.4">
      <c r="B630" s="15">
        <v>627</v>
      </c>
      <c r="C630" s="17">
        <v>1246</v>
      </c>
      <c r="D630" s="17">
        <v>1452</v>
      </c>
    </row>
    <row r="631" spans="2:4" x14ac:dyDescent="0.4">
      <c r="B631" s="15">
        <v>628</v>
      </c>
      <c r="C631" s="17">
        <v>1246</v>
      </c>
      <c r="D631" s="17">
        <v>1181</v>
      </c>
    </row>
    <row r="632" spans="2:4" x14ac:dyDescent="0.4">
      <c r="B632" s="15">
        <v>629</v>
      </c>
      <c r="C632" s="17">
        <v>1452</v>
      </c>
      <c r="D632" s="17">
        <v>1452</v>
      </c>
    </row>
    <row r="633" spans="2:4" x14ac:dyDescent="0.4">
      <c r="B633" s="15">
        <v>630</v>
      </c>
      <c r="C633" s="17">
        <v>1124</v>
      </c>
      <c r="D633" s="17">
        <v>1124</v>
      </c>
    </row>
    <row r="634" spans="2:4" x14ac:dyDescent="0.4">
      <c r="B634" s="15">
        <v>631</v>
      </c>
      <c r="C634" s="17">
        <v>1376</v>
      </c>
      <c r="D634" s="17">
        <v>1376</v>
      </c>
    </row>
    <row r="635" spans="2:4" x14ac:dyDescent="0.4">
      <c r="B635" s="15">
        <v>632</v>
      </c>
      <c r="C635" s="17">
        <v>1452</v>
      </c>
      <c r="D635" s="17">
        <v>1452</v>
      </c>
    </row>
    <row r="636" spans="2:4" x14ac:dyDescent="0.4">
      <c r="B636" s="15">
        <v>633</v>
      </c>
      <c r="C636" s="17">
        <v>1257</v>
      </c>
      <c r="D636" s="17">
        <v>1437</v>
      </c>
    </row>
    <row r="637" spans="2:4" x14ac:dyDescent="0.4">
      <c r="B637" s="15">
        <v>634</v>
      </c>
      <c r="C637" s="17">
        <v>1437</v>
      </c>
      <c r="D637" s="17">
        <v>1437</v>
      </c>
    </row>
    <row r="638" spans="2:4" x14ac:dyDescent="0.4">
      <c r="B638" s="15">
        <v>635</v>
      </c>
      <c r="C638" s="17">
        <v>1343</v>
      </c>
      <c r="D638" s="17">
        <v>1343</v>
      </c>
    </row>
    <row r="639" spans="2:4" x14ac:dyDescent="0.4">
      <c r="B639" s="15">
        <v>636</v>
      </c>
      <c r="C639" s="17">
        <v>1437</v>
      </c>
      <c r="D639" s="17">
        <v>1437</v>
      </c>
    </row>
    <row r="640" spans="2:4" x14ac:dyDescent="0.4">
      <c r="B640" s="15">
        <v>637</v>
      </c>
      <c r="C640" s="17">
        <v>1452</v>
      </c>
      <c r="D640" s="17">
        <v>1452</v>
      </c>
    </row>
    <row r="641" spans="2:4" x14ac:dyDescent="0.4">
      <c r="B641" s="15">
        <v>638</v>
      </c>
      <c r="C641" s="17">
        <v>1436</v>
      </c>
      <c r="D641" s="17">
        <v>1112</v>
      </c>
    </row>
    <row r="642" spans="2:4" x14ac:dyDescent="0.4">
      <c r="B642" s="15">
        <v>639</v>
      </c>
      <c r="C642" s="17">
        <v>1153</v>
      </c>
      <c r="D642" s="17">
        <v>1437</v>
      </c>
    </row>
    <row r="643" spans="2:4" x14ac:dyDescent="0.4">
      <c r="B643" s="15">
        <v>640</v>
      </c>
      <c r="C643" s="17">
        <v>1314</v>
      </c>
      <c r="D643" s="17">
        <v>1433</v>
      </c>
    </row>
    <row r="644" spans="2:4" x14ac:dyDescent="0.4">
      <c r="B644" s="15">
        <v>641</v>
      </c>
      <c r="C644" s="17">
        <v>1433</v>
      </c>
      <c r="D644" s="17">
        <v>1433</v>
      </c>
    </row>
    <row r="645" spans="2:4" x14ac:dyDescent="0.4">
      <c r="B645" s="15">
        <v>642</v>
      </c>
      <c r="C645" s="17">
        <v>1437</v>
      </c>
      <c r="D645" s="17">
        <v>1437</v>
      </c>
    </row>
    <row r="646" spans="2:4" x14ac:dyDescent="0.4">
      <c r="B646" s="15">
        <v>643</v>
      </c>
      <c r="C646" s="17">
        <v>1314</v>
      </c>
      <c r="D646" s="17">
        <v>1268</v>
      </c>
    </row>
    <row r="647" spans="2:4" x14ac:dyDescent="0.4">
      <c r="B647" s="15">
        <v>644</v>
      </c>
      <c r="C647" s="17">
        <v>1173</v>
      </c>
      <c r="D647" s="17">
        <v>1423</v>
      </c>
    </row>
    <row r="648" spans="2:4" x14ac:dyDescent="0.4">
      <c r="B648" s="15">
        <v>645</v>
      </c>
      <c r="C648" s="17">
        <v>1124</v>
      </c>
      <c r="D648" s="17">
        <v>1124</v>
      </c>
    </row>
    <row r="649" spans="2:4" x14ac:dyDescent="0.4">
      <c r="B649" s="15">
        <v>646</v>
      </c>
      <c r="C649" s="17">
        <v>1278</v>
      </c>
      <c r="D649" s="17">
        <v>1181</v>
      </c>
    </row>
    <row r="650" spans="2:4" x14ac:dyDescent="0.4">
      <c r="B650" s="15">
        <v>647</v>
      </c>
      <c r="C650" s="17">
        <v>1452</v>
      </c>
      <c r="D650" s="17">
        <v>1452</v>
      </c>
    </row>
    <row r="651" spans="2:4" x14ac:dyDescent="0.4">
      <c r="B651" s="15">
        <v>648</v>
      </c>
      <c r="C651" s="17">
        <v>1246</v>
      </c>
      <c r="D651" s="17">
        <v>1458</v>
      </c>
    </row>
    <row r="652" spans="2:4" x14ac:dyDescent="0.4">
      <c r="B652" s="15">
        <v>649</v>
      </c>
      <c r="C652" s="17">
        <v>1246</v>
      </c>
      <c r="D652" s="17">
        <v>1437</v>
      </c>
    </row>
    <row r="653" spans="2:4" x14ac:dyDescent="0.4">
      <c r="B653" s="15">
        <v>650</v>
      </c>
      <c r="C653" s="17">
        <v>1124</v>
      </c>
      <c r="D653" s="17">
        <v>1124</v>
      </c>
    </row>
    <row r="654" spans="2:4" x14ac:dyDescent="0.4">
      <c r="B654" s="15">
        <v>651</v>
      </c>
      <c r="C654" s="17">
        <v>1452</v>
      </c>
      <c r="D654" s="17">
        <v>1452</v>
      </c>
    </row>
    <row r="655" spans="2:4" x14ac:dyDescent="0.4">
      <c r="B655" s="15">
        <v>652</v>
      </c>
      <c r="C655" s="17">
        <v>1173</v>
      </c>
      <c r="D655" s="17">
        <v>1112</v>
      </c>
    </row>
    <row r="656" spans="2:4" x14ac:dyDescent="0.4">
      <c r="B656" s="15">
        <v>653</v>
      </c>
      <c r="C656" s="17">
        <v>1124</v>
      </c>
      <c r="D656" s="17">
        <v>1124</v>
      </c>
    </row>
    <row r="657" spans="2:4" x14ac:dyDescent="0.4">
      <c r="B657" s="15">
        <v>654</v>
      </c>
      <c r="C657" s="17">
        <v>1437</v>
      </c>
      <c r="D657" s="17">
        <v>1437</v>
      </c>
    </row>
    <row r="658" spans="2:4" x14ac:dyDescent="0.4">
      <c r="B658" s="15">
        <v>655</v>
      </c>
      <c r="C658" s="17">
        <v>1276</v>
      </c>
      <c r="D658" s="17">
        <v>1112</v>
      </c>
    </row>
    <row r="659" spans="2:4" x14ac:dyDescent="0.4">
      <c r="B659" s="15">
        <v>656</v>
      </c>
      <c r="C659" s="17">
        <v>1452</v>
      </c>
      <c r="D659" s="17">
        <v>1452</v>
      </c>
    </row>
    <row r="660" spans="2:4" x14ac:dyDescent="0.4">
      <c r="B660" s="15">
        <v>657</v>
      </c>
      <c r="C660" s="17">
        <v>1242</v>
      </c>
      <c r="D660" s="17">
        <v>1112</v>
      </c>
    </row>
    <row r="661" spans="2:4" x14ac:dyDescent="0.4">
      <c r="B661" s="15">
        <v>658</v>
      </c>
      <c r="C661" s="17">
        <v>1437</v>
      </c>
      <c r="D661" s="17">
        <v>1437</v>
      </c>
    </row>
    <row r="662" spans="2:4" x14ac:dyDescent="0.4">
      <c r="B662" s="15">
        <v>659</v>
      </c>
      <c r="C662" s="17">
        <v>1124</v>
      </c>
      <c r="D662" s="17">
        <v>1124</v>
      </c>
    </row>
    <row r="663" spans="2:4" x14ac:dyDescent="0.4">
      <c r="B663" s="15">
        <v>660</v>
      </c>
      <c r="C663" s="17">
        <v>1314</v>
      </c>
      <c r="D663" s="17">
        <v>1458</v>
      </c>
    </row>
    <row r="664" spans="2:4" x14ac:dyDescent="0.4">
      <c r="B664" s="15">
        <v>661</v>
      </c>
      <c r="C664" s="17">
        <v>1452</v>
      </c>
      <c r="D664" s="17">
        <v>1452</v>
      </c>
    </row>
    <row r="665" spans="2:4" x14ac:dyDescent="0.4">
      <c r="B665" s="15">
        <v>662</v>
      </c>
      <c r="C665" s="17">
        <v>1452</v>
      </c>
      <c r="D665" s="17">
        <v>1452</v>
      </c>
    </row>
    <row r="666" spans="2:4" x14ac:dyDescent="0.4">
      <c r="B666" s="15">
        <v>663</v>
      </c>
      <c r="C666" s="17">
        <v>1314</v>
      </c>
      <c r="D666" s="17">
        <v>1112</v>
      </c>
    </row>
    <row r="667" spans="2:4" x14ac:dyDescent="0.4">
      <c r="B667" s="15">
        <v>664</v>
      </c>
      <c r="C667" s="17">
        <v>1181</v>
      </c>
      <c r="D667" s="17">
        <v>1181</v>
      </c>
    </row>
    <row r="668" spans="2:4" x14ac:dyDescent="0.4">
      <c r="B668" s="15">
        <v>665</v>
      </c>
      <c r="C668" s="17">
        <v>1437</v>
      </c>
      <c r="D668" s="17">
        <v>1437</v>
      </c>
    </row>
    <row r="669" spans="2:4" x14ac:dyDescent="0.4">
      <c r="B669" s="15">
        <v>666</v>
      </c>
      <c r="C669" s="17">
        <v>1153</v>
      </c>
      <c r="D669" s="17">
        <v>1195</v>
      </c>
    </row>
    <row r="670" spans="2:4" x14ac:dyDescent="0.4">
      <c r="B670" s="15">
        <v>667</v>
      </c>
      <c r="C670" s="17">
        <v>1452</v>
      </c>
      <c r="D670" s="17">
        <v>1452</v>
      </c>
    </row>
    <row r="671" spans="2:4" x14ac:dyDescent="0.4">
      <c r="B671" s="15">
        <v>668</v>
      </c>
      <c r="C671" s="17">
        <v>1433</v>
      </c>
      <c r="D671" s="17">
        <v>1433</v>
      </c>
    </row>
    <row r="672" spans="2:4" x14ac:dyDescent="0.4">
      <c r="B672" s="15">
        <v>669</v>
      </c>
      <c r="C672" s="17">
        <v>1124</v>
      </c>
      <c r="D672" s="17">
        <v>1124</v>
      </c>
    </row>
    <row r="673" spans="2:4" x14ac:dyDescent="0.4">
      <c r="B673" s="15">
        <v>670</v>
      </c>
      <c r="C673" s="17">
        <v>1452</v>
      </c>
      <c r="D673" s="17">
        <v>1452</v>
      </c>
    </row>
    <row r="674" spans="2:4" x14ac:dyDescent="0.4">
      <c r="B674" s="15">
        <v>671</v>
      </c>
      <c r="C674" s="17">
        <v>1437</v>
      </c>
      <c r="D674" s="17">
        <v>1437</v>
      </c>
    </row>
    <row r="675" spans="2:4" x14ac:dyDescent="0.4">
      <c r="B675" s="15">
        <v>672</v>
      </c>
      <c r="C675" s="17">
        <v>1343</v>
      </c>
      <c r="D675" s="17">
        <v>1343</v>
      </c>
    </row>
    <row r="676" spans="2:4" x14ac:dyDescent="0.4">
      <c r="B676" s="15">
        <v>673</v>
      </c>
      <c r="C676" s="17">
        <v>1436</v>
      </c>
      <c r="D676" s="17">
        <v>1124</v>
      </c>
    </row>
    <row r="677" spans="2:4" x14ac:dyDescent="0.4">
      <c r="B677" s="15">
        <v>674</v>
      </c>
      <c r="C677" s="17">
        <v>1374</v>
      </c>
      <c r="D677" s="17">
        <v>1374</v>
      </c>
    </row>
    <row r="678" spans="2:4" x14ac:dyDescent="0.4">
      <c r="B678" s="15">
        <v>675</v>
      </c>
      <c r="C678" s="17">
        <v>1436</v>
      </c>
      <c r="D678" s="17">
        <v>1433</v>
      </c>
    </row>
    <row r="679" spans="2:4" x14ac:dyDescent="0.4">
      <c r="B679" s="15">
        <v>676</v>
      </c>
      <c r="C679" s="17">
        <v>1257</v>
      </c>
      <c r="D679" s="17">
        <v>1181</v>
      </c>
    </row>
    <row r="680" spans="2:4" x14ac:dyDescent="0.4">
      <c r="B680" s="15">
        <v>677</v>
      </c>
      <c r="C680" s="17">
        <v>1374</v>
      </c>
      <c r="D680" s="17">
        <v>1374</v>
      </c>
    </row>
    <row r="681" spans="2:4" x14ac:dyDescent="0.4">
      <c r="B681" s="15">
        <v>678</v>
      </c>
      <c r="C681" s="17">
        <v>1452</v>
      </c>
      <c r="D681" s="17">
        <v>1452</v>
      </c>
    </row>
    <row r="682" spans="2:4" x14ac:dyDescent="0.4">
      <c r="B682" s="15">
        <v>679</v>
      </c>
      <c r="C682" s="17">
        <v>1452</v>
      </c>
      <c r="D682" s="17">
        <v>1452</v>
      </c>
    </row>
    <row r="683" spans="2:4" x14ac:dyDescent="0.4">
      <c r="B683" s="15">
        <v>680</v>
      </c>
      <c r="C683" s="17">
        <v>1112</v>
      </c>
      <c r="D683" s="17">
        <v>1112</v>
      </c>
    </row>
    <row r="684" spans="2:4" x14ac:dyDescent="0.4">
      <c r="B684" s="15">
        <v>681</v>
      </c>
      <c r="C684" s="17">
        <v>1452</v>
      </c>
      <c r="D684" s="17">
        <v>1452</v>
      </c>
    </row>
    <row r="685" spans="2:4" x14ac:dyDescent="0.4">
      <c r="B685" s="15">
        <v>682</v>
      </c>
      <c r="C685" s="17">
        <v>1124</v>
      </c>
      <c r="D685" s="17">
        <v>1124</v>
      </c>
    </row>
    <row r="686" spans="2:4" x14ac:dyDescent="0.4">
      <c r="B686" s="15">
        <v>683</v>
      </c>
      <c r="C686" s="17">
        <v>1246</v>
      </c>
      <c r="D686" s="17">
        <v>1437</v>
      </c>
    </row>
    <row r="687" spans="2:4" x14ac:dyDescent="0.4">
      <c r="B687" s="15">
        <v>684</v>
      </c>
      <c r="C687" s="17">
        <v>1314</v>
      </c>
      <c r="D687" s="17">
        <v>1433</v>
      </c>
    </row>
    <row r="688" spans="2:4" x14ac:dyDescent="0.4">
      <c r="B688" s="15">
        <v>685</v>
      </c>
      <c r="C688" s="17">
        <v>1246</v>
      </c>
      <c r="D688" s="17">
        <v>1452</v>
      </c>
    </row>
    <row r="689" spans="2:4" x14ac:dyDescent="0.4">
      <c r="B689" s="15">
        <v>686</v>
      </c>
      <c r="C689" s="17">
        <v>1343</v>
      </c>
      <c r="D689" s="17">
        <v>1343</v>
      </c>
    </row>
    <row r="690" spans="2:4" x14ac:dyDescent="0.4">
      <c r="B690" s="15">
        <v>687</v>
      </c>
      <c r="C690" s="17">
        <v>1374</v>
      </c>
      <c r="D690" s="17">
        <v>1374</v>
      </c>
    </row>
    <row r="691" spans="2:4" x14ac:dyDescent="0.4">
      <c r="B691" s="15">
        <v>688</v>
      </c>
      <c r="C691" s="17">
        <v>1437</v>
      </c>
      <c r="D691" s="17">
        <v>1437</v>
      </c>
    </row>
    <row r="692" spans="2:4" x14ac:dyDescent="0.4">
      <c r="B692" s="15">
        <v>689</v>
      </c>
      <c r="C692" s="17">
        <v>1452</v>
      </c>
      <c r="D692" s="17">
        <v>1452</v>
      </c>
    </row>
    <row r="693" spans="2:4" x14ac:dyDescent="0.4">
      <c r="B693" s="15">
        <v>690</v>
      </c>
      <c r="C693" s="17">
        <v>1433</v>
      </c>
      <c r="D693" s="17">
        <v>1433</v>
      </c>
    </row>
    <row r="694" spans="2:4" x14ac:dyDescent="0.4">
      <c r="B694" s="15">
        <v>691</v>
      </c>
      <c r="C694" s="17">
        <v>1246</v>
      </c>
      <c r="D694" s="17">
        <v>1452</v>
      </c>
    </row>
    <row r="695" spans="2:4" x14ac:dyDescent="0.4">
      <c r="B695" s="15">
        <v>692</v>
      </c>
      <c r="C695" s="17">
        <v>1371</v>
      </c>
      <c r="D695" s="17">
        <v>1433</v>
      </c>
    </row>
    <row r="696" spans="2:4" x14ac:dyDescent="0.4">
      <c r="B696" s="15">
        <v>693</v>
      </c>
      <c r="C696" s="17">
        <v>1437</v>
      </c>
      <c r="D696" s="17">
        <v>1437</v>
      </c>
    </row>
    <row r="697" spans="2:4" x14ac:dyDescent="0.4">
      <c r="B697" s="15">
        <v>694</v>
      </c>
      <c r="C697" s="17">
        <v>1343</v>
      </c>
      <c r="D697" s="17">
        <v>1343</v>
      </c>
    </row>
    <row r="698" spans="2:4" x14ac:dyDescent="0.4">
      <c r="B698" s="15">
        <v>695</v>
      </c>
      <c r="C698" s="17">
        <v>1314</v>
      </c>
      <c r="D698" s="17">
        <v>1452</v>
      </c>
    </row>
    <row r="699" spans="2:4" x14ac:dyDescent="0.4">
      <c r="B699" s="15">
        <v>696</v>
      </c>
      <c r="C699" s="17">
        <v>1452</v>
      </c>
      <c r="D699" s="17">
        <v>1452</v>
      </c>
    </row>
    <row r="700" spans="2:4" x14ac:dyDescent="0.4">
      <c r="B700" s="15">
        <v>697</v>
      </c>
      <c r="C700" s="17">
        <v>1332</v>
      </c>
      <c r="D700" s="17">
        <v>1112</v>
      </c>
    </row>
    <row r="701" spans="2:4" x14ac:dyDescent="0.4">
      <c r="B701" s="15">
        <v>698</v>
      </c>
      <c r="C701" s="17">
        <v>1278</v>
      </c>
      <c r="D701" s="17">
        <v>1195</v>
      </c>
    </row>
    <row r="702" spans="2:4" x14ac:dyDescent="0.4">
      <c r="B702" s="15">
        <v>699</v>
      </c>
      <c r="C702" s="17">
        <v>1314</v>
      </c>
      <c r="D702" s="17">
        <v>1452</v>
      </c>
    </row>
    <row r="703" spans="2:4" x14ac:dyDescent="0.4">
      <c r="B703" s="15">
        <v>700</v>
      </c>
      <c r="C703" s="17">
        <v>1124</v>
      </c>
      <c r="D703" s="17">
        <v>1124</v>
      </c>
    </row>
    <row r="704" spans="2:4" x14ac:dyDescent="0.4">
      <c r="B704" s="15">
        <v>701</v>
      </c>
      <c r="C704" s="17">
        <v>1153</v>
      </c>
      <c r="D704" s="17">
        <v>1458</v>
      </c>
    </row>
    <row r="705" spans="2:4" x14ac:dyDescent="0.4">
      <c r="B705" s="15">
        <v>702</v>
      </c>
      <c r="C705" s="17">
        <v>1332</v>
      </c>
      <c r="D705" s="17">
        <v>1112</v>
      </c>
    </row>
    <row r="706" spans="2:4" x14ac:dyDescent="0.4">
      <c r="B706" s="15">
        <v>703</v>
      </c>
      <c r="C706" s="17">
        <v>1452</v>
      </c>
      <c r="D706" s="17">
        <v>1452</v>
      </c>
    </row>
    <row r="707" spans="2:4" x14ac:dyDescent="0.4">
      <c r="B707" s="15">
        <v>704</v>
      </c>
      <c r="C707" s="17">
        <v>1452</v>
      </c>
      <c r="D707" s="17">
        <v>1452</v>
      </c>
    </row>
    <row r="708" spans="2:4" x14ac:dyDescent="0.4">
      <c r="B708" s="15">
        <v>705</v>
      </c>
      <c r="C708" s="17">
        <v>1124</v>
      </c>
      <c r="D708" s="17">
        <v>1124</v>
      </c>
    </row>
    <row r="709" spans="2:4" x14ac:dyDescent="0.4">
      <c r="B709" s="15">
        <v>706</v>
      </c>
      <c r="C709" s="17">
        <v>1374</v>
      </c>
      <c r="D709" s="17">
        <v>1374</v>
      </c>
    </row>
    <row r="710" spans="2:4" x14ac:dyDescent="0.4">
      <c r="B710" s="15">
        <v>707</v>
      </c>
      <c r="C710" s="17">
        <v>1242</v>
      </c>
      <c r="D710" s="17">
        <v>1181</v>
      </c>
    </row>
    <row r="711" spans="2:4" x14ac:dyDescent="0.4">
      <c r="B711" s="15">
        <v>708</v>
      </c>
      <c r="C711" s="17">
        <v>1124</v>
      </c>
      <c r="D711" s="17">
        <v>1124</v>
      </c>
    </row>
    <row r="712" spans="2:4" x14ac:dyDescent="0.4">
      <c r="B712" s="15">
        <v>709</v>
      </c>
      <c r="C712" s="17">
        <v>1437</v>
      </c>
      <c r="D712" s="17">
        <v>1437</v>
      </c>
    </row>
    <row r="713" spans="2:4" x14ac:dyDescent="0.4">
      <c r="B713" s="15">
        <v>710</v>
      </c>
      <c r="C713" s="17">
        <v>1124</v>
      </c>
      <c r="D713" s="17">
        <v>1124</v>
      </c>
    </row>
    <row r="714" spans="2:4" x14ac:dyDescent="0.4">
      <c r="B714" s="15">
        <v>711</v>
      </c>
      <c r="C714" s="17">
        <v>1173</v>
      </c>
      <c r="D714" s="17">
        <v>1433</v>
      </c>
    </row>
    <row r="715" spans="2:4" x14ac:dyDescent="0.4">
      <c r="B715" s="15">
        <v>712</v>
      </c>
      <c r="C715" s="17">
        <v>1437</v>
      </c>
      <c r="D715" s="17">
        <v>1437</v>
      </c>
    </row>
    <row r="716" spans="2:4" x14ac:dyDescent="0.4">
      <c r="B716" s="15">
        <v>713</v>
      </c>
      <c r="C716" s="17">
        <v>1458</v>
      </c>
      <c r="D716" s="17">
        <v>1458</v>
      </c>
    </row>
    <row r="717" spans="2:4" x14ac:dyDescent="0.4">
      <c r="B717" s="15">
        <v>714</v>
      </c>
      <c r="C717" s="17">
        <v>1242</v>
      </c>
      <c r="D717" s="17">
        <v>1112</v>
      </c>
    </row>
    <row r="718" spans="2:4" x14ac:dyDescent="0.4">
      <c r="B718" s="15">
        <v>715</v>
      </c>
      <c r="C718" s="17">
        <v>1314</v>
      </c>
      <c r="D718" s="17">
        <v>1458</v>
      </c>
    </row>
    <row r="719" spans="2:4" x14ac:dyDescent="0.4">
      <c r="B719" s="15">
        <v>716</v>
      </c>
      <c r="C719" s="17">
        <v>1314</v>
      </c>
      <c r="D719" s="17">
        <v>1124</v>
      </c>
    </row>
    <row r="720" spans="2:4" x14ac:dyDescent="0.4">
      <c r="B720" s="15">
        <v>717</v>
      </c>
      <c r="C720" s="17">
        <v>1371</v>
      </c>
      <c r="D720" s="17">
        <v>1458</v>
      </c>
    </row>
    <row r="721" spans="2:4" x14ac:dyDescent="0.4">
      <c r="B721" s="15">
        <v>718</v>
      </c>
      <c r="C721" s="17">
        <v>1274</v>
      </c>
      <c r="D721" s="17">
        <v>1124</v>
      </c>
    </row>
    <row r="722" spans="2:4" x14ac:dyDescent="0.4">
      <c r="B722" s="15">
        <v>719</v>
      </c>
      <c r="C722" s="17">
        <v>1173</v>
      </c>
      <c r="D722" s="17">
        <v>1458</v>
      </c>
    </row>
    <row r="723" spans="2:4" x14ac:dyDescent="0.4">
      <c r="B723" s="15">
        <v>720</v>
      </c>
      <c r="C723" s="17">
        <v>1124</v>
      </c>
      <c r="D723" s="17">
        <v>1124</v>
      </c>
    </row>
    <row r="724" spans="2:4" x14ac:dyDescent="0.4">
      <c r="B724" s="15">
        <v>721</v>
      </c>
      <c r="C724" s="17">
        <v>1314</v>
      </c>
      <c r="D724" s="17">
        <v>1112</v>
      </c>
    </row>
    <row r="725" spans="2:4" x14ac:dyDescent="0.4">
      <c r="B725" s="15">
        <v>722</v>
      </c>
      <c r="C725" s="17">
        <v>1452</v>
      </c>
      <c r="D725" s="17">
        <v>1452</v>
      </c>
    </row>
    <row r="726" spans="2:4" x14ac:dyDescent="0.4">
      <c r="B726" s="15">
        <v>723</v>
      </c>
      <c r="C726" s="17">
        <v>1153</v>
      </c>
      <c r="D726" s="17">
        <v>1452</v>
      </c>
    </row>
    <row r="727" spans="2:4" x14ac:dyDescent="0.4">
      <c r="B727" s="15">
        <v>724</v>
      </c>
      <c r="C727" s="17">
        <v>1314</v>
      </c>
      <c r="D727" s="17">
        <v>1433</v>
      </c>
    </row>
    <row r="728" spans="2:4" x14ac:dyDescent="0.4">
      <c r="B728" s="15">
        <v>725</v>
      </c>
      <c r="C728" s="17">
        <v>1452</v>
      </c>
      <c r="D728" s="17">
        <v>1452</v>
      </c>
    </row>
    <row r="729" spans="2:4" x14ac:dyDescent="0.4">
      <c r="B729" s="15">
        <v>726</v>
      </c>
      <c r="C729" s="17">
        <v>1452</v>
      </c>
      <c r="D729" s="17">
        <v>1452</v>
      </c>
    </row>
    <row r="730" spans="2:4" x14ac:dyDescent="0.4">
      <c r="B730" s="15">
        <v>727</v>
      </c>
      <c r="C730" s="17">
        <v>1374</v>
      </c>
      <c r="D730" s="17">
        <v>1374</v>
      </c>
    </row>
    <row r="731" spans="2:4" x14ac:dyDescent="0.4">
      <c r="B731" s="15">
        <v>728</v>
      </c>
      <c r="C731" s="17">
        <v>1257</v>
      </c>
      <c r="D731" s="17">
        <v>1452</v>
      </c>
    </row>
    <row r="732" spans="2:4" x14ac:dyDescent="0.4">
      <c r="B732" s="15">
        <v>729</v>
      </c>
      <c r="C732" s="17">
        <v>1246</v>
      </c>
      <c r="D732" s="17">
        <v>1437</v>
      </c>
    </row>
    <row r="733" spans="2:4" x14ac:dyDescent="0.4">
      <c r="B733" s="15">
        <v>730</v>
      </c>
      <c r="C733" s="17">
        <v>1374</v>
      </c>
      <c r="D733" s="17">
        <v>1374</v>
      </c>
    </row>
    <row r="734" spans="2:4" x14ac:dyDescent="0.4">
      <c r="B734" s="15">
        <v>731</v>
      </c>
      <c r="C734" s="17">
        <v>1181</v>
      </c>
      <c r="D734" s="17">
        <v>1181</v>
      </c>
    </row>
    <row r="735" spans="2:4" x14ac:dyDescent="0.4">
      <c r="B735" s="15">
        <v>732</v>
      </c>
      <c r="C735" s="17">
        <v>1112</v>
      </c>
      <c r="D735" s="17">
        <v>1112</v>
      </c>
    </row>
    <row r="736" spans="2:4" x14ac:dyDescent="0.4">
      <c r="B736" s="15">
        <v>733</v>
      </c>
      <c r="C736" s="17">
        <v>1452</v>
      </c>
      <c r="D736" s="17">
        <v>1452</v>
      </c>
    </row>
    <row r="737" spans="2:4" x14ac:dyDescent="0.4">
      <c r="B737" s="15">
        <v>734</v>
      </c>
      <c r="C737" s="17">
        <v>1374</v>
      </c>
      <c r="D737" s="17">
        <v>1374</v>
      </c>
    </row>
    <row r="738" spans="2:4" x14ac:dyDescent="0.4">
      <c r="B738" s="15">
        <v>735</v>
      </c>
      <c r="C738" s="17">
        <v>1124</v>
      </c>
      <c r="D738" s="17">
        <v>1124</v>
      </c>
    </row>
    <row r="739" spans="2:4" x14ac:dyDescent="0.4">
      <c r="B739" s="15">
        <v>736</v>
      </c>
      <c r="C739" s="17">
        <v>1452</v>
      </c>
      <c r="D739" s="17">
        <v>1452</v>
      </c>
    </row>
    <row r="740" spans="2:4" x14ac:dyDescent="0.4">
      <c r="B740" s="15">
        <v>737</v>
      </c>
      <c r="C740" s="17">
        <v>1437</v>
      </c>
      <c r="D740" s="17">
        <v>1437</v>
      </c>
    </row>
    <row r="741" spans="2:4" x14ac:dyDescent="0.4">
      <c r="B741" s="15">
        <v>738</v>
      </c>
      <c r="C741" s="17">
        <v>1173</v>
      </c>
      <c r="D741" s="17">
        <v>1433</v>
      </c>
    </row>
    <row r="742" spans="2:4" x14ac:dyDescent="0.4">
      <c r="B742" s="15">
        <v>739</v>
      </c>
      <c r="C742" s="17">
        <v>1452</v>
      </c>
      <c r="D742" s="17">
        <v>1452</v>
      </c>
    </row>
    <row r="743" spans="2:4" x14ac:dyDescent="0.4">
      <c r="B743" s="15">
        <v>740</v>
      </c>
      <c r="C743" s="17">
        <v>1274</v>
      </c>
      <c r="D743" s="17">
        <v>1195</v>
      </c>
    </row>
    <row r="744" spans="2:4" x14ac:dyDescent="0.4">
      <c r="B744" s="15">
        <v>741</v>
      </c>
      <c r="C744" s="17">
        <v>1124</v>
      </c>
      <c r="D744" s="17">
        <v>1124</v>
      </c>
    </row>
    <row r="745" spans="2:4" x14ac:dyDescent="0.4">
      <c r="B745" s="15">
        <v>742</v>
      </c>
      <c r="C745" s="17">
        <v>1314</v>
      </c>
      <c r="D745" s="17">
        <v>1181</v>
      </c>
    </row>
    <row r="746" spans="2:4" x14ac:dyDescent="0.4">
      <c r="B746" s="15">
        <v>743</v>
      </c>
      <c r="C746" s="17">
        <v>1124</v>
      </c>
      <c r="D746" s="17">
        <v>1124</v>
      </c>
    </row>
    <row r="747" spans="2:4" x14ac:dyDescent="0.4">
      <c r="B747" s="15">
        <v>744</v>
      </c>
      <c r="C747" s="17">
        <v>1124</v>
      </c>
      <c r="D747" s="17">
        <v>1124</v>
      </c>
    </row>
    <row r="748" spans="2:4" x14ac:dyDescent="0.4">
      <c r="B748" s="15">
        <v>745</v>
      </c>
      <c r="C748" s="17">
        <v>1242</v>
      </c>
      <c r="D748" s="17">
        <v>1195</v>
      </c>
    </row>
    <row r="749" spans="2:4" x14ac:dyDescent="0.4">
      <c r="B749" s="15">
        <v>746</v>
      </c>
      <c r="C749" s="17">
        <v>1452</v>
      </c>
      <c r="D749" s="17">
        <v>1452</v>
      </c>
    </row>
    <row r="750" spans="2:4" x14ac:dyDescent="0.4">
      <c r="B750" s="15">
        <v>747</v>
      </c>
      <c r="C750" s="17">
        <v>1452</v>
      </c>
      <c r="D750" s="17">
        <v>1452</v>
      </c>
    </row>
    <row r="751" spans="2:4" x14ac:dyDescent="0.4">
      <c r="B751" s="15">
        <v>748</v>
      </c>
      <c r="C751" s="17">
        <v>1452</v>
      </c>
      <c r="D751" s="17">
        <v>1452</v>
      </c>
    </row>
    <row r="752" spans="2:4" x14ac:dyDescent="0.4">
      <c r="B752" s="15">
        <v>749</v>
      </c>
      <c r="C752" s="17">
        <v>1314</v>
      </c>
      <c r="D752" s="17">
        <v>1343</v>
      </c>
    </row>
    <row r="753" spans="2:4" x14ac:dyDescent="0.4">
      <c r="B753" s="15">
        <v>750</v>
      </c>
      <c r="C753" s="17">
        <v>1452</v>
      </c>
      <c r="D753" s="17">
        <v>1452</v>
      </c>
    </row>
    <row r="754" spans="2:4" x14ac:dyDescent="0.4">
      <c r="B754" s="15">
        <v>751</v>
      </c>
      <c r="C754" s="17">
        <v>1452</v>
      </c>
      <c r="D754" s="17">
        <v>1452</v>
      </c>
    </row>
    <row r="755" spans="2:4" x14ac:dyDescent="0.4">
      <c r="B755" s="15">
        <v>752</v>
      </c>
      <c r="C755" s="17">
        <v>1173</v>
      </c>
      <c r="D755" s="17">
        <v>1343</v>
      </c>
    </row>
    <row r="756" spans="2:4" x14ac:dyDescent="0.4">
      <c r="B756" s="15">
        <v>753</v>
      </c>
      <c r="C756" s="17">
        <v>1257</v>
      </c>
      <c r="D756" s="17">
        <v>1112</v>
      </c>
    </row>
    <row r="757" spans="2:4" x14ac:dyDescent="0.4">
      <c r="B757" s="15">
        <v>754</v>
      </c>
      <c r="C757" s="17">
        <v>1437</v>
      </c>
      <c r="D757" s="17">
        <v>1437</v>
      </c>
    </row>
    <row r="758" spans="2:4" x14ac:dyDescent="0.4">
      <c r="B758" s="15">
        <v>755</v>
      </c>
      <c r="C758" s="17">
        <v>1452</v>
      </c>
      <c r="D758" s="17">
        <v>1452</v>
      </c>
    </row>
    <row r="759" spans="2:4" x14ac:dyDescent="0.4">
      <c r="B759" s="15">
        <v>756</v>
      </c>
      <c r="C759" s="17">
        <v>1274</v>
      </c>
      <c r="D759" s="17">
        <v>1437</v>
      </c>
    </row>
    <row r="760" spans="2:4" x14ac:dyDescent="0.4">
      <c r="B760" s="15">
        <v>757</v>
      </c>
      <c r="C760" s="17">
        <v>1246</v>
      </c>
      <c r="D760" s="17">
        <v>1452</v>
      </c>
    </row>
    <row r="761" spans="2:4" x14ac:dyDescent="0.4">
      <c r="B761" s="15">
        <v>758</v>
      </c>
      <c r="C761" s="17">
        <v>1242</v>
      </c>
      <c r="D761" s="17">
        <v>1112</v>
      </c>
    </row>
    <row r="762" spans="2:4" x14ac:dyDescent="0.4">
      <c r="B762" s="15">
        <v>759</v>
      </c>
      <c r="C762" s="17">
        <v>1124</v>
      </c>
      <c r="D762" s="17">
        <v>1124</v>
      </c>
    </row>
    <row r="763" spans="2:4" x14ac:dyDescent="0.4">
      <c r="B763" s="15">
        <v>760</v>
      </c>
      <c r="C763" s="17">
        <v>1433</v>
      </c>
      <c r="D763" s="17">
        <v>1433</v>
      </c>
    </row>
    <row r="764" spans="2:4" x14ac:dyDescent="0.4">
      <c r="B764" s="15">
        <v>761</v>
      </c>
      <c r="C764" s="17">
        <v>1124</v>
      </c>
      <c r="D764" s="17">
        <v>1124</v>
      </c>
    </row>
    <row r="765" spans="2:4" x14ac:dyDescent="0.4">
      <c r="B765" s="15">
        <v>762</v>
      </c>
      <c r="C765" s="17">
        <v>1153</v>
      </c>
      <c r="D765" s="17">
        <v>1452</v>
      </c>
    </row>
    <row r="766" spans="2:4" x14ac:dyDescent="0.4">
      <c r="B766" s="15">
        <v>763</v>
      </c>
      <c r="C766" s="17">
        <v>1124</v>
      </c>
      <c r="D766" s="17">
        <v>1124</v>
      </c>
    </row>
    <row r="767" spans="2:4" x14ac:dyDescent="0.4">
      <c r="B767" s="15">
        <v>764</v>
      </c>
      <c r="C767" s="17">
        <v>1314</v>
      </c>
      <c r="D767" s="17">
        <v>1433</v>
      </c>
    </row>
    <row r="768" spans="2:4" x14ac:dyDescent="0.4">
      <c r="B768" s="15">
        <v>765</v>
      </c>
      <c r="C768" s="17">
        <v>1124</v>
      </c>
      <c r="D768" s="17">
        <v>1124</v>
      </c>
    </row>
    <row r="769" spans="2:4" x14ac:dyDescent="0.4">
      <c r="B769" s="15">
        <v>766</v>
      </c>
      <c r="C769" s="17">
        <v>1124</v>
      </c>
      <c r="D769" s="17">
        <v>1124</v>
      </c>
    </row>
    <row r="770" spans="2:4" x14ac:dyDescent="0.4">
      <c r="B770" s="15">
        <v>767</v>
      </c>
      <c r="C770" s="17">
        <v>1452</v>
      </c>
      <c r="D770" s="17">
        <v>1452</v>
      </c>
    </row>
    <row r="771" spans="2:4" x14ac:dyDescent="0.4">
      <c r="B771" s="15">
        <v>768</v>
      </c>
      <c r="C771" s="17">
        <v>1437</v>
      </c>
      <c r="D771" s="17">
        <v>1437</v>
      </c>
    </row>
    <row r="772" spans="2:4" x14ac:dyDescent="0.4">
      <c r="B772" s="15">
        <v>769</v>
      </c>
      <c r="C772" s="17">
        <v>1437</v>
      </c>
      <c r="D772" s="17">
        <v>1437</v>
      </c>
    </row>
    <row r="773" spans="2:4" x14ac:dyDescent="0.4">
      <c r="B773" s="15">
        <v>770</v>
      </c>
      <c r="C773" s="17">
        <v>1452</v>
      </c>
      <c r="D773" s="17">
        <v>1452</v>
      </c>
    </row>
    <row r="774" spans="2:4" x14ac:dyDescent="0.4">
      <c r="B774" s="15">
        <v>771</v>
      </c>
      <c r="C774" s="17">
        <v>1124</v>
      </c>
      <c r="D774" s="17">
        <v>1124</v>
      </c>
    </row>
    <row r="775" spans="2:4" x14ac:dyDescent="0.4">
      <c r="B775" s="15">
        <v>772</v>
      </c>
      <c r="C775" s="17">
        <v>1437</v>
      </c>
      <c r="D775" s="17">
        <v>1437</v>
      </c>
    </row>
    <row r="776" spans="2:4" x14ac:dyDescent="0.4">
      <c r="B776" s="15">
        <v>773</v>
      </c>
      <c r="C776" s="17">
        <v>1457</v>
      </c>
      <c r="D776" s="17">
        <v>1433</v>
      </c>
    </row>
    <row r="777" spans="2:4" x14ac:dyDescent="0.4">
      <c r="B777" s="15">
        <v>774</v>
      </c>
      <c r="C777" s="17">
        <v>1458</v>
      </c>
      <c r="D777" s="17">
        <v>1458</v>
      </c>
    </row>
    <row r="778" spans="2:4" x14ac:dyDescent="0.4">
      <c r="B778" s="15">
        <v>775</v>
      </c>
      <c r="C778" s="17">
        <v>1452</v>
      </c>
      <c r="D778" s="17">
        <v>1452</v>
      </c>
    </row>
    <row r="779" spans="2:4" x14ac:dyDescent="0.4">
      <c r="B779" s="15">
        <v>776</v>
      </c>
      <c r="C779" s="17">
        <v>1278</v>
      </c>
      <c r="D779" s="17">
        <v>1458</v>
      </c>
    </row>
    <row r="780" spans="2:4" x14ac:dyDescent="0.4">
      <c r="B780" s="15">
        <v>777</v>
      </c>
      <c r="C780" s="17">
        <v>1437</v>
      </c>
      <c r="D780" s="17">
        <v>1437</v>
      </c>
    </row>
    <row r="781" spans="2:4" x14ac:dyDescent="0.4">
      <c r="B781" s="15">
        <v>778</v>
      </c>
      <c r="C781" s="17">
        <v>1374</v>
      </c>
      <c r="D781" s="17">
        <v>1374</v>
      </c>
    </row>
    <row r="782" spans="2:4" x14ac:dyDescent="0.4">
      <c r="B782" s="15">
        <v>779</v>
      </c>
      <c r="C782" s="17">
        <v>1437</v>
      </c>
      <c r="D782" s="17">
        <v>1437</v>
      </c>
    </row>
    <row r="783" spans="2:4" x14ac:dyDescent="0.4">
      <c r="B783" s="15">
        <v>780</v>
      </c>
      <c r="C783" s="17">
        <v>1452</v>
      </c>
      <c r="D783" s="17">
        <v>1452</v>
      </c>
    </row>
    <row r="784" spans="2:4" x14ac:dyDescent="0.4">
      <c r="B784" s="15">
        <v>781</v>
      </c>
      <c r="C784" s="17">
        <v>1452</v>
      </c>
      <c r="D784" s="17">
        <v>1452</v>
      </c>
    </row>
    <row r="785" spans="2:4" x14ac:dyDescent="0.4">
      <c r="B785" s="15">
        <v>782</v>
      </c>
      <c r="C785" s="17">
        <v>1374</v>
      </c>
      <c r="D785" s="17">
        <v>1374</v>
      </c>
    </row>
    <row r="786" spans="2:4" x14ac:dyDescent="0.4">
      <c r="B786" s="15">
        <v>783</v>
      </c>
      <c r="C786" s="17">
        <v>1345</v>
      </c>
      <c r="D786" s="17">
        <v>1374</v>
      </c>
    </row>
    <row r="787" spans="2:4" x14ac:dyDescent="0.4">
      <c r="B787" s="15">
        <v>784</v>
      </c>
      <c r="C787" s="17">
        <v>1173</v>
      </c>
      <c r="D787" s="17">
        <v>1423</v>
      </c>
    </row>
    <row r="788" spans="2:4" x14ac:dyDescent="0.4">
      <c r="B788" s="15">
        <v>785</v>
      </c>
      <c r="C788" s="17">
        <v>1124</v>
      </c>
      <c r="D788" s="17">
        <v>1124</v>
      </c>
    </row>
    <row r="789" spans="2:4" x14ac:dyDescent="0.4">
      <c r="B789" s="15">
        <v>786</v>
      </c>
      <c r="C789" s="17">
        <v>1423</v>
      </c>
      <c r="D789" s="17">
        <v>1423</v>
      </c>
    </row>
    <row r="790" spans="2:4" x14ac:dyDescent="0.4">
      <c r="B790" s="15">
        <v>787</v>
      </c>
      <c r="C790" s="17">
        <v>1452</v>
      </c>
      <c r="D790" s="17">
        <v>1452</v>
      </c>
    </row>
    <row r="791" spans="2:4" x14ac:dyDescent="0.4">
      <c r="B791" s="15">
        <v>788</v>
      </c>
      <c r="C791" s="17">
        <v>1153</v>
      </c>
      <c r="D791" s="17">
        <v>1374</v>
      </c>
    </row>
    <row r="792" spans="2:4" x14ac:dyDescent="0.4">
      <c r="B792" s="15">
        <v>789</v>
      </c>
      <c r="C792" s="17">
        <v>1452</v>
      </c>
      <c r="D792" s="17">
        <v>1452</v>
      </c>
    </row>
    <row r="793" spans="2:4" x14ac:dyDescent="0.4">
      <c r="B793" s="15">
        <v>790</v>
      </c>
      <c r="C793" s="17">
        <v>1452</v>
      </c>
      <c r="D793" s="17">
        <v>1452</v>
      </c>
    </row>
    <row r="794" spans="2:4" x14ac:dyDescent="0.4">
      <c r="B794" s="15">
        <v>791</v>
      </c>
      <c r="C794" s="17">
        <v>1452</v>
      </c>
      <c r="D794" s="17">
        <v>1452</v>
      </c>
    </row>
    <row r="795" spans="2:4" x14ac:dyDescent="0.4">
      <c r="B795" s="15">
        <v>792</v>
      </c>
      <c r="C795" s="17">
        <v>1124</v>
      </c>
      <c r="D795" s="17">
        <v>1124</v>
      </c>
    </row>
    <row r="796" spans="2:4" x14ac:dyDescent="0.4">
      <c r="B796" s="15">
        <v>793</v>
      </c>
      <c r="C796" s="17">
        <v>1437</v>
      </c>
      <c r="D796" s="17">
        <v>1437</v>
      </c>
    </row>
    <row r="797" spans="2:4" x14ac:dyDescent="0.4">
      <c r="B797" s="15">
        <v>794</v>
      </c>
      <c r="C797" s="17">
        <v>1153</v>
      </c>
      <c r="D797" s="17">
        <v>1423</v>
      </c>
    </row>
    <row r="798" spans="2:4" x14ac:dyDescent="0.4">
      <c r="B798" s="15">
        <v>795</v>
      </c>
      <c r="C798" s="17">
        <v>1124</v>
      </c>
      <c r="D798" s="17">
        <v>1124</v>
      </c>
    </row>
    <row r="799" spans="2:4" x14ac:dyDescent="0.4">
      <c r="B799" s="15">
        <v>796</v>
      </c>
      <c r="C799" s="17">
        <v>1124</v>
      </c>
      <c r="D799" s="17">
        <v>1124</v>
      </c>
    </row>
    <row r="800" spans="2:4" x14ac:dyDescent="0.4">
      <c r="B800" s="15">
        <v>797</v>
      </c>
      <c r="C800" s="17">
        <v>1343</v>
      </c>
      <c r="D800" s="17">
        <v>1343</v>
      </c>
    </row>
    <row r="801" spans="2:4" x14ac:dyDescent="0.4">
      <c r="B801" s="15">
        <v>798</v>
      </c>
      <c r="C801" s="17">
        <v>1452</v>
      </c>
      <c r="D801" s="17">
        <v>1452</v>
      </c>
    </row>
    <row r="802" spans="2:4" x14ac:dyDescent="0.4">
      <c r="B802" s="15">
        <v>799</v>
      </c>
      <c r="C802" s="17">
        <v>1437</v>
      </c>
      <c r="D802" s="17">
        <v>1437</v>
      </c>
    </row>
    <row r="803" spans="2:4" x14ac:dyDescent="0.4">
      <c r="B803" s="15">
        <v>800</v>
      </c>
      <c r="C803" s="17">
        <v>1437</v>
      </c>
      <c r="D803" s="17">
        <v>1437</v>
      </c>
    </row>
    <row r="804" spans="2:4" x14ac:dyDescent="0.4">
      <c r="B804" s="15">
        <v>801</v>
      </c>
      <c r="C804" s="17">
        <v>1246</v>
      </c>
      <c r="D804" s="17">
        <v>1437</v>
      </c>
    </row>
    <row r="805" spans="2:4" x14ac:dyDescent="0.4">
      <c r="B805" s="15">
        <v>802</v>
      </c>
      <c r="C805" s="17">
        <v>1124</v>
      </c>
      <c r="D805" s="17">
        <v>1124</v>
      </c>
    </row>
    <row r="806" spans="2:4" x14ac:dyDescent="0.4">
      <c r="B806" s="15">
        <v>803</v>
      </c>
      <c r="C806" s="17">
        <v>1458</v>
      </c>
      <c r="D806" s="17">
        <v>1458</v>
      </c>
    </row>
    <row r="807" spans="2:4" x14ac:dyDescent="0.4">
      <c r="B807" s="15">
        <v>804</v>
      </c>
      <c r="C807" s="17">
        <v>1452</v>
      </c>
      <c r="D807" s="17">
        <v>1452</v>
      </c>
    </row>
    <row r="808" spans="2:4" x14ac:dyDescent="0.4">
      <c r="B808" s="15">
        <v>805</v>
      </c>
      <c r="C808" s="17">
        <v>1452</v>
      </c>
      <c r="D808" s="17">
        <v>1452</v>
      </c>
    </row>
    <row r="809" spans="2:4" x14ac:dyDescent="0.4">
      <c r="B809" s="15">
        <v>806</v>
      </c>
      <c r="C809" s="17">
        <v>1458</v>
      </c>
      <c r="D809" s="17">
        <v>1458</v>
      </c>
    </row>
    <row r="810" spans="2:4" x14ac:dyDescent="0.4">
      <c r="B810" s="15">
        <v>807</v>
      </c>
      <c r="C810" s="17">
        <v>1458</v>
      </c>
      <c r="D810" s="17">
        <v>1458</v>
      </c>
    </row>
    <row r="811" spans="2:4" x14ac:dyDescent="0.4">
      <c r="B811" s="15">
        <v>808</v>
      </c>
      <c r="C811" s="17">
        <v>1452</v>
      </c>
      <c r="D811" s="17">
        <v>1452</v>
      </c>
    </row>
    <row r="812" spans="2:4" x14ac:dyDescent="0.4">
      <c r="B812" s="15">
        <v>809</v>
      </c>
      <c r="C812" s="17">
        <v>1153</v>
      </c>
      <c r="D812" s="17">
        <v>1343</v>
      </c>
    </row>
    <row r="813" spans="2:4" x14ac:dyDescent="0.4">
      <c r="B813" s="15">
        <v>810</v>
      </c>
      <c r="C813" s="17">
        <v>1314</v>
      </c>
      <c r="D813" s="17">
        <v>1423</v>
      </c>
    </row>
    <row r="814" spans="2:4" x14ac:dyDescent="0.4">
      <c r="B814" s="15">
        <v>811</v>
      </c>
      <c r="C814" s="17">
        <v>1314</v>
      </c>
      <c r="D814" s="17">
        <v>1433</v>
      </c>
    </row>
    <row r="815" spans="2:4" x14ac:dyDescent="0.4">
      <c r="B815" s="15">
        <v>812</v>
      </c>
      <c r="C815" s="17">
        <v>1437</v>
      </c>
      <c r="D815" s="17">
        <v>1437</v>
      </c>
    </row>
    <row r="816" spans="2:4" x14ac:dyDescent="0.4">
      <c r="B816" s="15">
        <v>813</v>
      </c>
      <c r="C816" s="17">
        <v>1436</v>
      </c>
      <c r="D816" s="17">
        <v>1112</v>
      </c>
    </row>
    <row r="817" spans="2:4" x14ac:dyDescent="0.4">
      <c r="B817" s="15">
        <v>814</v>
      </c>
      <c r="C817" s="17">
        <v>1343</v>
      </c>
      <c r="D817" s="17">
        <v>1343</v>
      </c>
    </row>
    <row r="818" spans="2:4" x14ac:dyDescent="0.4">
      <c r="B818" s="15">
        <v>815</v>
      </c>
      <c r="C818" s="17">
        <v>1112</v>
      </c>
      <c r="D818" s="17">
        <v>1112</v>
      </c>
    </row>
    <row r="819" spans="2:4" x14ac:dyDescent="0.4">
      <c r="B819" s="15">
        <v>816</v>
      </c>
      <c r="C819" s="17">
        <v>1452</v>
      </c>
      <c r="D819" s="17">
        <v>1452</v>
      </c>
    </row>
    <row r="820" spans="2:4" x14ac:dyDescent="0.4">
      <c r="B820" s="15">
        <v>817</v>
      </c>
      <c r="C820" s="17">
        <v>1274</v>
      </c>
      <c r="D820" s="17">
        <v>1195</v>
      </c>
    </row>
    <row r="821" spans="2:4" x14ac:dyDescent="0.4">
      <c r="B821" s="15">
        <v>818</v>
      </c>
      <c r="C821" s="17">
        <v>1246</v>
      </c>
      <c r="D821" s="17">
        <v>1112</v>
      </c>
    </row>
    <row r="822" spans="2:4" x14ac:dyDescent="0.4">
      <c r="B822" s="15">
        <v>819</v>
      </c>
      <c r="C822" s="17">
        <v>1436</v>
      </c>
      <c r="D822" s="17">
        <v>1124</v>
      </c>
    </row>
    <row r="823" spans="2:4" x14ac:dyDescent="0.4">
      <c r="B823" s="15">
        <v>820</v>
      </c>
      <c r="C823" s="17">
        <v>1343</v>
      </c>
      <c r="D823" s="17">
        <v>1343</v>
      </c>
    </row>
    <row r="824" spans="2:4" x14ac:dyDescent="0.4">
      <c r="B824" s="15">
        <v>821</v>
      </c>
      <c r="C824" s="17">
        <v>1314</v>
      </c>
      <c r="D824" s="17">
        <v>1376</v>
      </c>
    </row>
    <row r="825" spans="2:4" x14ac:dyDescent="0.4">
      <c r="B825" s="15">
        <v>822</v>
      </c>
      <c r="C825" s="17">
        <v>1124</v>
      </c>
      <c r="D825" s="17">
        <v>1124</v>
      </c>
    </row>
    <row r="826" spans="2:4" x14ac:dyDescent="0.4">
      <c r="B826" s="15">
        <v>823</v>
      </c>
      <c r="C826" s="17">
        <v>1452</v>
      </c>
      <c r="D826" s="17">
        <v>1452</v>
      </c>
    </row>
    <row r="827" spans="2:4" x14ac:dyDescent="0.4">
      <c r="B827" s="15">
        <v>824</v>
      </c>
      <c r="C827" s="17">
        <v>1452</v>
      </c>
      <c r="D827" s="17">
        <v>1452</v>
      </c>
    </row>
    <row r="828" spans="2:4" x14ac:dyDescent="0.4">
      <c r="B828" s="15">
        <v>825</v>
      </c>
      <c r="C828" s="17">
        <v>1112</v>
      </c>
      <c r="D828" s="17">
        <v>1112</v>
      </c>
    </row>
    <row r="829" spans="2:4" x14ac:dyDescent="0.4">
      <c r="B829" s="15">
        <v>826</v>
      </c>
      <c r="C829" s="17">
        <v>1153</v>
      </c>
      <c r="D829" s="17">
        <v>1452</v>
      </c>
    </row>
    <row r="830" spans="2:4" x14ac:dyDescent="0.4">
      <c r="B830" s="15">
        <v>827</v>
      </c>
      <c r="C830" s="17">
        <v>1436</v>
      </c>
      <c r="D830" s="17">
        <v>1437</v>
      </c>
    </row>
    <row r="831" spans="2:4" x14ac:dyDescent="0.4">
      <c r="B831" s="15">
        <v>828</v>
      </c>
      <c r="C831" s="17">
        <v>1173</v>
      </c>
      <c r="D831" s="17">
        <v>1343</v>
      </c>
    </row>
    <row r="832" spans="2:4" x14ac:dyDescent="0.4">
      <c r="B832" s="15">
        <v>829</v>
      </c>
      <c r="C832" s="17">
        <v>1437</v>
      </c>
      <c r="D832" s="17">
        <v>1437</v>
      </c>
    </row>
    <row r="833" spans="2:4" x14ac:dyDescent="0.4">
      <c r="B833" s="15">
        <v>830</v>
      </c>
      <c r="C833" s="17">
        <v>1437</v>
      </c>
      <c r="D833" s="17">
        <v>1437</v>
      </c>
    </row>
    <row r="834" spans="2:4" x14ac:dyDescent="0.4">
      <c r="B834" s="15">
        <v>831</v>
      </c>
      <c r="C834" s="17">
        <v>1124</v>
      </c>
      <c r="D834" s="17">
        <v>1124</v>
      </c>
    </row>
    <row r="835" spans="2:4" x14ac:dyDescent="0.4">
      <c r="B835" s="15">
        <v>832</v>
      </c>
      <c r="C835" s="17">
        <v>1153</v>
      </c>
      <c r="D835" s="17">
        <v>1452</v>
      </c>
    </row>
    <row r="836" spans="2:4" x14ac:dyDescent="0.4">
      <c r="B836" s="15">
        <v>833</v>
      </c>
      <c r="C836" s="17">
        <v>1153</v>
      </c>
      <c r="D836" s="17">
        <v>1433</v>
      </c>
    </row>
    <row r="837" spans="2:4" x14ac:dyDescent="0.4">
      <c r="B837" s="15">
        <v>834</v>
      </c>
      <c r="C837" s="17">
        <v>1452</v>
      </c>
      <c r="D837" s="17">
        <v>1452</v>
      </c>
    </row>
    <row r="838" spans="2:4" x14ac:dyDescent="0.4">
      <c r="B838" s="15">
        <v>835</v>
      </c>
      <c r="C838" s="17">
        <v>1278</v>
      </c>
      <c r="D838" s="17">
        <v>1452</v>
      </c>
    </row>
    <row r="839" spans="2:4" x14ac:dyDescent="0.4">
      <c r="B839" s="15">
        <v>836</v>
      </c>
      <c r="C839" s="17">
        <v>1153</v>
      </c>
      <c r="D839" s="17">
        <v>1452</v>
      </c>
    </row>
    <row r="840" spans="2:4" x14ac:dyDescent="0.4">
      <c r="B840" s="15">
        <v>837</v>
      </c>
      <c r="C840" s="17">
        <v>1314</v>
      </c>
      <c r="D840" s="17">
        <v>1452</v>
      </c>
    </row>
    <row r="841" spans="2:4" x14ac:dyDescent="0.4">
      <c r="B841" s="15">
        <v>838</v>
      </c>
      <c r="C841" s="17">
        <v>1437</v>
      </c>
      <c r="D841" s="17">
        <v>1437</v>
      </c>
    </row>
    <row r="842" spans="2:4" x14ac:dyDescent="0.4">
      <c r="B842" s="15">
        <v>839</v>
      </c>
      <c r="C842" s="17">
        <v>1246</v>
      </c>
      <c r="D842" s="17">
        <v>1452</v>
      </c>
    </row>
    <row r="843" spans="2:4" x14ac:dyDescent="0.4">
      <c r="B843" s="15">
        <v>840</v>
      </c>
      <c r="C843" s="17">
        <v>1458</v>
      </c>
      <c r="D843" s="17">
        <v>1458</v>
      </c>
    </row>
    <row r="844" spans="2:4" x14ac:dyDescent="0.4">
      <c r="B844" s="15">
        <v>841</v>
      </c>
      <c r="C844" s="17">
        <v>1242</v>
      </c>
      <c r="D844" s="17">
        <v>1458</v>
      </c>
    </row>
    <row r="845" spans="2:4" x14ac:dyDescent="0.4">
      <c r="B845" s="15">
        <v>842</v>
      </c>
      <c r="C845" s="17">
        <v>1124</v>
      </c>
      <c r="D845" s="17">
        <v>1124</v>
      </c>
    </row>
    <row r="846" spans="2:4" x14ac:dyDescent="0.4">
      <c r="B846" s="15">
        <v>843</v>
      </c>
      <c r="C846" s="17">
        <v>1124</v>
      </c>
      <c r="D846" s="17">
        <v>1124</v>
      </c>
    </row>
    <row r="847" spans="2:4" x14ac:dyDescent="0.4">
      <c r="B847" s="15">
        <v>844</v>
      </c>
      <c r="C847" s="17">
        <v>1314</v>
      </c>
      <c r="D847" s="17">
        <v>1437</v>
      </c>
    </row>
    <row r="848" spans="2:4" x14ac:dyDescent="0.4">
      <c r="B848" s="15">
        <v>845</v>
      </c>
      <c r="C848" s="17">
        <v>1452</v>
      </c>
      <c r="D848" s="17">
        <v>1452</v>
      </c>
    </row>
    <row r="849" spans="2:4" x14ac:dyDescent="0.4">
      <c r="B849" s="15">
        <v>846</v>
      </c>
      <c r="C849" s="17">
        <v>1452</v>
      </c>
      <c r="D849" s="17">
        <v>1452</v>
      </c>
    </row>
    <row r="850" spans="2:4" x14ac:dyDescent="0.4">
      <c r="B850" s="15">
        <v>847</v>
      </c>
      <c r="C850" s="17">
        <v>1452</v>
      </c>
      <c r="D850" s="17">
        <v>1452</v>
      </c>
    </row>
    <row r="851" spans="2:4" x14ac:dyDescent="0.4">
      <c r="B851" s="15">
        <v>848</v>
      </c>
      <c r="C851" s="17">
        <v>1437</v>
      </c>
      <c r="D851" s="17">
        <v>1437</v>
      </c>
    </row>
    <row r="852" spans="2:4" x14ac:dyDescent="0.4">
      <c r="B852" s="15">
        <v>849</v>
      </c>
      <c r="C852" s="17">
        <v>1124</v>
      </c>
      <c r="D852" s="17">
        <v>1124</v>
      </c>
    </row>
    <row r="853" spans="2:4" x14ac:dyDescent="0.4">
      <c r="B853" s="15">
        <v>850</v>
      </c>
      <c r="C853" s="17">
        <v>1124</v>
      </c>
      <c r="D853" s="17">
        <v>1124</v>
      </c>
    </row>
    <row r="854" spans="2:4" x14ac:dyDescent="0.4">
      <c r="B854" s="15">
        <v>851</v>
      </c>
      <c r="C854" s="17">
        <v>1314</v>
      </c>
      <c r="D854" s="17">
        <v>1374</v>
      </c>
    </row>
    <row r="855" spans="2:4" x14ac:dyDescent="0.4">
      <c r="B855" s="15">
        <v>852</v>
      </c>
      <c r="C855" s="17">
        <v>1195</v>
      </c>
      <c r="D855" s="17">
        <v>1195</v>
      </c>
    </row>
    <row r="856" spans="2:4" x14ac:dyDescent="0.4">
      <c r="B856" s="15">
        <v>853</v>
      </c>
      <c r="C856" s="17">
        <v>1452</v>
      </c>
      <c r="D856" s="17">
        <v>1452</v>
      </c>
    </row>
    <row r="857" spans="2:4" x14ac:dyDescent="0.4">
      <c r="B857" s="15">
        <v>854</v>
      </c>
      <c r="C857" s="17">
        <v>1173</v>
      </c>
      <c r="D857" s="17">
        <v>1343</v>
      </c>
    </row>
    <row r="858" spans="2:4" x14ac:dyDescent="0.4">
      <c r="B858" s="15">
        <v>855</v>
      </c>
      <c r="C858" s="17">
        <v>1153</v>
      </c>
      <c r="D858" s="17">
        <v>1437</v>
      </c>
    </row>
    <row r="859" spans="2:4" x14ac:dyDescent="0.4">
      <c r="B859" s="15">
        <v>856</v>
      </c>
      <c r="C859" s="17">
        <v>1433</v>
      </c>
      <c r="D859" s="17">
        <v>1433</v>
      </c>
    </row>
    <row r="860" spans="2:4" x14ac:dyDescent="0.4">
      <c r="B860" s="15">
        <v>857</v>
      </c>
      <c r="C860" s="17">
        <v>1452</v>
      </c>
      <c r="D860" s="17">
        <v>1452</v>
      </c>
    </row>
    <row r="861" spans="2:4" x14ac:dyDescent="0.4">
      <c r="B861" s="15">
        <v>858</v>
      </c>
      <c r="C861" s="17">
        <v>1437</v>
      </c>
      <c r="D861" s="17">
        <v>1437</v>
      </c>
    </row>
    <row r="862" spans="2:4" x14ac:dyDescent="0.4">
      <c r="B862" s="15">
        <v>859</v>
      </c>
      <c r="C862" s="17">
        <v>1458</v>
      </c>
      <c r="D862" s="17">
        <v>1458</v>
      </c>
    </row>
    <row r="863" spans="2:4" x14ac:dyDescent="0.4">
      <c r="B863" s="15">
        <v>860</v>
      </c>
      <c r="C863" s="17">
        <v>1314</v>
      </c>
      <c r="D863" s="17">
        <v>1112</v>
      </c>
    </row>
    <row r="864" spans="2:4" x14ac:dyDescent="0.4">
      <c r="B864" s="15">
        <v>861</v>
      </c>
      <c r="C864" s="17">
        <v>1452</v>
      </c>
      <c r="D864" s="17">
        <v>1452</v>
      </c>
    </row>
    <row r="865" spans="2:4" x14ac:dyDescent="0.4">
      <c r="B865" s="15">
        <v>862</v>
      </c>
      <c r="C865" s="17">
        <v>1452</v>
      </c>
      <c r="D865" s="17">
        <v>1452</v>
      </c>
    </row>
    <row r="866" spans="2:4" x14ac:dyDescent="0.4">
      <c r="B866" s="15">
        <v>863</v>
      </c>
      <c r="C866" s="17">
        <v>1124</v>
      </c>
      <c r="D866" s="17">
        <v>1124</v>
      </c>
    </row>
    <row r="867" spans="2:4" x14ac:dyDescent="0.4">
      <c r="B867" s="15">
        <v>864</v>
      </c>
      <c r="C867" s="17">
        <v>1246</v>
      </c>
      <c r="D867" s="17">
        <v>1437</v>
      </c>
    </row>
    <row r="868" spans="2:4" x14ac:dyDescent="0.4">
      <c r="B868" s="15">
        <v>865</v>
      </c>
      <c r="C868" s="17">
        <v>1314</v>
      </c>
      <c r="D868" s="17">
        <v>1458</v>
      </c>
    </row>
    <row r="869" spans="2:4" x14ac:dyDescent="0.4">
      <c r="B869" s="15">
        <v>866</v>
      </c>
      <c r="C869" s="17">
        <v>1437</v>
      </c>
      <c r="D869" s="17">
        <v>1437</v>
      </c>
    </row>
    <row r="870" spans="2:4" x14ac:dyDescent="0.4">
      <c r="B870" s="15">
        <v>867</v>
      </c>
      <c r="C870" s="17">
        <v>1124</v>
      </c>
      <c r="D870" s="17">
        <v>1124</v>
      </c>
    </row>
    <row r="871" spans="2:4" x14ac:dyDescent="0.4">
      <c r="B871" s="15">
        <v>868</v>
      </c>
      <c r="C871" s="17">
        <v>1452</v>
      </c>
      <c r="D871" s="17">
        <v>1452</v>
      </c>
    </row>
    <row r="872" spans="2:4" x14ac:dyDescent="0.4">
      <c r="B872" s="15">
        <v>869</v>
      </c>
      <c r="C872" s="17">
        <v>1246</v>
      </c>
      <c r="D872" s="17">
        <v>1124</v>
      </c>
    </row>
    <row r="873" spans="2:4" x14ac:dyDescent="0.4">
      <c r="B873" s="15">
        <v>870</v>
      </c>
      <c r="C873" s="17">
        <v>1374</v>
      </c>
      <c r="D873" s="17">
        <v>1374</v>
      </c>
    </row>
    <row r="874" spans="2:4" x14ac:dyDescent="0.4">
      <c r="B874" s="15">
        <v>871</v>
      </c>
      <c r="C874" s="17">
        <v>1345</v>
      </c>
      <c r="D874" s="17">
        <v>1433</v>
      </c>
    </row>
    <row r="875" spans="2:4" x14ac:dyDescent="0.4">
      <c r="B875" s="15">
        <v>872</v>
      </c>
      <c r="C875" s="17">
        <v>1452</v>
      </c>
      <c r="D875" s="17">
        <v>1452</v>
      </c>
    </row>
    <row r="876" spans="2:4" x14ac:dyDescent="0.4">
      <c r="B876" s="15">
        <v>873</v>
      </c>
      <c r="C876" s="17">
        <v>1246</v>
      </c>
      <c r="D876" s="17">
        <v>1437</v>
      </c>
    </row>
    <row r="877" spans="2:4" x14ac:dyDescent="0.4">
      <c r="B877" s="15">
        <v>874</v>
      </c>
      <c r="C877" s="17">
        <v>1437</v>
      </c>
      <c r="D877" s="17">
        <v>1437</v>
      </c>
    </row>
    <row r="878" spans="2:4" x14ac:dyDescent="0.4">
      <c r="B878" s="15">
        <v>875</v>
      </c>
      <c r="C878" s="17">
        <v>1433</v>
      </c>
      <c r="D878" s="17">
        <v>1433</v>
      </c>
    </row>
    <row r="879" spans="2:4" x14ac:dyDescent="0.4">
      <c r="B879" s="15">
        <v>876</v>
      </c>
      <c r="C879" s="17">
        <v>1452</v>
      </c>
      <c r="D879" s="17">
        <v>1452</v>
      </c>
    </row>
    <row r="880" spans="2:4" x14ac:dyDescent="0.4">
      <c r="B880" s="15">
        <v>877</v>
      </c>
      <c r="C880" s="17">
        <v>1124</v>
      </c>
      <c r="D880" s="17">
        <v>1124</v>
      </c>
    </row>
    <row r="881" spans="2:4" x14ac:dyDescent="0.4">
      <c r="B881" s="15">
        <v>878</v>
      </c>
      <c r="C881" s="17">
        <v>1153</v>
      </c>
      <c r="D881" s="17">
        <v>1452</v>
      </c>
    </row>
    <row r="882" spans="2:4" x14ac:dyDescent="0.4">
      <c r="B882" s="15">
        <v>879</v>
      </c>
      <c r="C882" s="17">
        <v>1124</v>
      </c>
      <c r="D882" s="17">
        <v>1124</v>
      </c>
    </row>
    <row r="883" spans="2:4" x14ac:dyDescent="0.4">
      <c r="B883" s="15">
        <v>880</v>
      </c>
      <c r="C883" s="17">
        <v>1124</v>
      </c>
      <c r="D883" s="17">
        <v>1124</v>
      </c>
    </row>
    <row r="884" spans="2:4" x14ac:dyDescent="0.4">
      <c r="B884" s="15">
        <v>881</v>
      </c>
      <c r="C884" s="17">
        <v>1153</v>
      </c>
      <c r="D884" s="17">
        <v>1195</v>
      </c>
    </row>
    <row r="885" spans="2:4" x14ac:dyDescent="0.4">
      <c r="B885" s="15">
        <v>882</v>
      </c>
      <c r="C885" s="17">
        <v>1124</v>
      </c>
      <c r="D885" s="17">
        <v>1124</v>
      </c>
    </row>
    <row r="886" spans="2:4" x14ac:dyDescent="0.4">
      <c r="B886" s="15">
        <v>883</v>
      </c>
      <c r="C886" s="17">
        <v>1246</v>
      </c>
      <c r="D886" s="17">
        <v>1458</v>
      </c>
    </row>
    <row r="887" spans="2:4" x14ac:dyDescent="0.4">
      <c r="B887" s="15">
        <v>884</v>
      </c>
      <c r="C887" s="17">
        <v>1437</v>
      </c>
      <c r="D887" s="17">
        <v>1437</v>
      </c>
    </row>
    <row r="888" spans="2:4" x14ac:dyDescent="0.4">
      <c r="B888" s="15">
        <v>885</v>
      </c>
      <c r="C888" s="17">
        <v>1112</v>
      </c>
      <c r="D888" s="17">
        <v>1112</v>
      </c>
    </row>
    <row r="889" spans="2:4" x14ac:dyDescent="0.4">
      <c r="B889" s="15">
        <v>886</v>
      </c>
      <c r="C889" s="17">
        <v>1452</v>
      </c>
      <c r="D889" s="17">
        <v>1452</v>
      </c>
    </row>
    <row r="890" spans="2:4" x14ac:dyDescent="0.4">
      <c r="B890" s="15">
        <v>887</v>
      </c>
      <c r="C890" s="17">
        <v>1452</v>
      </c>
      <c r="D890" s="17">
        <v>1452</v>
      </c>
    </row>
    <row r="891" spans="2:4" x14ac:dyDescent="0.4">
      <c r="B891" s="15">
        <v>888</v>
      </c>
      <c r="C891" s="17">
        <v>1376</v>
      </c>
      <c r="D891" s="17">
        <v>1376</v>
      </c>
    </row>
    <row r="892" spans="2:4" x14ac:dyDescent="0.4">
      <c r="B892" s="15">
        <v>889</v>
      </c>
      <c r="C892" s="17">
        <v>1452</v>
      </c>
      <c r="D892" s="17">
        <v>1452</v>
      </c>
    </row>
    <row r="893" spans="2:4" x14ac:dyDescent="0.4">
      <c r="B893" s="15">
        <v>890</v>
      </c>
      <c r="C893" s="17">
        <v>1246</v>
      </c>
      <c r="D893" s="17">
        <v>1437</v>
      </c>
    </row>
    <row r="894" spans="2:4" x14ac:dyDescent="0.4">
      <c r="B894" s="15">
        <v>891</v>
      </c>
      <c r="C894" s="17">
        <v>1246</v>
      </c>
      <c r="D894" s="17">
        <v>1452</v>
      </c>
    </row>
    <row r="895" spans="2:4" x14ac:dyDescent="0.4">
      <c r="B895" s="15">
        <v>892</v>
      </c>
      <c r="C895" s="17">
        <v>1452</v>
      </c>
      <c r="D895" s="17">
        <v>1452</v>
      </c>
    </row>
    <row r="896" spans="2:4" x14ac:dyDescent="0.4">
      <c r="B896" s="15">
        <v>893</v>
      </c>
      <c r="C896" s="17">
        <v>1153</v>
      </c>
      <c r="D896" s="17">
        <v>1452</v>
      </c>
    </row>
    <row r="897" spans="2:4" x14ac:dyDescent="0.4">
      <c r="B897" s="15">
        <v>894</v>
      </c>
      <c r="C897" s="17">
        <v>1124</v>
      </c>
      <c r="D897" s="17">
        <v>1124</v>
      </c>
    </row>
    <row r="898" spans="2:4" x14ac:dyDescent="0.4">
      <c r="B898" s="15">
        <v>895</v>
      </c>
      <c r="C898" s="17">
        <v>1376</v>
      </c>
      <c r="D898" s="17">
        <v>1376</v>
      </c>
    </row>
    <row r="899" spans="2:4" x14ac:dyDescent="0.4">
      <c r="B899" s="15">
        <v>896</v>
      </c>
      <c r="C899" s="17">
        <v>1437</v>
      </c>
      <c r="D899" s="17">
        <v>1437</v>
      </c>
    </row>
    <row r="900" spans="2:4" x14ac:dyDescent="0.4">
      <c r="B900" s="15">
        <v>897</v>
      </c>
      <c r="C900" s="17">
        <v>1452</v>
      </c>
      <c r="D900" s="17">
        <v>1452</v>
      </c>
    </row>
    <row r="901" spans="2:4" x14ac:dyDescent="0.4">
      <c r="B901" s="15">
        <v>898</v>
      </c>
      <c r="C901" s="17">
        <v>1314</v>
      </c>
      <c r="D901" s="17">
        <v>1124</v>
      </c>
    </row>
    <row r="902" spans="2:4" x14ac:dyDescent="0.4">
      <c r="B902" s="15">
        <v>899</v>
      </c>
      <c r="C902" s="17">
        <v>1124</v>
      </c>
      <c r="D902" s="17">
        <v>1124</v>
      </c>
    </row>
    <row r="903" spans="2:4" x14ac:dyDescent="0.4">
      <c r="B903" s="15">
        <v>900</v>
      </c>
      <c r="C903" s="17">
        <v>1242</v>
      </c>
      <c r="D903" s="17">
        <v>1433</v>
      </c>
    </row>
    <row r="904" spans="2:4" x14ac:dyDescent="0.4">
      <c r="B904" s="15">
        <v>901</v>
      </c>
      <c r="C904" s="17">
        <v>1374</v>
      </c>
      <c r="D904" s="17">
        <v>1374</v>
      </c>
    </row>
    <row r="905" spans="2:4" x14ac:dyDescent="0.4">
      <c r="B905" s="15">
        <v>902</v>
      </c>
      <c r="C905" s="17">
        <v>1173</v>
      </c>
      <c r="D905" s="17">
        <v>1112</v>
      </c>
    </row>
    <row r="906" spans="2:4" x14ac:dyDescent="0.4">
      <c r="B906" s="15">
        <v>903</v>
      </c>
      <c r="C906" s="17">
        <v>1452</v>
      </c>
      <c r="D906" s="17">
        <v>1452</v>
      </c>
    </row>
    <row r="907" spans="2:4" x14ac:dyDescent="0.4">
      <c r="B907" s="15">
        <v>904</v>
      </c>
      <c r="C907" s="17">
        <v>1314</v>
      </c>
      <c r="D907" s="17">
        <v>1374</v>
      </c>
    </row>
    <row r="908" spans="2:4" x14ac:dyDescent="0.4">
      <c r="B908" s="15">
        <v>905</v>
      </c>
      <c r="C908" s="17">
        <v>1374</v>
      </c>
      <c r="D908" s="17">
        <v>1374</v>
      </c>
    </row>
    <row r="909" spans="2:4" x14ac:dyDescent="0.4">
      <c r="B909" s="15">
        <v>906</v>
      </c>
      <c r="C909" s="17">
        <v>1452</v>
      </c>
      <c r="D909" s="17">
        <v>1452</v>
      </c>
    </row>
    <row r="910" spans="2:4" x14ac:dyDescent="0.4">
      <c r="B910" s="15">
        <v>907</v>
      </c>
      <c r="C910" s="17">
        <v>1242</v>
      </c>
      <c r="D910" s="17">
        <v>1112</v>
      </c>
    </row>
    <row r="911" spans="2:4" x14ac:dyDescent="0.4">
      <c r="B911" s="15">
        <v>908</v>
      </c>
      <c r="C911" s="17">
        <v>1195</v>
      </c>
      <c r="D911" s="17">
        <v>1195</v>
      </c>
    </row>
    <row r="912" spans="2:4" x14ac:dyDescent="0.4">
      <c r="B912" s="15">
        <v>909</v>
      </c>
      <c r="C912" s="17">
        <v>1124</v>
      </c>
      <c r="D912" s="17">
        <v>1124</v>
      </c>
    </row>
    <row r="913" spans="2:4" x14ac:dyDescent="0.4">
      <c r="B913" s="15">
        <v>910</v>
      </c>
      <c r="C913" s="17">
        <v>1314</v>
      </c>
      <c r="D913" s="17">
        <v>1196</v>
      </c>
    </row>
    <row r="914" spans="2:4" x14ac:dyDescent="0.4">
      <c r="B914" s="15">
        <v>911</v>
      </c>
      <c r="C914" s="17">
        <v>1124</v>
      </c>
      <c r="D914" s="17">
        <v>1124</v>
      </c>
    </row>
    <row r="915" spans="2:4" x14ac:dyDescent="0.4">
      <c r="B915" s="15">
        <v>912</v>
      </c>
      <c r="C915" s="17">
        <v>1452</v>
      </c>
      <c r="D915" s="17">
        <v>1452</v>
      </c>
    </row>
    <row r="916" spans="2:4" x14ac:dyDescent="0.4">
      <c r="B916" s="15">
        <v>913</v>
      </c>
      <c r="C916" s="17">
        <v>1374</v>
      </c>
      <c r="D916" s="17">
        <v>1374</v>
      </c>
    </row>
    <row r="917" spans="2:4" x14ac:dyDescent="0.4">
      <c r="B917" s="15">
        <v>914</v>
      </c>
      <c r="C917" s="17">
        <v>1452</v>
      </c>
      <c r="D917" s="17">
        <v>1452</v>
      </c>
    </row>
    <row r="918" spans="2:4" x14ac:dyDescent="0.4">
      <c r="B918" s="15">
        <v>915</v>
      </c>
      <c r="C918" s="17">
        <v>1374</v>
      </c>
      <c r="D918" s="17">
        <v>1374</v>
      </c>
    </row>
    <row r="919" spans="2:4" x14ac:dyDescent="0.4">
      <c r="B919" s="15">
        <v>916</v>
      </c>
      <c r="C919" s="17">
        <v>1437</v>
      </c>
      <c r="D919" s="17">
        <v>1437</v>
      </c>
    </row>
    <row r="920" spans="2:4" x14ac:dyDescent="0.4">
      <c r="B920" s="15">
        <v>917</v>
      </c>
      <c r="C920" s="17">
        <v>1124</v>
      </c>
      <c r="D920" s="17">
        <v>1124</v>
      </c>
    </row>
    <row r="921" spans="2:4" x14ac:dyDescent="0.4">
      <c r="B921" s="15">
        <v>918</v>
      </c>
      <c r="C921" s="17">
        <v>1124</v>
      </c>
      <c r="D921" s="17">
        <v>1124</v>
      </c>
    </row>
    <row r="922" spans="2:4" x14ac:dyDescent="0.4">
      <c r="B922" s="15">
        <v>919</v>
      </c>
      <c r="C922" s="17">
        <v>1124</v>
      </c>
      <c r="D922" s="17">
        <v>1124</v>
      </c>
    </row>
    <row r="923" spans="2:4" x14ac:dyDescent="0.4">
      <c r="B923" s="15">
        <v>920</v>
      </c>
      <c r="C923" s="17">
        <v>1314</v>
      </c>
      <c r="D923" s="17">
        <v>1181</v>
      </c>
    </row>
    <row r="924" spans="2:4" x14ac:dyDescent="0.4">
      <c r="B924" s="15">
        <v>921</v>
      </c>
      <c r="C924" s="17">
        <v>1242</v>
      </c>
      <c r="D924" s="17">
        <v>1458</v>
      </c>
    </row>
    <row r="925" spans="2:4" x14ac:dyDescent="0.4">
      <c r="B925" s="15">
        <v>922</v>
      </c>
      <c r="C925" s="17">
        <v>1153</v>
      </c>
      <c r="D925" s="17">
        <v>1437</v>
      </c>
    </row>
    <row r="926" spans="2:4" x14ac:dyDescent="0.4">
      <c r="B926" s="15">
        <v>923</v>
      </c>
      <c r="C926" s="17">
        <v>1124</v>
      </c>
      <c r="D926" s="17">
        <v>1124</v>
      </c>
    </row>
    <row r="927" spans="2:4" x14ac:dyDescent="0.4">
      <c r="B927" s="15">
        <v>924</v>
      </c>
      <c r="C927" s="17">
        <v>1371</v>
      </c>
      <c r="D927" s="17">
        <v>1458</v>
      </c>
    </row>
    <row r="928" spans="2:4" x14ac:dyDescent="0.4">
      <c r="B928" s="15">
        <v>925</v>
      </c>
      <c r="C928" s="17">
        <v>1437</v>
      </c>
      <c r="D928" s="17">
        <v>1437</v>
      </c>
    </row>
    <row r="929" spans="2:4" x14ac:dyDescent="0.4">
      <c r="B929" s="15">
        <v>926</v>
      </c>
      <c r="C929" s="17">
        <v>1257</v>
      </c>
      <c r="D929" s="17">
        <v>1452</v>
      </c>
    </row>
    <row r="930" spans="2:4" x14ac:dyDescent="0.4">
      <c r="B930" s="15">
        <v>927</v>
      </c>
      <c r="C930" s="17">
        <v>1452</v>
      </c>
      <c r="D930" s="17">
        <v>1452</v>
      </c>
    </row>
    <row r="931" spans="2:4" x14ac:dyDescent="0.4">
      <c r="B931" s="15">
        <v>928</v>
      </c>
      <c r="C931" s="17">
        <v>1452</v>
      </c>
      <c r="D931" s="17">
        <v>1452</v>
      </c>
    </row>
    <row r="932" spans="2:4" x14ac:dyDescent="0.4">
      <c r="B932" s="15">
        <v>929</v>
      </c>
      <c r="C932" s="17">
        <v>1436</v>
      </c>
      <c r="D932" s="17">
        <v>1343</v>
      </c>
    </row>
    <row r="933" spans="2:4" x14ac:dyDescent="0.4">
      <c r="B933" s="15">
        <v>930</v>
      </c>
      <c r="C933" s="17">
        <v>1452</v>
      </c>
      <c r="D933" s="17">
        <v>1452</v>
      </c>
    </row>
    <row r="934" spans="2:4" x14ac:dyDescent="0.4">
      <c r="B934" s="15">
        <v>931</v>
      </c>
      <c r="C934" s="17">
        <v>1452</v>
      </c>
      <c r="D934" s="17">
        <v>1452</v>
      </c>
    </row>
    <row r="935" spans="2:4" x14ac:dyDescent="0.4">
      <c r="B935" s="15">
        <v>932</v>
      </c>
      <c r="C935" s="17">
        <v>1452</v>
      </c>
      <c r="D935" s="17">
        <v>1452</v>
      </c>
    </row>
    <row r="936" spans="2:4" x14ac:dyDescent="0.4">
      <c r="B936" s="15">
        <v>933</v>
      </c>
      <c r="C936" s="17">
        <v>1452</v>
      </c>
      <c r="D936" s="17">
        <v>1452</v>
      </c>
    </row>
    <row r="937" spans="2:4" x14ac:dyDescent="0.4">
      <c r="B937" s="15">
        <v>934</v>
      </c>
      <c r="C937" s="17">
        <v>1124</v>
      </c>
      <c r="D937" s="17">
        <v>1124</v>
      </c>
    </row>
    <row r="938" spans="2:4" x14ac:dyDescent="0.4">
      <c r="B938" s="15">
        <v>935</v>
      </c>
      <c r="C938" s="17">
        <v>1181</v>
      </c>
      <c r="D938" s="17">
        <v>1181</v>
      </c>
    </row>
    <row r="939" spans="2:4" x14ac:dyDescent="0.4">
      <c r="B939" s="15">
        <v>936</v>
      </c>
      <c r="C939" s="17">
        <v>1124</v>
      </c>
      <c r="D939" s="17">
        <v>1124</v>
      </c>
    </row>
    <row r="940" spans="2:4" x14ac:dyDescent="0.4">
      <c r="B940" s="15">
        <v>937</v>
      </c>
      <c r="C940" s="17">
        <v>1457</v>
      </c>
      <c r="D940" s="17">
        <v>1124</v>
      </c>
    </row>
    <row r="941" spans="2:4" x14ac:dyDescent="0.4">
      <c r="B941" s="15">
        <v>938</v>
      </c>
      <c r="C941" s="17">
        <v>1153</v>
      </c>
      <c r="D941" s="17">
        <v>1437</v>
      </c>
    </row>
    <row r="942" spans="2:4" x14ac:dyDescent="0.4">
      <c r="B942" s="15">
        <v>939</v>
      </c>
      <c r="C942" s="17">
        <v>1314</v>
      </c>
      <c r="D942" s="17">
        <v>1458</v>
      </c>
    </row>
    <row r="943" spans="2:4" x14ac:dyDescent="0.4">
      <c r="B943" s="15">
        <v>940</v>
      </c>
      <c r="C943" s="17">
        <v>1437</v>
      </c>
      <c r="D943" s="17">
        <v>1437</v>
      </c>
    </row>
    <row r="944" spans="2:4" x14ac:dyDescent="0.4">
      <c r="B944" s="15">
        <v>941</v>
      </c>
      <c r="C944" s="17">
        <v>1437</v>
      </c>
      <c r="D944" s="17">
        <v>1437</v>
      </c>
    </row>
    <row r="945" spans="2:4" x14ac:dyDescent="0.4">
      <c r="B945" s="15">
        <v>942</v>
      </c>
      <c r="C945" s="17">
        <v>1314</v>
      </c>
      <c r="D945" s="17">
        <v>1437</v>
      </c>
    </row>
    <row r="946" spans="2:4" x14ac:dyDescent="0.4">
      <c r="B946" s="15">
        <v>943</v>
      </c>
      <c r="C946" s="17">
        <v>1124</v>
      </c>
      <c r="D946" s="17">
        <v>1124</v>
      </c>
    </row>
    <row r="947" spans="2:4" x14ac:dyDescent="0.4">
      <c r="B947" s="15">
        <v>944</v>
      </c>
      <c r="C947" s="17">
        <v>1124</v>
      </c>
      <c r="D947" s="17">
        <v>1124</v>
      </c>
    </row>
    <row r="948" spans="2:4" x14ac:dyDescent="0.4">
      <c r="B948" s="15">
        <v>945</v>
      </c>
      <c r="C948" s="17">
        <v>1436</v>
      </c>
      <c r="D948" s="17">
        <v>1315</v>
      </c>
    </row>
    <row r="949" spans="2:4" x14ac:dyDescent="0.4">
      <c r="B949" s="15">
        <v>946</v>
      </c>
      <c r="C949" s="17">
        <v>1314</v>
      </c>
      <c r="D949" s="17">
        <v>1437</v>
      </c>
    </row>
    <row r="950" spans="2:4" x14ac:dyDescent="0.4">
      <c r="B950" s="15">
        <v>947</v>
      </c>
      <c r="C950" s="17">
        <v>1452</v>
      </c>
      <c r="D950" s="17">
        <v>1452</v>
      </c>
    </row>
    <row r="951" spans="2:4" x14ac:dyDescent="0.4">
      <c r="B951" s="15">
        <v>948</v>
      </c>
      <c r="C951" s="17">
        <v>1243</v>
      </c>
      <c r="D951" s="17">
        <v>1458</v>
      </c>
    </row>
    <row r="952" spans="2:4" x14ac:dyDescent="0.4">
      <c r="B952" s="15">
        <v>949</v>
      </c>
      <c r="C952" s="17">
        <v>1173</v>
      </c>
      <c r="D952" s="17">
        <v>1343</v>
      </c>
    </row>
    <row r="953" spans="2:4" x14ac:dyDescent="0.4">
      <c r="B953" s="15">
        <v>950</v>
      </c>
      <c r="C953" s="17">
        <v>1452</v>
      </c>
      <c r="D953" s="17">
        <v>1452</v>
      </c>
    </row>
    <row r="954" spans="2:4" x14ac:dyDescent="0.4">
      <c r="B954" s="15">
        <v>951</v>
      </c>
      <c r="C954" s="17">
        <v>1452</v>
      </c>
      <c r="D954" s="17">
        <v>1452</v>
      </c>
    </row>
    <row r="955" spans="2:4" x14ac:dyDescent="0.4">
      <c r="B955" s="15">
        <v>952</v>
      </c>
      <c r="C955" s="17">
        <v>1458</v>
      </c>
      <c r="D955" s="17">
        <v>1458</v>
      </c>
    </row>
    <row r="956" spans="2:4" x14ac:dyDescent="0.4">
      <c r="B956" s="15">
        <v>953</v>
      </c>
      <c r="C956" s="17">
        <v>1153</v>
      </c>
      <c r="D956" s="17">
        <v>1112</v>
      </c>
    </row>
    <row r="957" spans="2:4" x14ac:dyDescent="0.4">
      <c r="B957" s="15">
        <v>954</v>
      </c>
      <c r="C957" s="17">
        <v>1246</v>
      </c>
      <c r="D957" s="17">
        <v>1374</v>
      </c>
    </row>
    <row r="958" spans="2:4" x14ac:dyDescent="0.4">
      <c r="B958" s="15">
        <v>955</v>
      </c>
      <c r="C958" s="17">
        <v>1246</v>
      </c>
      <c r="D958" s="17">
        <v>1437</v>
      </c>
    </row>
    <row r="959" spans="2:4" x14ac:dyDescent="0.4">
      <c r="B959" s="15">
        <v>956</v>
      </c>
      <c r="C959" s="17">
        <v>1173</v>
      </c>
      <c r="D959" s="17">
        <v>1343</v>
      </c>
    </row>
    <row r="960" spans="2:4" x14ac:dyDescent="0.4">
      <c r="B960" s="15">
        <v>957</v>
      </c>
      <c r="C960" s="17">
        <v>1153</v>
      </c>
      <c r="D960" s="17">
        <v>1112</v>
      </c>
    </row>
    <row r="961" spans="2:4" x14ac:dyDescent="0.4">
      <c r="B961" s="15">
        <v>958</v>
      </c>
      <c r="C961" s="17">
        <v>1153</v>
      </c>
      <c r="D961" s="17">
        <v>1124</v>
      </c>
    </row>
    <row r="962" spans="2:4" x14ac:dyDescent="0.4">
      <c r="B962" s="15">
        <v>959</v>
      </c>
      <c r="C962" s="17">
        <v>1437</v>
      </c>
      <c r="D962" s="17">
        <v>1437</v>
      </c>
    </row>
    <row r="963" spans="2:4" x14ac:dyDescent="0.4">
      <c r="B963" s="15">
        <v>960</v>
      </c>
      <c r="C963" s="17">
        <v>1314</v>
      </c>
      <c r="D963" s="17">
        <v>1388</v>
      </c>
    </row>
    <row r="964" spans="2:4" x14ac:dyDescent="0.4">
      <c r="B964" s="15">
        <v>961</v>
      </c>
      <c r="C964" s="17">
        <v>1452</v>
      </c>
      <c r="D964" s="17">
        <v>1452</v>
      </c>
    </row>
    <row r="965" spans="2:4" x14ac:dyDescent="0.4">
      <c r="B965" s="15">
        <v>962</v>
      </c>
      <c r="C965" s="17">
        <v>1437</v>
      </c>
      <c r="D965" s="17">
        <v>1437</v>
      </c>
    </row>
    <row r="966" spans="2:4" x14ac:dyDescent="0.4">
      <c r="B966" s="15">
        <v>963</v>
      </c>
      <c r="C966" s="17">
        <v>1452</v>
      </c>
      <c r="D966" s="17">
        <v>1452</v>
      </c>
    </row>
    <row r="967" spans="2:4" x14ac:dyDescent="0.4">
      <c r="B967" s="15">
        <v>964</v>
      </c>
      <c r="C967" s="17">
        <v>1437</v>
      </c>
      <c r="D967" s="17">
        <v>1437</v>
      </c>
    </row>
    <row r="968" spans="2:4" x14ac:dyDescent="0.4">
      <c r="B968" s="15">
        <v>965</v>
      </c>
      <c r="C968" s="17">
        <v>1246</v>
      </c>
      <c r="D968" s="17">
        <v>1458</v>
      </c>
    </row>
    <row r="969" spans="2:4" x14ac:dyDescent="0.4">
      <c r="B969" s="15">
        <v>966</v>
      </c>
      <c r="C969" s="17">
        <v>1458</v>
      </c>
      <c r="D969" s="17">
        <v>1458</v>
      </c>
    </row>
    <row r="970" spans="2:4" x14ac:dyDescent="0.4">
      <c r="B970" s="15">
        <v>967</v>
      </c>
      <c r="C970" s="17">
        <v>1345</v>
      </c>
      <c r="D970" s="17">
        <v>1343</v>
      </c>
    </row>
    <row r="971" spans="2:4" x14ac:dyDescent="0.4">
      <c r="B971" s="15">
        <v>968</v>
      </c>
      <c r="C971" s="17">
        <v>1452</v>
      </c>
      <c r="D971" s="17">
        <v>1452</v>
      </c>
    </row>
    <row r="972" spans="2:4" x14ac:dyDescent="0.4">
      <c r="B972" s="15">
        <v>969</v>
      </c>
      <c r="C972" s="17">
        <v>1314</v>
      </c>
      <c r="D972" s="17">
        <v>1458</v>
      </c>
    </row>
    <row r="973" spans="2:4" x14ac:dyDescent="0.4">
      <c r="B973" s="15">
        <v>970</v>
      </c>
      <c r="C973" s="17">
        <v>1124</v>
      </c>
      <c r="D973" s="17">
        <v>1124</v>
      </c>
    </row>
    <row r="974" spans="2:4" x14ac:dyDescent="0.4">
      <c r="B974" s="15">
        <v>971</v>
      </c>
      <c r="C974" s="17">
        <v>1437</v>
      </c>
      <c r="D974" s="17">
        <v>1437</v>
      </c>
    </row>
    <row r="975" spans="2:4" x14ac:dyDescent="0.4">
      <c r="B975" s="15">
        <v>972</v>
      </c>
      <c r="C975" s="17">
        <v>1343</v>
      </c>
      <c r="D975" s="17">
        <v>1343</v>
      </c>
    </row>
    <row r="976" spans="2:4" x14ac:dyDescent="0.4">
      <c r="B976" s="15">
        <v>973</v>
      </c>
      <c r="C976" s="17">
        <v>1436</v>
      </c>
      <c r="D976" s="17">
        <v>1374</v>
      </c>
    </row>
    <row r="977" spans="2:4" x14ac:dyDescent="0.4">
      <c r="B977" s="15">
        <v>974</v>
      </c>
      <c r="C977" s="17">
        <v>1246</v>
      </c>
      <c r="D977" s="17">
        <v>1458</v>
      </c>
    </row>
    <row r="978" spans="2:4" x14ac:dyDescent="0.4">
      <c r="B978" s="15">
        <v>975</v>
      </c>
      <c r="C978" s="17">
        <v>1314</v>
      </c>
      <c r="D978" s="17">
        <v>1112</v>
      </c>
    </row>
    <row r="979" spans="2:4" x14ac:dyDescent="0.4">
      <c r="B979" s="15">
        <v>976</v>
      </c>
      <c r="C979" s="17">
        <v>1314</v>
      </c>
      <c r="D979" s="17">
        <v>1433</v>
      </c>
    </row>
    <row r="980" spans="2:4" x14ac:dyDescent="0.4">
      <c r="B980" s="15">
        <v>977</v>
      </c>
      <c r="C980" s="17">
        <v>1452</v>
      </c>
      <c r="D980" s="17">
        <v>1452</v>
      </c>
    </row>
    <row r="981" spans="2:4" x14ac:dyDescent="0.4">
      <c r="B981" s="15">
        <v>978</v>
      </c>
      <c r="C981" s="17">
        <v>1452</v>
      </c>
      <c r="D981" s="17">
        <v>1452</v>
      </c>
    </row>
    <row r="982" spans="2:4" x14ac:dyDescent="0.4">
      <c r="B982" s="15">
        <v>979</v>
      </c>
      <c r="C982" s="17">
        <v>1436</v>
      </c>
      <c r="D982" s="17">
        <v>1458</v>
      </c>
    </row>
    <row r="983" spans="2:4" x14ac:dyDescent="0.4">
      <c r="B983" s="15">
        <v>980</v>
      </c>
      <c r="C983" s="17">
        <v>1437</v>
      </c>
      <c r="D983" s="17">
        <v>1437</v>
      </c>
    </row>
    <row r="984" spans="2:4" x14ac:dyDescent="0.4">
      <c r="B984" s="15">
        <v>981</v>
      </c>
      <c r="C984" s="17">
        <v>1314</v>
      </c>
      <c r="D984" s="17">
        <v>1124</v>
      </c>
    </row>
    <row r="985" spans="2:4" x14ac:dyDescent="0.4">
      <c r="B985" s="15">
        <v>982</v>
      </c>
      <c r="C985" s="17">
        <v>1452</v>
      </c>
      <c r="D985" s="17">
        <v>1452</v>
      </c>
    </row>
    <row r="986" spans="2:4" x14ac:dyDescent="0.4">
      <c r="B986" s="15">
        <v>983</v>
      </c>
      <c r="C986" s="17">
        <v>1437</v>
      </c>
      <c r="D986" s="17">
        <v>1437</v>
      </c>
    </row>
    <row r="987" spans="2:4" x14ac:dyDescent="0.4">
      <c r="B987" s="15">
        <v>984</v>
      </c>
      <c r="C987" s="17">
        <v>1314</v>
      </c>
      <c r="D987" s="17">
        <v>1268</v>
      </c>
    </row>
    <row r="988" spans="2:4" x14ac:dyDescent="0.4">
      <c r="B988" s="15">
        <v>985</v>
      </c>
      <c r="C988" s="17">
        <v>1124</v>
      </c>
      <c r="D988" s="17">
        <v>1124</v>
      </c>
    </row>
    <row r="989" spans="2:4" x14ac:dyDescent="0.4">
      <c r="B989" s="15">
        <v>986</v>
      </c>
      <c r="C989" s="17">
        <v>1437</v>
      </c>
      <c r="D989" s="17">
        <v>1437</v>
      </c>
    </row>
    <row r="990" spans="2:4" x14ac:dyDescent="0.4">
      <c r="B990" s="15">
        <v>987</v>
      </c>
      <c r="C990" s="17">
        <v>1181</v>
      </c>
      <c r="D990" s="17">
        <v>1181</v>
      </c>
    </row>
    <row r="991" spans="2:4" x14ac:dyDescent="0.4">
      <c r="B991" s="15">
        <v>988</v>
      </c>
      <c r="C991" s="17">
        <v>1124</v>
      </c>
      <c r="D991" s="17">
        <v>1124</v>
      </c>
    </row>
    <row r="992" spans="2:4" x14ac:dyDescent="0.4">
      <c r="B992" s="15">
        <v>989</v>
      </c>
      <c r="C992" s="17">
        <v>1433</v>
      </c>
      <c r="D992" s="17">
        <v>1433</v>
      </c>
    </row>
    <row r="993" spans="2:4" x14ac:dyDescent="0.4">
      <c r="B993" s="15">
        <v>990</v>
      </c>
      <c r="C993" s="17">
        <v>1452</v>
      </c>
      <c r="D993" s="17">
        <v>1452</v>
      </c>
    </row>
    <row r="994" spans="2:4" x14ac:dyDescent="0.4">
      <c r="B994" s="15">
        <v>991</v>
      </c>
      <c r="C994" s="17">
        <v>1437</v>
      </c>
      <c r="D994" s="17">
        <v>1437</v>
      </c>
    </row>
    <row r="995" spans="2:4" x14ac:dyDescent="0.4">
      <c r="B995" s="15">
        <v>992</v>
      </c>
      <c r="C995" s="17">
        <v>1371</v>
      </c>
      <c r="D995" s="17">
        <v>1437</v>
      </c>
    </row>
    <row r="996" spans="2:4" x14ac:dyDescent="0.4">
      <c r="B996" s="15">
        <v>993</v>
      </c>
      <c r="C996" s="17">
        <v>1437</v>
      </c>
      <c r="D996" s="17">
        <v>1437</v>
      </c>
    </row>
    <row r="997" spans="2:4" x14ac:dyDescent="0.4">
      <c r="B997" s="15">
        <v>994</v>
      </c>
      <c r="C997" s="17">
        <v>1153</v>
      </c>
      <c r="D997" s="17">
        <v>1452</v>
      </c>
    </row>
    <row r="998" spans="2:4" x14ac:dyDescent="0.4">
      <c r="B998" s="15">
        <v>995</v>
      </c>
      <c r="C998" s="17">
        <v>1437</v>
      </c>
      <c r="D998" s="17">
        <v>1437</v>
      </c>
    </row>
    <row r="999" spans="2:4" x14ac:dyDescent="0.4">
      <c r="B999" s="15">
        <v>996</v>
      </c>
      <c r="C999" s="17">
        <v>1452</v>
      </c>
      <c r="D999" s="17">
        <v>1452</v>
      </c>
    </row>
    <row r="1000" spans="2:4" x14ac:dyDescent="0.4">
      <c r="B1000" s="15">
        <v>997</v>
      </c>
      <c r="C1000" s="17">
        <v>1437</v>
      </c>
      <c r="D1000" s="17">
        <v>1437</v>
      </c>
    </row>
    <row r="1001" spans="2:4" x14ac:dyDescent="0.4">
      <c r="B1001" s="15">
        <v>998</v>
      </c>
      <c r="C1001" s="17">
        <v>1257</v>
      </c>
      <c r="D1001" s="17">
        <v>1112</v>
      </c>
    </row>
    <row r="1002" spans="2:4" x14ac:dyDescent="0.4">
      <c r="B1002" s="15">
        <v>999</v>
      </c>
      <c r="C1002" s="17">
        <v>1437</v>
      </c>
      <c r="D1002" s="17">
        <v>1437</v>
      </c>
    </row>
    <row r="1003" spans="2:4" x14ac:dyDescent="0.4">
      <c r="B1003" s="15">
        <v>1000</v>
      </c>
      <c r="C1003" s="17">
        <v>1437</v>
      </c>
      <c r="D1003" s="17">
        <v>1437</v>
      </c>
    </row>
    <row r="1004" spans="2:4" x14ac:dyDescent="0.4">
      <c r="B1004" s="15">
        <v>1001</v>
      </c>
      <c r="C1004" s="17">
        <v>1452</v>
      </c>
      <c r="D1004" s="17">
        <v>1452</v>
      </c>
    </row>
    <row r="1005" spans="2:4" x14ac:dyDescent="0.4">
      <c r="B1005" s="15">
        <v>1002</v>
      </c>
      <c r="C1005" s="17">
        <v>1124</v>
      </c>
      <c r="D1005" s="17">
        <v>1124</v>
      </c>
    </row>
    <row r="1006" spans="2:4" x14ac:dyDescent="0.4">
      <c r="B1006" s="15">
        <v>1003</v>
      </c>
      <c r="C1006" s="17">
        <v>1345</v>
      </c>
      <c r="D1006" s="17">
        <v>1423</v>
      </c>
    </row>
    <row r="1007" spans="2:4" x14ac:dyDescent="0.4">
      <c r="B1007" s="15">
        <v>1004</v>
      </c>
      <c r="C1007" s="17">
        <v>1437</v>
      </c>
      <c r="D1007" s="17">
        <v>1437</v>
      </c>
    </row>
    <row r="1008" spans="2:4" x14ac:dyDescent="0.4">
      <c r="B1008" s="15">
        <v>1005</v>
      </c>
      <c r="C1008" s="17">
        <v>1437</v>
      </c>
      <c r="D1008" s="17">
        <v>1437</v>
      </c>
    </row>
    <row r="1009" spans="2:4" x14ac:dyDescent="0.4">
      <c r="B1009" s="15">
        <v>1006</v>
      </c>
      <c r="C1009" s="17">
        <v>1374</v>
      </c>
      <c r="D1009" s="17">
        <v>1374</v>
      </c>
    </row>
    <row r="1010" spans="2:4" x14ac:dyDescent="0.4">
      <c r="B1010" s="15">
        <v>1007</v>
      </c>
      <c r="C1010" s="17">
        <v>1274</v>
      </c>
      <c r="D1010" s="17">
        <v>1423</v>
      </c>
    </row>
    <row r="1011" spans="2:4" x14ac:dyDescent="0.4">
      <c r="B1011" s="15">
        <v>1008</v>
      </c>
      <c r="C1011" s="17">
        <v>1452</v>
      </c>
      <c r="D1011" s="17">
        <v>1452</v>
      </c>
    </row>
    <row r="1012" spans="2:4" x14ac:dyDescent="0.4">
      <c r="B1012" s="15">
        <v>1009</v>
      </c>
      <c r="C1012" s="17">
        <v>1196</v>
      </c>
      <c r="D1012" s="17">
        <v>1196</v>
      </c>
    </row>
    <row r="1013" spans="2:4" x14ac:dyDescent="0.4">
      <c r="B1013" s="15">
        <v>1010</v>
      </c>
      <c r="C1013" s="17">
        <v>1437</v>
      </c>
      <c r="D1013" s="17">
        <v>1437</v>
      </c>
    </row>
    <row r="1014" spans="2:4" x14ac:dyDescent="0.4">
      <c r="B1014" s="15">
        <v>1011</v>
      </c>
      <c r="C1014" s="17">
        <v>1452</v>
      </c>
      <c r="D1014" s="17">
        <v>1452</v>
      </c>
    </row>
    <row r="1015" spans="2:4" x14ac:dyDescent="0.4">
      <c r="B1015" s="15">
        <v>1012</v>
      </c>
      <c r="C1015" s="17">
        <v>1153</v>
      </c>
      <c r="D1015" s="17">
        <v>1437</v>
      </c>
    </row>
    <row r="1016" spans="2:4" x14ac:dyDescent="0.4">
      <c r="B1016" s="15">
        <v>1013</v>
      </c>
      <c r="C1016" s="17">
        <v>1242</v>
      </c>
      <c r="D1016" s="17">
        <v>1452</v>
      </c>
    </row>
    <row r="1017" spans="2:4" x14ac:dyDescent="0.4">
      <c r="B1017" s="15">
        <v>1014</v>
      </c>
      <c r="C1017" s="17">
        <v>1314</v>
      </c>
      <c r="D1017" s="17">
        <v>1437</v>
      </c>
    </row>
    <row r="1018" spans="2:4" x14ac:dyDescent="0.4">
      <c r="B1018" s="15">
        <v>1015</v>
      </c>
      <c r="C1018" s="17">
        <v>1437</v>
      </c>
      <c r="D1018" s="17">
        <v>1437</v>
      </c>
    </row>
    <row r="1019" spans="2:4" x14ac:dyDescent="0.4">
      <c r="B1019" s="15">
        <v>1016</v>
      </c>
      <c r="C1019" s="17">
        <v>1124</v>
      </c>
      <c r="D1019" s="17">
        <v>1124</v>
      </c>
    </row>
    <row r="1020" spans="2:4" x14ac:dyDescent="0.4">
      <c r="B1020" s="15">
        <v>1017</v>
      </c>
      <c r="C1020" s="17">
        <v>1437</v>
      </c>
      <c r="D1020" s="17">
        <v>1437</v>
      </c>
    </row>
    <row r="1021" spans="2:4" x14ac:dyDescent="0.4">
      <c r="B1021" s="15">
        <v>1018</v>
      </c>
      <c r="C1021" s="17">
        <v>1374</v>
      </c>
      <c r="D1021" s="17">
        <v>1374</v>
      </c>
    </row>
    <row r="1022" spans="2:4" x14ac:dyDescent="0.4">
      <c r="B1022" s="15">
        <v>1019</v>
      </c>
      <c r="C1022" s="17">
        <v>1173</v>
      </c>
      <c r="D1022" s="17">
        <v>1195</v>
      </c>
    </row>
    <row r="1023" spans="2:4" x14ac:dyDescent="0.4">
      <c r="B1023" s="15">
        <v>1020</v>
      </c>
      <c r="C1023" s="17">
        <v>1276</v>
      </c>
      <c r="D1023" s="17">
        <v>1195</v>
      </c>
    </row>
    <row r="1024" spans="2:4" x14ac:dyDescent="0.4">
      <c r="B1024" s="15">
        <v>1021</v>
      </c>
      <c r="C1024" s="17">
        <v>1452</v>
      </c>
      <c r="D1024" s="17">
        <v>1452</v>
      </c>
    </row>
    <row r="1025" spans="2:4" x14ac:dyDescent="0.4">
      <c r="B1025" s="15">
        <v>1022</v>
      </c>
      <c r="C1025" s="17">
        <v>1153</v>
      </c>
      <c r="D1025" s="17">
        <v>1195</v>
      </c>
    </row>
    <row r="1026" spans="2:4" x14ac:dyDescent="0.4">
      <c r="B1026" s="15">
        <v>1023</v>
      </c>
      <c r="C1026" s="17">
        <v>1332</v>
      </c>
      <c r="D1026" s="17">
        <v>1433</v>
      </c>
    </row>
    <row r="1027" spans="2:4" x14ac:dyDescent="0.4">
      <c r="B1027" s="15">
        <v>1024</v>
      </c>
      <c r="C1027" s="17">
        <v>1452</v>
      </c>
      <c r="D1027" s="17">
        <v>1452</v>
      </c>
    </row>
    <row r="1028" spans="2:4" x14ac:dyDescent="0.4">
      <c r="B1028" s="15">
        <v>1025</v>
      </c>
      <c r="C1028" s="17">
        <v>1124</v>
      </c>
      <c r="D1028" s="17">
        <v>1124</v>
      </c>
    </row>
    <row r="1029" spans="2:4" x14ac:dyDescent="0.4">
      <c r="B1029" s="15">
        <v>1026</v>
      </c>
      <c r="C1029" s="17">
        <v>1124</v>
      </c>
      <c r="D1029" s="17">
        <v>1124</v>
      </c>
    </row>
    <row r="1030" spans="2:4" x14ac:dyDescent="0.4">
      <c r="B1030" s="15">
        <v>1027</v>
      </c>
      <c r="C1030" s="17">
        <v>1458</v>
      </c>
      <c r="D1030" s="17">
        <v>1458</v>
      </c>
    </row>
    <row r="1031" spans="2:4" x14ac:dyDescent="0.4">
      <c r="B1031" s="15">
        <v>1028</v>
      </c>
      <c r="C1031" s="17">
        <v>1437</v>
      </c>
      <c r="D1031" s="17">
        <v>1437</v>
      </c>
    </row>
    <row r="1032" spans="2:4" x14ac:dyDescent="0.4">
      <c r="B1032" s="15">
        <v>1029</v>
      </c>
      <c r="C1032" s="17">
        <v>1452</v>
      </c>
      <c r="D1032" s="17">
        <v>1452</v>
      </c>
    </row>
    <row r="1033" spans="2:4" x14ac:dyDescent="0.4">
      <c r="B1033" s="15">
        <v>1030</v>
      </c>
      <c r="C1033" s="17">
        <v>1437</v>
      </c>
      <c r="D1033" s="17">
        <v>1437</v>
      </c>
    </row>
    <row r="1034" spans="2:4" x14ac:dyDescent="0.4">
      <c r="B1034" s="15">
        <v>1031</v>
      </c>
      <c r="C1034" s="17">
        <v>1246</v>
      </c>
      <c r="D1034" s="17">
        <v>1458</v>
      </c>
    </row>
    <row r="1035" spans="2:4" x14ac:dyDescent="0.4">
      <c r="B1035" s="15">
        <v>1032</v>
      </c>
      <c r="C1035" s="17">
        <v>1452</v>
      </c>
      <c r="D1035" s="17">
        <v>1452</v>
      </c>
    </row>
    <row r="1036" spans="2:4" x14ac:dyDescent="0.4">
      <c r="B1036" s="15">
        <v>1033</v>
      </c>
      <c r="C1036" s="17">
        <v>1452</v>
      </c>
      <c r="D1036" s="17">
        <v>1452</v>
      </c>
    </row>
    <row r="1037" spans="2:4" x14ac:dyDescent="0.4">
      <c r="B1037" s="15">
        <v>1034</v>
      </c>
      <c r="C1037" s="17">
        <v>1124</v>
      </c>
      <c r="D1037" s="17">
        <v>1124</v>
      </c>
    </row>
    <row r="1038" spans="2:4" x14ac:dyDescent="0.4">
      <c r="B1038" s="15">
        <v>1035</v>
      </c>
      <c r="C1038" s="17">
        <v>1124</v>
      </c>
      <c r="D1038" s="17">
        <v>1124</v>
      </c>
    </row>
    <row r="1039" spans="2:4" x14ac:dyDescent="0.4">
      <c r="B1039" s="15">
        <v>1036</v>
      </c>
      <c r="C1039" s="17">
        <v>1452</v>
      </c>
      <c r="D1039" s="17">
        <v>1452</v>
      </c>
    </row>
    <row r="1040" spans="2:4" x14ac:dyDescent="0.4">
      <c r="B1040" s="15">
        <v>1037</v>
      </c>
      <c r="C1040" s="17">
        <v>1124</v>
      </c>
      <c r="D1040" s="17">
        <v>1124</v>
      </c>
    </row>
    <row r="1041" spans="2:4" x14ac:dyDescent="0.4">
      <c r="B1041" s="15">
        <v>1038</v>
      </c>
      <c r="C1041" s="17">
        <v>1437</v>
      </c>
      <c r="D1041" s="17">
        <v>1437</v>
      </c>
    </row>
    <row r="1042" spans="2:4" x14ac:dyDescent="0.4">
      <c r="B1042" s="15">
        <v>1039</v>
      </c>
      <c r="C1042" s="17">
        <v>1343</v>
      </c>
      <c r="D1042" s="17">
        <v>1343</v>
      </c>
    </row>
    <row r="1043" spans="2:4" x14ac:dyDescent="0.4">
      <c r="B1043" s="15">
        <v>1040</v>
      </c>
      <c r="C1043" s="17">
        <v>1314</v>
      </c>
      <c r="D1043" s="17">
        <v>1433</v>
      </c>
    </row>
    <row r="1044" spans="2:4" x14ac:dyDescent="0.4">
      <c r="B1044" s="15">
        <v>1041</v>
      </c>
      <c r="C1044" s="17">
        <v>1153</v>
      </c>
      <c r="D1044" s="17">
        <v>1433</v>
      </c>
    </row>
    <row r="1045" spans="2:4" x14ac:dyDescent="0.4">
      <c r="B1045" s="15">
        <v>1042</v>
      </c>
      <c r="C1045" s="17">
        <v>1452</v>
      </c>
      <c r="D1045" s="17">
        <v>1452</v>
      </c>
    </row>
    <row r="1046" spans="2:4" x14ac:dyDescent="0.4">
      <c r="B1046" s="15">
        <v>1043</v>
      </c>
      <c r="C1046" s="17">
        <v>1257</v>
      </c>
      <c r="D1046" s="17">
        <v>1437</v>
      </c>
    </row>
    <row r="1047" spans="2:4" x14ac:dyDescent="0.4">
      <c r="B1047" s="15">
        <v>1044</v>
      </c>
      <c r="C1047" s="17">
        <v>1452</v>
      </c>
      <c r="D1047" s="17">
        <v>1452</v>
      </c>
    </row>
    <row r="1048" spans="2:4" x14ac:dyDescent="0.4">
      <c r="B1048" s="15">
        <v>1045</v>
      </c>
      <c r="C1048" s="17">
        <v>1173</v>
      </c>
      <c r="D1048" s="17">
        <v>1343</v>
      </c>
    </row>
    <row r="1049" spans="2:4" x14ac:dyDescent="0.4">
      <c r="B1049" s="15">
        <v>1046</v>
      </c>
      <c r="C1049" s="17">
        <v>1437</v>
      </c>
      <c r="D1049" s="17">
        <v>1437</v>
      </c>
    </row>
    <row r="1050" spans="2:4" x14ac:dyDescent="0.4">
      <c r="B1050" s="15">
        <v>1047</v>
      </c>
      <c r="C1050" s="17">
        <v>1437</v>
      </c>
      <c r="D1050" s="17">
        <v>1437</v>
      </c>
    </row>
    <row r="1051" spans="2:4" x14ac:dyDescent="0.4">
      <c r="B1051" s="15">
        <v>1048</v>
      </c>
      <c r="C1051" s="17">
        <v>1452</v>
      </c>
      <c r="D1051" s="17">
        <v>1452</v>
      </c>
    </row>
    <row r="1052" spans="2:4" x14ac:dyDescent="0.4">
      <c r="B1052" s="15">
        <v>1049</v>
      </c>
      <c r="C1052" s="17">
        <v>1452</v>
      </c>
      <c r="D1052" s="17">
        <v>1452</v>
      </c>
    </row>
    <row r="1053" spans="2:4" x14ac:dyDescent="0.4">
      <c r="B1053" s="15">
        <v>1050</v>
      </c>
      <c r="C1053" s="17">
        <v>1433</v>
      </c>
      <c r="D1053" s="17">
        <v>1433</v>
      </c>
    </row>
    <row r="1054" spans="2:4" x14ac:dyDescent="0.4">
      <c r="B1054" s="15">
        <v>1051</v>
      </c>
      <c r="C1054" s="17">
        <v>1246</v>
      </c>
      <c r="D1054" s="17">
        <v>1452</v>
      </c>
    </row>
    <row r="1055" spans="2:4" x14ac:dyDescent="0.4">
      <c r="B1055" s="15">
        <v>1052</v>
      </c>
      <c r="C1055" s="17">
        <v>1437</v>
      </c>
      <c r="D1055" s="17">
        <v>1437</v>
      </c>
    </row>
    <row r="1056" spans="2:4" x14ac:dyDescent="0.4">
      <c r="B1056" s="15">
        <v>1053</v>
      </c>
      <c r="C1056" s="17">
        <v>1332</v>
      </c>
      <c r="D1056" s="17">
        <v>1458</v>
      </c>
    </row>
    <row r="1057" spans="2:4" x14ac:dyDescent="0.4">
      <c r="B1057" s="15">
        <v>1054</v>
      </c>
      <c r="C1057" s="17">
        <v>1153</v>
      </c>
      <c r="D1057" s="17">
        <v>1452</v>
      </c>
    </row>
    <row r="1058" spans="2:4" x14ac:dyDescent="0.4">
      <c r="B1058" s="15">
        <v>1055</v>
      </c>
      <c r="C1058" s="17">
        <v>1374</v>
      </c>
      <c r="D1058" s="17">
        <v>1374</v>
      </c>
    </row>
    <row r="1059" spans="2:4" x14ac:dyDescent="0.4">
      <c r="B1059" s="15">
        <v>1056</v>
      </c>
      <c r="C1059" s="17">
        <v>1452</v>
      </c>
      <c r="D1059" s="17">
        <v>1452</v>
      </c>
    </row>
    <row r="1060" spans="2:4" x14ac:dyDescent="0.4">
      <c r="B1060" s="15">
        <v>1057</v>
      </c>
      <c r="C1060" s="17">
        <v>1436</v>
      </c>
      <c r="D1060" s="17">
        <v>1343</v>
      </c>
    </row>
    <row r="1061" spans="2:4" x14ac:dyDescent="0.4">
      <c r="B1061" s="15">
        <v>1058</v>
      </c>
      <c r="C1061" s="17">
        <v>1314</v>
      </c>
      <c r="D1061" s="17">
        <v>1437</v>
      </c>
    </row>
    <row r="1062" spans="2:4" x14ac:dyDescent="0.4">
      <c r="B1062" s="15">
        <v>1059</v>
      </c>
      <c r="C1062" s="17">
        <v>1242</v>
      </c>
      <c r="D1062" s="17">
        <v>1374</v>
      </c>
    </row>
    <row r="1063" spans="2:4" x14ac:dyDescent="0.4">
      <c r="B1063" s="15">
        <v>1060</v>
      </c>
      <c r="C1063" s="17">
        <v>1345</v>
      </c>
      <c r="D1063" s="17">
        <v>1343</v>
      </c>
    </row>
    <row r="1064" spans="2:4" x14ac:dyDescent="0.4">
      <c r="B1064" s="15">
        <v>1061</v>
      </c>
      <c r="C1064" s="17">
        <v>1195</v>
      </c>
      <c r="D1064" s="17">
        <v>1195</v>
      </c>
    </row>
    <row r="1065" spans="2:4" x14ac:dyDescent="0.4">
      <c r="B1065" s="15">
        <v>1062</v>
      </c>
      <c r="C1065" s="17">
        <v>1124</v>
      </c>
      <c r="D1065" s="17">
        <v>1124</v>
      </c>
    </row>
    <row r="1066" spans="2:4" x14ac:dyDescent="0.4">
      <c r="B1066" s="15">
        <v>1063</v>
      </c>
      <c r="C1066" s="17">
        <v>1246</v>
      </c>
      <c r="D1066" s="17">
        <v>1124</v>
      </c>
    </row>
    <row r="1067" spans="2:4" x14ac:dyDescent="0.4">
      <c r="B1067" s="15">
        <v>1064</v>
      </c>
      <c r="C1067" s="17">
        <v>1452</v>
      </c>
      <c r="D1067" s="17">
        <v>1452</v>
      </c>
    </row>
    <row r="1068" spans="2:4" x14ac:dyDescent="0.4">
      <c r="B1068" s="15">
        <v>1065</v>
      </c>
      <c r="C1068" s="17">
        <v>1452</v>
      </c>
      <c r="D1068" s="17">
        <v>1452</v>
      </c>
    </row>
    <row r="1069" spans="2:4" x14ac:dyDescent="0.4">
      <c r="B1069" s="15">
        <v>1066</v>
      </c>
      <c r="C1069" s="17">
        <v>1452</v>
      </c>
      <c r="D1069" s="17">
        <v>1452</v>
      </c>
    </row>
    <row r="1070" spans="2:4" x14ac:dyDescent="0.4">
      <c r="B1070" s="15">
        <v>1067</v>
      </c>
      <c r="C1070" s="17">
        <v>1452</v>
      </c>
      <c r="D1070" s="17">
        <v>1452</v>
      </c>
    </row>
    <row r="1071" spans="2:4" x14ac:dyDescent="0.4">
      <c r="B1071" s="15">
        <v>1068</v>
      </c>
      <c r="C1071" s="17">
        <v>1452</v>
      </c>
      <c r="D1071" s="17">
        <v>1452</v>
      </c>
    </row>
    <row r="1072" spans="2:4" x14ac:dyDescent="0.4">
      <c r="B1072" s="15">
        <v>1069</v>
      </c>
      <c r="C1072" s="17">
        <v>1457</v>
      </c>
      <c r="D1072" s="17">
        <v>1343</v>
      </c>
    </row>
    <row r="1073" spans="2:4" x14ac:dyDescent="0.4">
      <c r="B1073" s="15">
        <v>1070</v>
      </c>
      <c r="C1073" s="17">
        <v>1374</v>
      </c>
      <c r="D1073" s="17">
        <v>1374</v>
      </c>
    </row>
    <row r="1074" spans="2:4" x14ac:dyDescent="0.4">
      <c r="B1074" s="15">
        <v>1071</v>
      </c>
      <c r="C1074" s="17">
        <v>1452</v>
      </c>
      <c r="D1074" s="17">
        <v>1452</v>
      </c>
    </row>
    <row r="1075" spans="2:4" x14ac:dyDescent="0.4">
      <c r="B1075" s="15">
        <v>1072</v>
      </c>
      <c r="C1075" s="17">
        <v>1437</v>
      </c>
      <c r="D1075" s="17">
        <v>1437</v>
      </c>
    </row>
    <row r="1076" spans="2:4" x14ac:dyDescent="0.4">
      <c r="B1076" s="15">
        <v>1073</v>
      </c>
      <c r="C1076" s="17">
        <v>1452</v>
      </c>
      <c r="D1076" s="17">
        <v>1452</v>
      </c>
    </row>
    <row r="1077" spans="2:4" x14ac:dyDescent="0.4">
      <c r="B1077" s="15">
        <v>1074</v>
      </c>
      <c r="C1077" s="17">
        <v>1246</v>
      </c>
      <c r="D1077" s="17">
        <v>1124</v>
      </c>
    </row>
    <row r="1078" spans="2:4" x14ac:dyDescent="0.4">
      <c r="B1078" s="15">
        <v>1075</v>
      </c>
      <c r="C1078" s="17">
        <v>1371</v>
      </c>
      <c r="D1078" s="17">
        <v>1433</v>
      </c>
    </row>
    <row r="1079" spans="2:4" x14ac:dyDescent="0.4">
      <c r="B1079" s="15">
        <v>1076</v>
      </c>
      <c r="C1079" s="17">
        <v>1437</v>
      </c>
      <c r="D1079" s="17">
        <v>1437</v>
      </c>
    </row>
    <row r="1080" spans="2:4" x14ac:dyDescent="0.4">
      <c r="B1080" s="15">
        <v>1077</v>
      </c>
      <c r="C1080" s="17">
        <v>1452</v>
      </c>
      <c r="D1080" s="17">
        <v>1452</v>
      </c>
    </row>
    <row r="1081" spans="2:4" x14ac:dyDescent="0.4">
      <c r="B1081" s="15">
        <v>1078</v>
      </c>
      <c r="C1081" s="17">
        <v>1173</v>
      </c>
      <c r="D1081" s="17">
        <v>1343</v>
      </c>
    </row>
    <row r="1082" spans="2:4" x14ac:dyDescent="0.4">
      <c r="B1082" s="15">
        <v>1079</v>
      </c>
      <c r="C1082" s="17">
        <v>1173</v>
      </c>
      <c r="D1082" s="17">
        <v>1435</v>
      </c>
    </row>
    <row r="1083" spans="2:4" x14ac:dyDescent="0.4">
      <c r="B1083" s="15">
        <v>1080</v>
      </c>
      <c r="C1083" s="17">
        <v>1455</v>
      </c>
      <c r="D1083" s="17">
        <v>1458</v>
      </c>
    </row>
    <row r="1084" spans="2:4" x14ac:dyDescent="0.4">
      <c r="B1084" s="15">
        <v>1081</v>
      </c>
      <c r="C1084" s="17">
        <v>1452</v>
      </c>
      <c r="D1084" s="17">
        <v>1452</v>
      </c>
    </row>
    <row r="1085" spans="2:4" x14ac:dyDescent="0.4">
      <c r="B1085" s="15">
        <v>1082</v>
      </c>
      <c r="C1085" s="17">
        <v>1173</v>
      </c>
      <c r="D1085" s="17">
        <v>1195</v>
      </c>
    </row>
    <row r="1086" spans="2:4" x14ac:dyDescent="0.4">
      <c r="B1086" s="15">
        <v>1083</v>
      </c>
      <c r="C1086" s="17">
        <v>1343</v>
      </c>
      <c r="D1086" s="17">
        <v>1343</v>
      </c>
    </row>
    <row r="1087" spans="2:4" x14ac:dyDescent="0.4">
      <c r="B1087" s="15">
        <v>1084</v>
      </c>
      <c r="C1087" s="17">
        <v>1276</v>
      </c>
      <c r="D1087" s="17">
        <v>1452</v>
      </c>
    </row>
    <row r="1088" spans="2:4" x14ac:dyDescent="0.4">
      <c r="B1088" s="15">
        <v>1085</v>
      </c>
      <c r="C1088" s="17">
        <v>1124</v>
      </c>
      <c r="D1088" s="17">
        <v>1124</v>
      </c>
    </row>
    <row r="1089" spans="2:4" x14ac:dyDescent="0.4">
      <c r="B1089" s="15">
        <v>1086</v>
      </c>
      <c r="C1089" s="17">
        <v>1153</v>
      </c>
      <c r="D1089" s="17">
        <v>1458</v>
      </c>
    </row>
    <row r="1090" spans="2:4" x14ac:dyDescent="0.4">
      <c r="B1090" s="15">
        <v>1087</v>
      </c>
      <c r="C1090" s="17">
        <v>1314</v>
      </c>
      <c r="D1090" s="17">
        <v>1433</v>
      </c>
    </row>
    <row r="1091" spans="2:4" x14ac:dyDescent="0.4">
      <c r="B1091" s="15">
        <v>1088</v>
      </c>
      <c r="C1091" s="17">
        <v>1274</v>
      </c>
      <c r="D1091" s="17">
        <v>1433</v>
      </c>
    </row>
    <row r="1092" spans="2:4" x14ac:dyDescent="0.4">
      <c r="B1092" s="15">
        <v>1089</v>
      </c>
      <c r="C1092" s="17">
        <v>1437</v>
      </c>
      <c r="D1092" s="17">
        <v>1437</v>
      </c>
    </row>
    <row r="1093" spans="2:4" x14ac:dyDescent="0.4">
      <c r="B1093" s="15">
        <v>1090</v>
      </c>
      <c r="C1093" s="17">
        <v>1314</v>
      </c>
      <c r="D1093" s="17">
        <v>1452</v>
      </c>
    </row>
    <row r="1094" spans="2:4" x14ac:dyDescent="0.4">
      <c r="B1094" s="15">
        <v>1091</v>
      </c>
      <c r="C1094" s="17">
        <v>1436</v>
      </c>
      <c r="D1094" s="17">
        <v>1124</v>
      </c>
    </row>
    <row r="1095" spans="2:4" x14ac:dyDescent="0.4">
      <c r="B1095" s="15">
        <v>1092</v>
      </c>
      <c r="C1095" s="17">
        <v>1452</v>
      </c>
      <c r="D1095" s="17">
        <v>1452</v>
      </c>
    </row>
    <row r="1096" spans="2:4" x14ac:dyDescent="0.4">
      <c r="B1096" s="15">
        <v>1093</v>
      </c>
      <c r="C1096" s="17">
        <v>1345</v>
      </c>
      <c r="D1096" s="17">
        <v>1433</v>
      </c>
    </row>
    <row r="1097" spans="2:4" x14ac:dyDescent="0.4">
      <c r="B1097" s="15">
        <v>1094</v>
      </c>
      <c r="C1097" s="17">
        <v>1452</v>
      </c>
      <c r="D1097" s="17">
        <v>1452</v>
      </c>
    </row>
    <row r="1098" spans="2:4" x14ac:dyDescent="0.4">
      <c r="B1098" s="15">
        <v>1095</v>
      </c>
      <c r="C1098" s="17">
        <v>1124</v>
      </c>
      <c r="D1098" s="17">
        <v>1124</v>
      </c>
    </row>
    <row r="1099" spans="2:4" x14ac:dyDescent="0.4">
      <c r="B1099" s="15">
        <v>1096</v>
      </c>
      <c r="C1099" s="17">
        <v>1173</v>
      </c>
      <c r="D1099" s="17">
        <v>1452</v>
      </c>
    </row>
    <row r="1100" spans="2:4" x14ac:dyDescent="0.4">
      <c r="B1100" s="15">
        <v>1097</v>
      </c>
      <c r="C1100" s="17">
        <v>1452</v>
      </c>
      <c r="D1100" s="17">
        <v>1452</v>
      </c>
    </row>
    <row r="1101" spans="2:4" x14ac:dyDescent="0.4">
      <c r="B1101" s="15">
        <v>1098</v>
      </c>
      <c r="C1101" s="17">
        <v>1314</v>
      </c>
      <c r="D1101" s="17">
        <v>1437</v>
      </c>
    </row>
    <row r="1102" spans="2:4" x14ac:dyDescent="0.4">
      <c r="B1102" s="15">
        <v>1099</v>
      </c>
      <c r="C1102" s="17">
        <v>1314</v>
      </c>
      <c r="D1102" s="17">
        <v>1433</v>
      </c>
    </row>
    <row r="1103" spans="2:4" x14ac:dyDescent="0.4">
      <c r="B1103" s="15">
        <v>1100</v>
      </c>
      <c r="C1103" s="17">
        <v>1314</v>
      </c>
      <c r="D1103" s="17">
        <v>1452</v>
      </c>
    </row>
    <row r="1104" spans="2:4" x14ac:dyDescent="0.4">
      <c r="B1104" s="15">
        <v>1101</v>
      </c>
      <c r="C1104" s="17">
        <v>1452</v>
      </c>
      <c r="D1104" s="17">
        <v>1452</v>
      </c>
    </row>
    <row r="1105" spans="2:4" x14ac:dyDescent="0.4">
      <c r="B1105" s="15">
        <v>1102</v>
      </c>
      <c r="C1105" s="17">
        <v>1153</v>
      </c>
      <c r="D1105" s="17">
        <v>1112</v>
      </c>
    </row>
    <row r="1106" spans="2:4" x14ac:dyDescent="0.4">
      <c r="B1106" s="15">
        <v>1103</v>
      </c>
      <c r="C1106" s="17">
        <v>1242</v>
      </c>
      <c r="D1106" s="17">
        <v>1374</v>
      </c>
    </row>
    <row r="1107" spans="2:4" x14ac:dyDescent="0.4">
      <c r="B1107" s="15">
        <v>1104</v>
      </c>
      <c r="C1107" s="17">
        <v>1124</v>
      </c>
      <c r="D1107" s="17">
        <v>1124</v>
      </c>
    </row>
    <row r="1108" spans="2:4" x14ac:dyDescent="0.4">
      <c r="B1108" s="15">
        <v>1105</v>
      </c>
      <c r="C1108" s="17">
        <v>1276</v>
      </c>
      <c r="D1108" s="17">
        <v>1181</v>
      </c>
    </row>
    <row r="1109" spans="2:4" x14ac:dyDescent="0.4">
      <c r="B1109" s="15">
        <v>1106</v>
      </c>
      <c r="C1109" s="17">
        <v>1343</v>
      </c>
      <c r="D1109" s="17">
        <v>1343</v>
      </c>
    </row>
    <row r="1110" spans="2:4" x14ac:dyDescent="0.4">
      <c r="B1110" s="15">
        <v>1107</v>
      </c>
      <c r="C1110" s="17">
        <v>1437</v>
      </c>
      <c r="D1110" s="17">
        <v>1437</v>
      </c>
    </row>
    <row r="1111" spans="2:4" x14ac:dyDescent="0.4">
      <c r="B1111" s="15">
        <v>1108</v>
      </c>
      <c r="C1111" s="17">
        <v>1278</v>
      </c>
      <c r="D1111" s="17">
        <v>1343</v>
      </c>
    </row>
    <row r="1112" spans="2:4" x14ac:dyDescent="0.4">
      <c r="B1112" s="15">
        <v>1109</v>
      </c>
      <c r="C1112" s="17">
        <v>1332</v>
      </c>
      <c r="D1112" s="17">
        <v>1437</v>
      </c>
    </row>
    <row r="1113" spans="2:4" x14ac:dyDescent="0.4">
      <c r="B1113" s="15">
        <v>1110</v>
      </c>
      <c r="C1113" s="17">
        <v>1452</v>
      </c>
      <c r="D1113" s="17">
        <v>1452</v>
      </c>
    </row>
    <row r="1114" spans="2:4" x14ac:dyDescent="0.4">
      <c r="B1114" s="15">
        <v>1111</v>
      </c>
      <c r="C1114" s="17">
        <v>1124</v>
      </c>
      <c r="D1114" s="17">
        <v>1124</v>
      </c>
    </row>
    <row r="1115" spans="2:4" x14ac:dyDescent="0.4">
      <c r="B1115" s="15">
        <v>1112</v>
      </c>
      <c r="C1115" s="17">
        <v>1452</v>
      </c>
      <c r="D1115" s="17">
        <v>1452</v>
      </c>
    </row>
    <row r="1116" spans="2:4" x14ac:dyDescent="0.4">
      <c r="B1116" s="15">
        <v>1113</v>
      </c>
      <c r="C1116" s="17">
        <v>1242</v>
      </c>
      <c r="D1116" s="17">
        <v>1423</v>
      </c>
    </row>
    <row r="1117" spans="2:4" x14ac:dyDescent="0.4">
      <c r="B1117" s="15">
        <v>1114</v>
      </c>
      <c r="C1117" s="17">
        <v>1436</v>
      </c>
      <c r="D1117" s="17">
        <v>1452</v>
      </c>
    </row>
    <row r="1118" spans="2:4" x14ac:dyDescent="0.4">
      <c r="B1118" s="15">
        <v>1115</v>
      </c>
      <c r="C1118" s="17">
        <v>1433</v>
      </c>
      <c r="D1118" s="17">
        <v>1433</v>
      </c>
    </row>
    <row r="1119" spans="2:4" x14ac:dyDescent="0.4">
      <c r="B1119" s="15">
        <v>1116</v>
      </c>
      <c r="C1119" s="17">
        <v>1376</v>
      </c>
      <c r="D1119" s="17">
        <v>1376</v>
      </c>
    </row>
    <row r="1120" spans="2:4" x14ac:dyDescent="0.4">
      <c r="B1120" s="15">
        <v>1117</v>
      </c>
      <c r="C1120" s="17">
        <v>1452</v>
      </c>
      <c r="D1120" s="17">
        <v>1452</v>
      </c>
    </row>
    <row r="1121" spans="2:4" x14ac:dyDescent="0.4">
      <c r="B1121" s="15">
        <v>1118</v>
      </c>
      <c r="C1121" s="17">
        <v>1124</v>
      </c>
      <c r="D1121" s="17">
        <v>1124</v>
      </c>
    </row>
    <row r="1122" spans="2:4" x14ac:dyDescent="0.4">
      <c r="B1122" s="15">
        <v>1119</v>
      </c>
      <c r="C1122" s="17">
        <v>1437</v>
      </c>
      <c r="D1122" s="17">
        <v>1437</v>
      </c>
    </row>
    <row r="1123" spans="2:4" x14ac:dyDescent="0.4">
      <c r="B1123" s="15">
        <v>1120</v>
      </c>
      <c r="C1123" s="17">
        <v>1437</v>
      </c>
      <c r="D1123" s="17">
        <v>1437</v>
      </c>
    </row>
    <row r="1124" spans="2:4" x14ac:dyDescent="0.4">
      <c r="B1124" s="15">
        <v>1121</v>
      </c>
      <c r="C1124" s="17">
        <v>1124</v>
      </c>
      <c r="D1124" s="17">
        <v>1124</v>
      </c>
    </row>
    <row r="1125" spans="2:4" x14ac:dyDescent="0.4">
      <c r="B1125" s="15">
        <v>1122</v>
      </c>
      <c r="C1125" s="17">
        <v>1452</v>
      </c>
      <c r="D1125" s="17">
        <v>1452</v>
      </c>
    </row>
    <row r="1126" spans="2:4" x14ac:dyDescent="0.4">
      <c r="B1126" s="15">
        <v>1123</v>
      </c>
      <c r="C1126" s="17">
        <v>1124</v>
      </c>
      <c r="D1126" s="17">
        <v>1124</v>
      </c>
    </row>
    <row r="1127" spans="2:4" x14ac:dyDescent="0.4">
      <c r="B1127" s="15">
        <v>1124</v>
      </c>
      <c r="C1127" s="17">
        <v>1314</v>
      </c>
      <c r="D1127" s="17">
        <v>1112</v>
      </c>
    </row>
    <row r="1128" spans="2:4" x14ac:dyDescent="0.4">
      <c r="B1128" s="15">
        <v>1125</v>
      </c>
      <c r="C1128" s="17">
        <v>1274</v>
      </c>
      <c r="D1128" s="17">
        <v>1452</v>
      </c>
    </row>
    <row r="1129" spans="2:4" x14ac:dyDescent="0.4">
      <c r="B1129" s="15">
        <v>1126</v>
      </c>
      <c r="C1129" s="17">
        <v>1124</v>
      </c>
      <c r="D1129" s="17">
        <v>1124</v>
      </c>
    </row>
    <row r="1130" spans="2:4" x14ac:dyDescent="0.4">
      <c r="B1130" s="15">
        <v>1127</v>
      </c>
      <c r="C1130" s="17">
        <v>1452</v>
      </c>
      <c r="D1130" s="17">
        <v>1452</v>
      </c>
    </row>
    <row r="1131" spans="2:4" x14ac:dyDescent="0.4">
      <c r="B1131" s="15">
        <v>1128</v>
      </c>
      <c r="C1131" s="17">
        <v>1124</v>
      </c>
      <c r="D1131" s="17">
        <v>1124</v>
      </c>
    </row>
    <row r="1132" spans="2:4" x14ac:dyDescent="0.4">
      <c r="B1132" s="15">
        <v>1129</v>
      </c>
      <c r="C1132" s="17">
        <v>1153</v>
      </c>
      <c r="D1132" s="17">
        <v>1124</v>
      </c>
    </row>
    <row r="1133" spans="2:4" x14ac:dyDescent="0.4">
      <c r="B1133" s="15">
        <v>1130</v>
      </c>
      <c r="C1133" s="17">
        <v>1376</v>
      </c>
      <c r="D1133" s="17">
        <v>1376</v>
      </c>
    </row>
    <row r="1134" spans="2:4" x14ac:dyDescent="0.4">
      <c r="B1134" s="15">
        <v>1131</v>
      </c>
      <c r="C1134" s="17">
        <v>1153</v>
      </c>
      <c r="D1134" s="17">
        <v>1452</v>
      </c>
    </row>
    <row r="1135" spans="2:4" x14ac:dyDescent="0.4">
      <c r="B1135" s="15">
        <v>1132</v>
      </c>
      <c r="C1135" s="17">
        <v>1274</v>
      </c>
      <c r="D1135" s="17">
        <v>1458</v>
      </c>
    </row>
    <row r="1136" spans="2:4" x14ac:dyDescent="0.4">
      <c r="B1136" s="15">
        <v>1133</v>
      </c>
      <c r="C1136" s="17">
        <v>1314</v>
      </c>
      <c r="D1136" s="17">
        <v>1458</v>
      </c>
    </row>
    <row r="1137" spans="2:4" x14ac:dyDescent="0.4">
      <c r="B1137" s="15">
        <v>1134</v>
      </c>
      <c r="C1137" s="17">
        <v>1242</v>
      </c>
      <c r="D1137" s="17">
        <v>1374</v>
      </c>
    </row>
    <row r="1138" spans="2:4" x14ac:dyDescent="0.4">
      <c r="B1138" s="15">
        <v>1135</v>
      </c>
      <c r="C1138" s="17">
        <v>1452</v>
      </c>
      <c r="D1138" s="17">
        <v>1452</v>
      </c>
    </row>
    <row r="1139" spans="2:4" x14ac:dyDescent="0.4">
      <c r="B1139" s="15">
        <v>1136</v>
      </c>
      <c r="C1139" s="17">
        <v>1374</v>
      </c>
      <c r="D1139" s="17">
        <v>1374</v>
      </c>
    </row>
    <row r="1140" spans="2:4" x14ac:dyDescent="0.4">
      <c r="B1140" s="15">
        <v>1137</v>
      </c>
      <c r="C1140" s="17">
        <v>1452</v>
      </c>
      <c r="D1140" s="17">
        <v>1452</v>
      </c>
    </row>
    <row r="1141" spans="2:4" x14ac:dyDescent="0.4">
      <c r="B1141" s="15">
        <v>1138</v>
      </c>
      <c r="C1141" s="17">
        <v>1124</v>
      </c>
      <c r="D1141" s="17">
        <v>1124</v>
      </c>
    </row>
    <row r="1142" spans="2:4" x14ac:dyDescent="0.4">
      <c r="B1142" s="15">
        <v>1139</v>
      </c>
      <c r="C1142" s="17">
        <v>1452</v>
      </c>
      <c r="D1142" s="17">
        <v>1452</v>
      </c>
    </row>
    <row r="1143" spans="2:4" x14ac:dyDescent="0.4">
      <c r="B1143" s="15">
        <v>1140</v>
      </c>
      <c r="C1143" s="17">
        <v>1332</v>
      </c>
      <c r="D1143" s="17">
        <v>1433</v>
      </c>
    </row>
    <row r="1144" spans="2:4" x14ac:dyDescent="0.4">
      <c r="B1144" s="15">
        <v>1141</v>
      </c>
      <c r="C1144" s="17">
        <v>1452</v>
      </c>
      <c r="D1144" s="17">
        <v>1452</v>
      </c>
    </row>
    <row r="1145" spans="2:4" x14ac:dyDescent="0.4">
      <c r="B1145" s="15">
        <v>1142</v>
      </c>
      <c r="C1145" s="17">
        <v>1452</v>
      </c>
      <c r="D1145" s="17">
        <v>1452</v>
      </c>
    </row>
    <row r="1146" spans="2:4" x14ac:dyDescent="0.4">
      <c r="B1146" s="15">
        <v>1143</v>
      </c>
      <c r="C1146" s="17">
        <v>1314</v>
      </c>
      <c r="D1146" s="17">
        <v>1437</v>
      </c>
    </row>
    <row r="1147" spans="2:4" x14ac:dyDescent="0.4">
      <c r="B1147" s="15">
        <v>1144</v>
      </c>
      <c r="C1147" s="17">
        <v>1314</v>
      </c>
      <c r="D1147" s="17">
        <v>1374</v>
      </c>
    </row>
    <row r="1148" spans="2:4" x14ac:dyDescent="0.4">
      <c r="B1148" s="15">
        <v>1145</v>
      </c>
      <c r="C1148" s="17">
        <v>1124</v>
      </c>
      <c r="D1148" s="17">
        <v>1124</v>
      </c>
    </row>
    <row r="1149" spans="2:4" x14ac:dyDescent="0.4">
      <c r="B1149" s="15">
        <v>1146</v>
      </c>
      <c r="C1149" s="17">
        <v>1314</v>
      </c>
      <c r="D1149" s="17">
        <v>1452</v>
      </c>
    </row>
    <row r="1150" spans="2:4" x14ac:dyDescent="0.4">
      <c r="B1150" s="15">
        <v>1147</v>
      </c>
      <c r="C1150" s="17">
        <v>1124</v>
      </c>
      <c r="D1150" s="17">
        <v>1124</v>
      </c>
    </row>
    <row r="1151" spans="2:4" x14ac:dyDescent="0.4">
      <c r="B1151" s="15">
        <v>1148</v>
      </c>
      <c r="C1151" s="17">
        <v>1437</v>
      </c>
      <c r="D1151" s="17">
        <v>1437</v>
      </c>
    </row>
    <row r="1152" spans="2:4" x14ac:dyDescent="0.4">
      <c r="B1152" s="15">
        <v>1149</v>
      </c>
      <c r="C1152" s="17">
        <v>1195</v>
      </c>
      <c r="D1152" s="17">
        <v>1195</v>
      </c>
    </row>
    <row r="1153" spans="2:4" x14ac:dyDescent="0.4">
      <c r="B1153" s="15">
        <v>1150</v>
      </c>
      <c r="C1153" s="17">
        <v>1314</v>
      </c>
      <c r="D1153" s="17">
        <v>1452</v>
      </c>
    </row>
    <row r="1154" spans="2:4" x14ac:dyDescent="0.4">
      <c r="B1154" s="15">
        <v>1151</v>
      </c>
      <c r="C1154" s="17">
        <v>1452</v>
      </c>
      <c r="D1154" s="17">
        <v>1452</v>
      </c>
    </row>
    <row r="1155" spans="2:4" x14ac:dyDescent="0.4">
      <c r="B1155" s="15">
        <v>1152</v>
      </c>
      <c r="C1155" s="17">
        <v>1437</v>
      </c>
      <c r="D1155" s="17">
        <v>1437</v>
      </c>
    </row>
    <row r="1156" spans="2:4" x14ac:dyDescent="0.4">
      <c r="B1156" s="15">
        <v>1153</v>
      </c>
      <c r="C1156" s="17">
        <v>1437</v>
      </c>
      <c r="D1156" s="17">
        <v>1437</v>
      </c>
    </row>
    <row r="1157" spans="2:4" x14ac:dyDescent="0.4">
      <c r="B1157" s="15">
        <v>1154</v>
      </c>
      <c r="C1157" s="17">
        <v>1314</v>
      </c>
      <c r="D1157" s="17">
        <v>1458</v>
      </c>
    </row>
    <row r="1158" spans="2:4" x14ac:dyDescent="0.4">
      <c r="B1158" s="15">
        <v>1155</v>
      </c>
      <c r="C1158" s="17">
        <v>1458</v>
      </c>
      <c r="D1158" s="17">
        <v>1458</v>
      </c>
    </row>
    <row r="1159" spans="2:4" x14ac:dyDescent="0.4">
      <c r="B1159" s="15">
        <v>1156</v>
      </c>
      <c r="C1159" s="17">
        <v>1314</v>
      </c>
      <c r="D1159" s="17">
        <v>1374</v>
      </c>
    </row>
    <row r="1160" spans="2:4" x14ac:dyDescent="0.4">
      <c r="B1160" s="15">
        <v>1157</v>
      </c>
      <c r="C1160" s="17">
        <v>1374</v>
      </c>
      <c r="D1160" s="17">
        <v>1374</v>
      </c>
    </row>
    <row r="1161" spans="2:4" x14ac:dyDescent="0.4">
      <c r="B1161" s="15">
        <v>1158</v>
      </c>
      <c r="C1161" s="17">
        <v>1437</v>
      </c>
      <c r="D1161" s="17">
        <v>1437</v>
      </c>
    </row>
    <row r="1162" spans="2:4" x14ac:dyDescent="0.4">
      <c r="B1162" s="15">
        <v>1159</v>
      </c>
      <c r="C1162" s="17">
        <v>1314</v>
      </c>
      <c r="D1162" s="17">
        <v>1452</v>
      </c>
    </row>
    <row r="1163" spans="2:4" x14ac:dyDescent="0.4">
      <c r="B1163" s="15">
        <v>1160</v>
      </c>
      <c r="C1163" s="17">
        <v>1124</v>
      </c>
      <c r="D1163" s="17">
        <v>1124</v>
      </c>
    </row>
    <row r="1164" spans="2:4" x14ac:dyDescent="0.4">
      <c r="B1164" s="15">
        <v>1161</v>
      </c>
      <c r="C1164" s="17">
        <v>1246</v>
      </c>
      <c r="D1164" s="17">
        <v>1452</v>
      </c>
    </row>
    <row r="1165" spans="2:4" x14ac:dyDescent="0.4">
      <c r="B1165" s="15">
        <v>1162</v>
      </c>
      <c r="C1165" s="17">
        <v>1278</v>
      </c>
      <c r="D1165" s="17">
        <v>1423</v>
      </c>
    </row>
    <row r="1166" spans="2:4" x14ac:dyDescent="0.4">
      <c r="B1166" s="15">
        <v>1163</v>
      </c>
      <c r="C1166" s="17">
        <v>1345</v>
      </c>
      <c r="D1166" s="17">
        <v>1423</v>
      </c>
    </row>
    <row r="1167" spans="2:4" x14ac:dyDescent="0.4">
      <c r="B1167" s="15">
        <v>1164</v>
      </c>
      <c r="C1167" s="17">
        <v>1314</v>
      </c>
      <c r="D1167" s="17">
        <v>1433</v>
      </c>
    </row>
    <row r="1168" spans="2:4" x14ac:dyDescent="0.4">
      <c r="B1168" s="15">
        <v>1165</v>
      </c>
      <c r="C1168" s="17">
        <v>1437</v>
      </c>
      <c r="D1168" s="17">
        <v>1437</v>
      </c>
    </row>
    <row r="1169" spans="2:4" x14ac:dyDescent="0.4">
      <c r="B1169" s="15">
        <v>1166</v>
      </c>
      <c r="C1169" s="17">
        <v>1452</v>
      </c>
      <c r="D1169" s="17">
        <v>1452</v>
      </c>
    </row>
    <row r="1170" spans="2:4" x14ac:dyDescent="0.4">
      <c r="B1170" s="15">
        <v>1167</v>
      </c>
      <c r="C1170" s="17">
        <v>1242</v>
      </c>
      <c r="D1170" s="17">
        <v>1374</v>
      </c>
    </row>
    <row r="1171" spans="2:4" x14ac:dyDescent="0.4">
      <c r="B1171" s="15">
        <v>1168</v>
      </c>
      <c r="C1171" s="17">
        <v>1437</v>
      </c>
      <c r="D1171" s="17">
        <v>1437</v>
      </c>
    </row>
    <row r="1172" spans="2:4" x14ac:dyDescent="0.4">
      <c r="B1172" s="15">
        <v>1169</v>
      </c>
      <c r="C1172" s="17">
        <v>1452</v>
      </c>
      <c r="D1172" s="17">
        <v>1452</v>
      </c>
    </row>
    <row r="1173" spans="2:4" x14ac:dyDescent="0.4">
      <c r="B1173" s="15">
        <v>1170</v>
      </c>
      <c r="C1173" s="17">
        <v>1124</v>
      </c>
      <c r="D1173" s="17">
        <v>1124</v>
      </c>
    </row>
    <row r="1174" spans="2:4" x14ac:dyDescent="0.4">
      <c r="B1174" s="15">
        <v>1171</v>
      </c>
      <c r="C1174" s="17">
        <v>1124</v>
      </c>
      <c r="D1174" s="17">
        <v>1124</v>
      </c>
    </row>
    <row r="1175" spans="2:4" x14ac:dyDescent="0.4">
      <c r="B1175" s="15">
        <v>1172</v>
      </c>
      <c r="C1175" s="17">
        <v>1452</v>
      </c>
      <c r="D1175" s="17">
        <v>1452</v>
      </c>
    </row>
    <row r="1176" spans="2:4" x14ac:dyDescent="0.4">
      <c r="B1176" s="15">
        <v>1173</v>
      </c>
      <c r="C1176" s="17">
        <v>1452</v>
      </c>
      <c r="D1176" s="17">
        <v>1452</v>
      </c>
    </row>
    <row r="1177" spans="2:4" x14ac:dyDescent="0.4">
      <c r="B1177" s="15">
        <v>1174</v>
      </c>
      <c r="C1177" s="17">
        <v>1452</v>
      </c>
      <c r="D1177" s="17">
        <v>1452</v>
      </c>
    </row>
    <row r="1178" spans="2:4" x14ac:dyDescent="0.4">
      <c r="B1178" s="15">
        <v>1175</v>
      </c>
      <c r="C1178" s="17">
        <v>1124</v>
      </c>
      <c r="D1178" s="17">
        <v>1124</v>
      </c>
    </row>
    <row r="1179" spans="2:4" x14ac:dyDescent="0.4">
      <c r="B1179" s="15">
        <v>1176</v>
      </c>
      <c r="C1179" s="17">
        <v>1278</v>
      </c>
      <c r="D1179" s="17">
        <v>1181</v>
      </c>
    </row>
    <row r="1180" spans="2:4" x14ac:dyDescent="0.4">
      <c r="B1180" s="15">
        <v>1177</v>
      </c>
      <c r="C1180" s="17">
        <v>1257</v>
      </c>
      <c r="D1180" s="17">
        <v>1181</v>
      </c>
    </row>
    <row r="1181" spans="2:4" x14ac:dyDescent="0.4">
      <c r="B1181" s="15">
        <v>1178</v>
      </c>
      <c r="C1181" s="17">
        <v>1437</v>
      </c>
      <c r="D1181" s="17">
        <v>1437</v>
      </c>
    </row>
    <row r="1182" spans="2:4" x14ac:dyDescent="0.4">
      <c r="B1182" s="15">
        <v>1179</v>
      </c>
      <c r="C1182" s="17">
        <v>1437</v>
      </c>
      <c r="D1182" s="17">
        <v>1437</v>
      </c>
    </row>
    <row r="1183" spans="2:4" x14ac:dyDescent="0.4">
      <c r="B1183" s="15">
        <v>1180</v>
      </c>
      <c r="C1183" s="17">
        <v>1437</v>
      </c>
      <c r="D1183" s="17">
        <v>1437</v>
      </c>
    </row>
    <row r="1184" spans="2:4" x14ac:dyDescent="0.4">
      <c r="B1184" s="15">
        <v>1181</v>
      </c>
      <c r="C1184" s="17">
        <v>1124</v>
      </c>
      <c r="D1184" s="17">
        <v>1124</v>
      </c>
    </row>
    <row r="1185" spans="2:4" x14ac:dyDescent="0.4">
      <c r="B1185" s="15">
        <v>1182</v>
      </c>
      <c r="C1185" s="17">
        <v>1452</v>
      </c>
      <c r="D1185" s="17">
        <v>1452</v>
      </c>
    </row>
    <row r="1186" spans="2:4" x14ac:dyDescent="0.4">
      <c r="B1186" s="15">
        <v>1183</v>
      </c>
      <c r="C1186" s="17">
        <v>1452</v>
      </c>
      <c r="D1186" s="17">
        <v>1452</v>
      </c>
    </row>
    <row r="1187" spans="2:4" x14ac:dyDescent="0.4">
      <c r="B1187" s="15">
        <v>1184</v>
      </c>
      <c r="C1187" s="17">
        <v>1452</v>
      </c>
      <c r="D1187" s="17">
        <v>1452</v>
      </c>
    </row>
    <row r="1188" spans="2:4" x14ac:dyDescent="0.4">
      <c r="B1188" s="15">
        <v>1185</v>
      </c>
      <c r="C1188" s="17">
        <v>1452</v>
      </c>
      <c r="D1188" s="17">
        <v>1452</v>
      </c>
    </row>
    <row r="1189" spans="2:4" x14ac:dyDescent="0.4">
      <c r="B1189" s="15">
        <v>1186</v>
      </c>
      <c r="C1189" s="17">
        <v>1452</v>
      </c>
      <c r="D1189" s="17">
        <v>1452</v>
      </c>
    </row>
    <row r="1190" spans="2:4" x14ac:dyDescent="0.4">
      <c r="B1190" s="15">
        <v>1187</v>
      </c>
      <c r="C1190" s="17">
        <v>1437</v>
      </c>
      <c r="D1190" s="17">
        <v>1437</v>
      </c>
    </row>
    <row r="1191" spans="2:4" x14ac:dyDescent="0.4">
      <c r="B1191" s="15">
        <v>1188</v>
      </c>
      <c r="C1191" s="17">
        <v>1452</v>
      </c>
      <c r="D1191" s="17">
        <v>1452</v>
      </c>
    </row>
    <row r="1192" spans="2:4" x14ac:dyDescent="0.4">
      <c r="B1192" s="15">
        <v>1189</v>
      </c>
      <c r="C1192" s="17">
        <v>1246</v>
      </c>
      <c r="D1192" s="17">
        <v>1196</v>
      </c>
    </row>
    <row r="1193" spans="2:4" x14ac:dyDescent="0.4">
      <c r="B1193" s="15">
        <v>1190</v>
      </c>
      <c r="C1193" s="17">
        <v>1437</v>
      </c>
      <c r="D1193" s="17">
        <v>1437</v>
      </c>
    </row>
    <row r="1194" spans="2:4" x14ac:dyDescent="0.4">
      <c r="B1194" s="15">
        <v>1191</v>
      </c>
      <c r="C1194" s="17">
        <v>1314</v>
      </c>
      <c r="D1194" s="17">
        <v>1124</v>
      </c>
    </row>
    <row r="1195" spans="2:4" x14ac:dyDescent="0.4">
      <c r="B1195" s="15">
        <v>1192</v>
      </c>
      <c r="C1195" s="17">
        <v>1452</v>
      </c>
      <c r="D1195" s="17">
        <v>1452</v>
      </c>
    </row>
    <row r="1196" spans="2:4" x14ac:dyDescent="0.4">
      <c r="B1196" s="15">
        <v>1193</v>
      </c>
      <c r="C1196" s="17">
        <v>1371</v>
      </c>
      <c r="D1196" s="17">
        <v>1195</v>
      </c>
    </row>
    <row r="1197" spans="2:4" x14ac:dyDescent="0.4">
      <c r="B1197" s="15">
        <v>1194</v>
      </c>
      <c r="C1197" s="17">
        <v>1452</v>
      </c>
      <c r="D1197" s="17">
        <v>1452</v>
      </c>
    </row>
    <row r="1198" spans="2:4" x14ac:dyDescent="0.4">
      <c r="B1198" s="15">
        <v>1195</v>
      </c>
      <c r="C1198" s="17">
        <v>1173</v>
      </c>
      <c r="D1198" s="17">
        <v>1343</v>
      </c>
    </row>
    <row r="1199" spans="2:4" x14ac:dyDescent="0.4">
      <c r="B1199" s="15">
        <v>1196</v>
      </c>
      <c r="C1199" s="17">
        <v>1452</v>
      </c>
      <c r="D1199" s="17">
        <v>1452</v>
      </c>
    </row>
    <row r="1200" spans="2:4" x14ac:dyDescent="0.4">
      <c r="B1200" s="15">
        <v>1197</v>
      </c>
      <c r="C1200" s="17">
        <v>1433</v>
      </c>
      <c r="D1200" s="17">
        <v>1433</v>
      </c>
    </row>
    <row r="1201" spans="2:4" x14ac:dyDescent="0.4">
      <c r="B1201" s="15">
        <v>1198</v>
      </c>
      <c r="C1201" s="17">
        <v>1374</v>
      </c>
      <c r="D1201" s="17">
        <v>1374</v>
      </c>
    </row>
    <row r="1202" spans="2:4" x14ac:dyDescent="0.4">
      <c r="B1202" s="15">
        <v>1199</v>
      </c>
      <c r="C1202" s="17">
        <v>1458</v>
      </c>
      <c r="D1202" s="17">
        <v>1458</v>
      </c>
    </row>
    <row r="1203" spans="2:4" x14ac:dyDescent="0.4">
      <c r="B1203" s="15">
        <v>1200</v>
      </c>
      <c r="C1203" s="17">
        <v>1246</v>
      </c>
      <c r="D1203" s="17">
        <v>1437</v>
      </c>
    </row>
    <row r="1204" spans="2:4" x14ac:dyDescent="0.4">
      <c r="B1204" s="15">
        <v>1201</v>
      </c>
      <c r="C1204" s="17">
        <v>1437</v>
      </c>
      <c r="D1204" s="17">
        <v>1437</v>
      </c>
    </row>
    <row r="1205" spans="2:4" x14ac:dyDescent="0.4">
      <c r="B1205" s="15">
        <v>1202</v>
      </c>
      <c r="C1205" s="17">
        <v>1371</v>
      </c>
      <c r="D1205" s="17">
        <v>1343</v>
      </c>
    </row>
    <row r="1206" spans="2:4" x14ac:dyDescent="0.4">
      <c r="B1206" s="15">
        <v>1203</v>
      </c>
      <c r="C1206" s="17">
        <v>1437</v>
      </c>
      <c r="D1206" s="17">
        <v>1437</v>
      </c>
    </row>
    <row r="1207" spans="2:4" x14ac:dyDescent="0.4">
      <c r="B1207" s="15">
        <v>1204</v>
      </c>
      <c r="C1207" s="17">
        <v>1314</v>
      </c>
      <c r="D1207" s="17">
        <v>1437</v>
      </c>
    </row>
    <row r="1208" spans="2:4" x14ac:dyDescent="0.4">
      <c r="B1208" s="15">
        <v>1205</v>
      </c>
      <c r="C1208" s="17">
        <v>1153</v>
      </c>
      <c r="D1208" s="17">
        <v>1458</v>
      </c>
    </row>
    <row r="1209" spans="2:4" x14ac:dyDescent="0.4">
      <c r="B1209" s="15">
        <v>1206</v>
      </c>
      <c r="C1209" s="17">
        <v>1452</v>
      </c>
      <c r="D1209" s="17">
        <v>1452</v>
      </c>
    </row>
    <row r="1210" spans="2:4" x14ac:dyDescent="0.4">
      <c r="B1210" s="15">
        <v>1207</v>
      </c>
      <c r="C1210" s="17">
        <v>1124</v>
      </c>
      <c r="D1210" s="17">
        <v>1124</v>
      </c>
    </row>
    <row r="1211" spans="2:4" x14ac:dyDescent="0.4">
      <c r="B1211" s="15">
        <v>1208</v>
      </c>
      <c r="C1211" s="17">
        <v>1437</v>
      </c>
      <c r="D1211" s="17">
        <v>1437</v>
      </c>
    </row>
    <row r="1212" spans="2:4" x14ac:dyDescent="0.4">
      <c r="B1212" s="15">
        <v>1209</v>
      </c>
      <c r="C1212" s="17">
        <v>1437</v>
      </c>
      <c r="D1212" s="17">
        <v>1437</v>
      </c>
    </row>
    <row r="1213" spans="2:4" x14ac:dyDescent="0.4">
      <c r="B1213" s="15">
        <v>1210</v>
      </c>
      <c r="C1213" s="17">
        <v>1153</v>
      </c>
      <c r="D1213" s="17">
        <v>1112</v>
      </c>
    </row>
    <row r="1214" spans="2:4" x14ac:dyDescent="0.4">
      <c r="B1214" s="15">
        <v>1211</v>
      </c>
      <c r="C1214" s="17">
        <v>1153</v>
      </c>
      <c r="D1214" s="17">
        <v>1452</v>
      </c>
    </row>
    <row r="1215" spans="2:4" x14ac:dyDescent="0.4">
      <c r="B1215" s="15">
        <v>1212</v>
      </c>
      <c r="C1215" s="17">
        <v>1153</v>
      </c>
      <c r="D1215" s="17">
        <v>1124</v>
      </c>
    </row>
    <row r="1216" spans="2:4" x14ac:dyDescent="0.4">
      <c r="B1216" s="15">
        <v>1213</v>
      </c>
      <c r="C1216" s="17">
        <v>1242</v>
      </c>
      <c r="D1216" s="17">
        <v>1437</v>
      </c>
    </row>
    <row r="1217" spans="2:4" x14ac:dyDescent="0.4">
      <c r="B1217" s="15">
        <v>1214</v>
      </c>
      <c r="C1217" s="17">
        <v>1124</v>
      </c>
      <c r="D1217" s="17">
        <v>1124</v>
      </c>
    </row>
    <row r="1218" spans="2:4" x14ac:dyDescent="0.4">
      <c r="B1218" s="15">
        <v>1215</v>
      </c>
      <c r="C1218" s="17">
        <v>1452</v>
      </c>
      <c r="D1218" s="17">
        <v>1452</v>
      </c>
    </row>
    <row r="1219" spans="2:4" x14ac:dyDescent="0.4">
      <c r="B1219" s="15">
        <v>1216</v>
      </c>
      <c r="C1219" s="17">
        <v>1153</v>
      </c>
      <c r="D1219" s="17">
        <v>1452</v>
      </c>
    </row>
    <row r="1220" spans="2:4" x14ac:dyDescent="0.4">
      <c r="B1220" s="15">
        <v>1217</v>
      </c>
      <c r="C1220" s="17">
        <v>1452</v>
      </c>
      <c r="D1220" s="17">
        <v>1452</v>
      </c>
    </row>
    <row r="1221" spans="2:4" x14ac:dyDescent="0.4">
      <c r="B1221" s="15">
        <v>1218</v>
      </c>
      <c r="C1221" s="17">
        <v>1242</v>
      </c>
      <c r="D1221" s="17">
        <v>1433</v>
      </c>
    </row>
    <row r="1222" spans="2:4" x14ac:dyDescent="0.4">
      <c r="B1222" s="15">
        <v>1219</v>
      </c>
      <c r="C1222" s="17">
        <v>1242</v>
      </c>
      <c r="D1222" s="17">
        <v>1112</v>
      </c>
    </row>
    <row r="1223" spans="2:4" x14ac:dyDescent="0.4">
      <c r="B1223" s="15">
        <v>1220</v>
      </c>
      <c r="C1223" s="17">
        <v>1343</v>
      </c>
      <c r="D1223" s="17">
        <v>1343</v>
      </c>
    </row>
    <row r="1224" spans="2:4" x14ac:dyDescent="0.4">
      <c r="B1224" s="15">
        <v>1221</v>
      </c>
      <c r="C1224" s="17">
        <v>1437</v>
      </c>
      <c r="D1224" s="17">
        <v>1437</v>
      </c>
    </row>
    <row r="1225" spans="2:4" x14ac:dyDescent="0.4">
      <c r="B1225" s="15">
        <v>1222</v>
      </c>
      <c r="C1225" s="17">
        <v>1343</v>
      </c>
      <c r="D1225" s="17">
        <v>1343</v>
      </c>
    </row>
    <row r="1226" spans="2:4" x14ac:dyDescent="0.4">
      <c r="B1226" s="15">
        <v>1223</v>
      </c>
      <c r="C1226" s="17">
        <v>1437</v>
      </c>
      <c r="D1226" s="17">
        <v>1437</v>
      </c>
    </row>
    <row r="1227" spans="2:4" x14ac:dyDescent="0.4">
      <c r="B1227" s="15">
        <v>1224</v>
      </c>
      <c r="C1227" s="17">
        <v>1314</v>
      </c>
      <c r="D1227" s="17">
        <v>1423</v>
      </c>
    </row>
    <row r="1228" spans="2:4" x14ac:dyDescent="0.4">
      <c r="B1228" s="15">
        <v>1225</v>
      </c>
      <c r="C1228" s="17">
        <v>1452</v>
      </c>
      <c r="D1228" s="17">
        <v>1452</v>
      </c>
    </row>
    <row r="1229" spans="2:4" x14ac:dyDescent="0.4">
      <c r="B1229" s="15">
        <v>1226</v>
      </c>
      <c r="C1229" s="17">
        <v>1173</v>
      </c>
      <c r="D1229" s="17">
        <v>1433</v>
      </c>
    </row>
    <row r="1230" spans="2:4" x14ac:dyDescent="0.4">
      <c r="B1230" s="15">
        <v>1227</v>
      </c>
      <c r="C1230" s="17">
        <v>1374</v>
      </c>
      <c r="D1230" s="17">
        <v>1374</v>
      </c>
    </row>
    <row r="1231" spans="2:4" x14ac:dyDescent="0.4">
      <c r="B1231" s="15">
        <v>1228</v>
      </c>
      <c r="C1231" s="17">
        <v>1246</v>
      </c>
      <c r="D1231" s="17">
        <v>1376</v>
      </c>
    </row>
    <row r="1232" spans="2:4" x14ac:dyDescent="0.4">
      <c r="B1232" s="15">
        <v>1229</v>
      </c>
      <c r="C1232" s="17">
        <v>1452</v>
      </c>
      <c r="D1232" s="17">
        <v>1452</v>
      </c>
    </row>
    <row r="1233" spans="2:4" x14ac:dyDescent="0.4">
      <c r="B1233" s="15">
        <v>1230</v>
      </c>
      <c r="C1233" s="17">
        <v>1458</v>
      </c>
      <c r="D1233" s="17">
        <v>1458</v>
      </c>
    </row>
    <row r="1234" spans="2:4" x14ac:dyDescent="0.4">
      <c r="B1234" s="15">
        <v>1231</v>
      </c>
      <c r="C1234" s="17">
        <v>1274</v>
      </c>
      <c r="D1234" s="17">
        <v>1433</v>
      </c>
    </row>
    <row r="1235" spans="2:4" x14ac:dyDescent="0.4">
      <c r="B1235" s="15">
        <v>1232</v>
      </c>
      <c r="C1235" s="17">
        <v>1124</v>
      </c>
      <c r="D1235" s="17">
        <v>1124</v>
      </c>
    </row>
    <row r="1236" spans="2:4" x14ac:dyDescent="0.4">
      <c r="B1236" s="15">
        <v>1233</v>
      </c>
      <c r="C1236" s="17">
        <v>1436</v>
      </c>
      <c r="D1236" s="17">
        <v>1196</v>
      </c>
    </row>
    <row r="1237" spans="2:4" x14ac:dyDescent="0.4">
      <c r="B1237" s="15">
        <v>1234</v>
      </c>
      <c r="C1237" s="17">
        <v>1314</v>
      </c>
      <c r="D1237" s="17">
        <v>1458</v>
      </c>
    </row>
    <row r="1238" spans="2:4" x14ac:dyDescent="0.4">
      <c r="B1238" s="15">
        <v>1235</v>
      </c>
      <c r="C1238" s="17">
        <v>1436</v>
      </c>
      <c r="D1238" s="17">
        <v>1433</v>
      </c>
    </row>
    <row r="1239" spans="2:4" x14ac:dyDescent="0.4">
      <c r="B1239" s="15">
        <v>1236</v>
      </c>
      <c r="C1239" s="17">
        <v>1437</v>
      </c>
      <c r="D1239" s="17">
        <v>1437</v>
      </c>
    </row>
    <row r="1240" spans="2:4" x14ac:dyDescent="0.4">
      <c r="B1240" s="15">
        <v>1237</v>
      </c>
      <c r="C1240" s="17">
        <v>1452</v>
      </c>
      <c r="D1240" s="17">
        <v>1452</v>
      </c>
    </row>
    <row r="1241" spans="2:4" x14ac:dyDescent="0.4">
      <c r="B1241" s="15">
        <v>1238</v>
      </c>
      <c r="C1241" s="17">
        <v>1452</v>
      </c>
      <c r="D1241" s="17">
        <v>1452</v>
      </c>
    </row>
    <row r="1242" spans="2:4" x14ac:dyDescent="0.4">
      <c r="B1242" s="15">
        <v>1239</v>
      </c>
      <c r="C1242" s="17">
        <v>1124</v>
      </c>
      <c r="D1242" s="17">
        <v>1124</v>
      </c>
    </row>
    <row r="1243" spans="2:4" x14ac:dyDescent="0.4">
      <c r="B1243" s="15">
        <v>1240</v>
      </c>
      <c r="C1243" s="17">
        <v>1452</v>
      </c>
      <c r="D1243" s="17">
        <v>1452</v>
      </c>
    </row>
    <row r="1244" spans="2:4" x14ac:dyDescent="0.4">
      <c r="B1244" s="15">
        <v>1241</v>
      </c>
      <c r="C1244" s="17">
        <v>1124</v>
      </c>
      <c r="D1244" s="17">
        <v>1124</v>
      </c>
    </row>
    <row r="1245" spans="2:4" x14ac:dyDescent="0.4">
      <c r="B1245" s="15">
        <v>1242</v>
      </c>
      <c r="C1245" s="17">
        <v>1276</v>
      </c>
      <c r="D1245" s="17">
        <v>1452</v>
      </c>
    </row>
    <row r="1246" spans="2:4" x14ac:dyDescent="0.4">
      <c r="B1246" s="15">
        <v>1243</v>
      </c>
      <c r="C1246" s="17">
        <v>1452</v>
      </c>
      <c r="D1246" s="17">
        <v>1452</v>
      </c>
    </row>
    <row r="1247" spans="2:4" x14ac:dyDescent="0.4">
      <c r="B1247" s="15">
        <v>1244</v>
      </c>
      <c r="C1247" s="17">
        <v>1452</v>
      </c>
      <c r="D1247" s="17">
        <v>1452</v>
      </c>
    </row>
    <row r="1248" spans="2:4" x14ac:dyDescent="0.4">
      <c r="B1248" s="15">
        <v>1245</v>
      </c>
      <c r="C1248" s="17">
        <v>1314</v>
      </c>
      <c r="D1248" s="17">
        <v>1433</v>
      </c>
    </row>
    <row r="1249" spans="2:4" x14ac:dyDescent="0.4">
      <c r="B1249" s="15">
        <v>1246</v>
      </c>
      <c r="C1249" s="17">
        <v>1436</v>
      </c>
      <c r="D1249" s="17">
        <v>1458</v>
      </c>
    </row>
    <row r="1250" spans="2:4" x14ac:dyDescent="0.4">
      <c r="B1250" s="15">
        <v>1247</v>
      </c>
      <c r="C1250" s="17">
        <v>1437</v>
      </c>
      <c r="D1250" s="17">
        <v>1437</v>
      </c>
    </row>
    <row r="1251" spans="2:4" x14ac:dyDescent="0.4">
      <c r="B1251" s="15">
        <v>1248</v>
      </c>
      <c r="C1251" s="17">
        <v>1242</v>
      </c>
      <c r="D1251" s="17">
        <v>1452</v>
      </c>
    </row>
    <row r="1252" spans="2:4" x14ac:dyDescent="0.4">
      <c r="B1252" s="15">
        <v>1249</v>
      </c>
      <c r="C1252" s="17">
        <v>1452</v>
      </c>
      <c r="D1252" s="17">
        <v>1452</v>
      </c>
    </row>
    <row r="1253" spans="2:4" x14ac:dyDescent="0.4">
      <c r="B1253" s="15">
        <v>1250</v>
      </c>
      <c r="C1253" s="17">
        <v>1173</v>
      </c>
      <c r="D1253" s="17">
        <v>1112</v>
      </c>
    </row>
    <row r="1254" spans="2:4" x14ac:dyDescent="0.4">
      <c r="B1254" s="15">
        <v>1251</v>
      </c>
      <c r="C1254" s="17">
        <v>1124</v>
      </c>
      <c r="D1254" s="17">
        <v>1124</v>
      </c>
    </row>
    <row r="1255" spans="2:4" x14ac:dyDescent="0.4">
      <c r="B1255" s="15">
        <v>1252</v>
      </c>
      <c r="C1255" s="17">
        <v>1246</v>
      </c>
      <c r="D1255" s="17">
        <v>1452</v>
      </c>
    </row>
    <row r="1256" spans="2:4" x14ac:dyDescent="0.4">
      <c r="B1256" s="15">
        <v>1253</v>
      </c>
      <c r="C1256" s="17">
        <v>1452</v>
      </c>
      <c r="D1256" s="17">
        <v>1452</v>
      </c>
    </row>
    <row r="1257" spans="2:4" x14ac:dyDescent="0.4">
      <c r="B1257" s="15">
        <v>1254</v>
      </c>
      <c r="C1257" s="17">
        <v>1452</v>
      </c>
      <c r="D1257" s="17">
        <v>1452</v>
      </c>
    </row>
    <row r="1258" spans="2:4" x14ac:dyDescent="0.4">
      <c r="B1258" s="15">
        <v>1255</v>
      </c>
      <c r="C1258" s="17">
        <v>1452</v>
      </c>
      <c r="D1258" s="17">
        <v>1452</v>
      </c>
    </row>
    <row r="1259" spans="2:4" x14ac:dyDescent="0.4">
      <c r="B1259" s="15">
        <v>1256</v>
      </c>
      <c r="C1259" s="17">
        <v>1452</v>
      </c>
      <c r="D1259" s="17">
        <v>1452</v>
      </c>
    </row>
    <row r="1260" spans="2:4" x14ac:dyDescent="0.4">
      <c r="B1260" s="15">
        <v>1257</v>
      </c>
      <c r="C1260" s="17">
        <v>1153</v>
      </c>
      <c r="D1260" s="17">
        <v>1374</v>
      </c>
    </row>
    <row r="1261" spans="2:4" x14ac:dyDescent="0.4">
      <c r="B1261" s="15">
        <v>1258</v>
      </c>
      <c r="C1261" s="17">
        <v>1376</v>
      </c>
      <c r="D1261" s="17">
        <v>1376</v>
      </c>
    </row>
    <row r="1262" spans="2:4" x14ac:dyDescent="0.4">
      <c r="B1262" s="15">
        <v>1259</v>
      </c>
      <c r="C1262" s="17">
        <v>1278</v>
      </c>
      <c r="D1262" s="17">
        <v>1343</v>
      </c>
    </row>
    <row r="1263" spans="2:4" x14ac:dyDescent="0.4">
      <c r="B1263" s="15">
        <v>1260</v>
      </c>
      <c r="C1263" s="17">
        <v>1436</v>
      </c>
      <c r="D1263" s="17">
        <v>1423</v>
      </c>
    </row>
    <row r="1264" spans="2:4" x14ac:dyDescent="0.4">
      <c r="B1264" s="15">
        <v>1261</v>
      </c>
      <c r="C1264" s="17">
        <v>1452</v>
      </c>
      <c r="D1264" s="17">
        <v>1452</v>
      </c>
    </row>
    <row r="1265" spans="2:4" x14ac:dyDescent="0.4">
      <c r="B1265" s="15">
        <v>1262</v>
      </c>
      <c r="C1265" s="17">
        <v>1437</v>
      </c>
      <c r="D1265" s="17">
        <v>1437</v>
      </c>
    </row>
    <row r="1266" spans="2:4" x14ac:dyDescent="0.4">
      <c r="B1266" s="15">
        <v>1263</v>
      </c>
      <c r="C1266" s="17">
        <v>1124</v>
      </c>
      <c r="D1266" s="17">
        <v>1124</v>
      </c>
    </row>
    <row r="1267" spans="2:4" x14ac:dyDescent="0.4">
      <c r="B1267" s="15">
        <v>1264</v>
      </c>
      <c r="C1267" s="17">
        <v>1314</v>
      </c>
      <c r="D1267" s="17">
        <v>1343</v>
      </c>
    </row>
    <row r="1268" spans="2:4" x14ac:dyDescent="0.4">
      <c r="B1268" s="15">
        <v>1265</v>
      </c>
      <c r="C1268" s="17">
        <v>1452</v>
      </c>
      <c r="D1268" s="17">
        <v>1452</v>
      </c>
    </row>
    <row r="1269" spans="2:4" x14ac:dyDescent="0.4">
      <c r="B1269" s="15">
        <v>1266</v>
      </c>
      <c r="C1269" s="17">
        <v>1124</v>
      </c>
      <c r="D1269" s="17">
        <v>1124</v>
      </c>
    </row>
    <row r="1270" spans="2:4" x14ac:dyDescent="0.4">
      <c r="B1270" s="15">
        <v>1267</v>
      </c>
      <c r="C1270" s="17">
        <v>1374</v>
      </c>
      <c r="D1270" s="17">
        <v>1374</v>
      </c>
    </row>
    <row r="1271" spans="2:4" x14ac:dyDescent="0.4">
      <c r="B1271" s="15">
        <v>1268</v>
      </c>
      <c r="C1271" s="17">
        <v>1436</v>
      </c>
      <c r="D1271" s="17">
        <v>1433</v>
      </c>
    </row>
    <row r="1272" spans="2:4" x14ac:dyDescent="0.4">
      <c r="B1272" s="15">
        <v>1269</v>
      </c>
      <c r="C1272" s="17">
        <v>1452</v>
      </c>
      <c r="D1272" s="17">
        <v>1452</v>
      </c>
    </row>
    <row r="1273" spans="2:4" x14ac:dyDescent="0.4">
      <c r="B1273" s="15">
        <v>1270</v>
      </c>
      <c r="C1273" s="17">
        <v>1452</v>
      </c>
      <c r="D1273" s="17">
        <v>1452</v>
      </c>
    </row>
    <row r="1274" spans="2:4" x14ac:dyDescent="0.4">
      <c r="B1274" s="15">
        <v>1271</v>
      </c>
      <c r="C1274" s="17">
        <v>1433</v>
      </c>
      <c r="D1274" s="17">
        <v>1433</v>
      </c>
    </row>
    <row r="1275" spans="2:4" x14ac:dyDescent="0.4">
      <c r="B1275" s="15">
        <v>1272</v>
      </c>
      <c r="C1275" s="17">
        <v>1242</v>
      </c>
      <c r="D1275" s="17">
        <v>1433</v>
      </c>
    </row>
    <row r="1276" spans="2:4" x14ac:dyDescent="0.4">
      <c r="B1276" s="15">
        <v>1273</v>
      </c>
      <c r="C1276" s="17">
        <v>1437</v>
      </c>
      <c r="D1276" s="17">
        <v>1437</v>
      </c>
    </row>
    <row r="1277" spans="2:4" x14ac:dyDescent="0.4">
      <c r="B1277" s="15">
        <v>1274</v>
      </c>
      <c r="C1277" s="17">
        <v>1314</v>
      </c>
      <c r="D1277" s="17">
        <v>1124</v>
      </c>
    </row>
    <row r="1278" spans="2:4" x14ac:dyDescent="0.4">
      <c r="B1278" s="15">
        <v>1275</v>
      </c>
      <c r="C1278" s="17">
        <v>1314</v>
      </c>
      <c r="D1278" s="17">
        <v>1458</v>
      </c>
    </row>
    <row r="1279" spans="2:4" x14ac:dyDescent="0.4">
      <c r="B1279" s="15">
        <v>1276</v>
      </c>
      <c r="C1279" s="17">
        <v>1153</v>
      </c>
      <c r="D1279" s="17">
        <v>1437</v>
      </c>
    </row>
    <row r="1280" spans="2:4" x14ac:dyDescent="0.4">
      <c r="B1280" s="15">
        <v>1277</v>
      </c>
      <c r="C1280" s="17">
        <v>1124</v>
      </c>
      <c r="D1280" s="17">
        <v>1124</v>
      </c>
    </row>
    <row r="1281" spans="2:4" x14ac:dyDescent="0.4">
      <c r="B1281" s="15">
        <v>1278</v>
      </c>
      <c r="C1281" s="17">
        <v>1452</v>
      </c>
      <c r="D1281" s="17">
        <v>1452</v>
      </c>
    </row>
    <row r="1282" spans="2:4" x14ac:dyDescent="0.4">
      <c r="B1282" s="15">
        <v>1279</v>
      </c>
      <c r="C1282" s="17">
        <v>1268</v>
      </c>
      <c r="D1282" s="17">
        <v>1268</v>
      </c>
    </row>
    <row r="1283" spans="2:4" x14ac:dyDescent="0.4">
      <c r="B1283" s="15">
        <v>1280</v>
      </c>
      <c r="C1283" s="17">
        <v>1343</v>
      </c>
      <c r="D1283" s="17">
        <v>1343</v>
      </c>
    </row>
    <row r="1284" spans="2:4" x14ac:dyDescent="0.4">
      <c r="B1284" s="15">
        <v>1281</v>
      </c>
      <c r="C1284" s="17">
        <v>1153</v>
      </c>
      <c r="D1284" s="17">
        <v>1452</v>
      </c>
    </row>
    <row r="1285" spans="2:4" x14ac:dyDescent="0.4">
      <c r="B1285" s="15">
        <v>1282</v>
      </c>
      <c r="C1285" s="17">
        <v>1314</v>
      </c>
      <c r="D1285" s="17">
        <v>1458</v>
      </c>
    </row>
    <row r="1286" spans="2:4" x14ac:dyDescent="0.4">
      <c r="B1286" s="15">
        <v>1283</v>
      </c>
      <c r="C1286" s="17">
        <v>1124</v>
      </c>
      <c r="D1286" s="17">
        <v>1124</v>
      </c>
    </row>
    <row r="1287" spans="2:4" x14ac:dyDescent="0.4">
      <c r="B1287" s="15">
        <v>1284</v>
      </c>
      <c r="C1287" s="17">
        <v>1437</v>
      </c>
      <c r="D1287" s="17">
        <v>1437</v>
      </c>
    </row>
    <row r="1288" spans="2:4" x14ac:dyDescent="0.4">
      <c r="B1288" s="15">
        <v>1285</v>
      </c>
      <c r="C1288" s="17">
        <v>1376</v>
      </c>
      <c r="D1288" s="17">
        <v>1376</v>
      </c>
    </row>
    <row r="1289" spans="2:4" x14ac:dyDescent="0.4">
      <c r="B1289" s="15">
        <v>1286</v>
      </c>
      <c r="C1289" s="17">
        <v>1437</v>
      </c>
      <c r="D1289" s="17">
        <v>1437</v>
      </c>
    </row>
    <row r="1290" spans="2:4" x14ac:dyDescent="0.4">
      <c r="B1290" s="15">
        <v>1287</v>
      </c>
      <c r="C1290" s="17">
        <v>1437</v>
      </c>
      <c r="D1290" s="17">
        <v>1437</v>
      </c>
    </row>
    <row r="1291" spans="2:4" x14ac:dyDescent="0.4">
      <c r="B1291" s="15">
        <v>1288</v>
      </c>
      <c r="C1291" s="17">
        <v>1124</v>
      </c>
      <c r="D1291" s="17">
        <v>1124</v>
      </c>
    </row>
    <row r="1292" spans="2:4" x14ac:dyDescent="0.4">
      <c r="B1292" s="15">
        <v>1289</v>
      </c>
      <c r="C1292" s="17">
        <v>1124</v>
      </c>
      <c r="D1292" s="17">
        <v>1124</v>
      </c>
    </row>
    <row r="1293" spans="2:4" x14ac:dyDescent="0.4">
      <c r="B1293" s="15">
        <v>1290</v>
      </c>
      <c r="C1293" s="17">
        <v>1452</v>
      </c>
      <c r="D1293" s="17">
        <v>1452</v>
      </c>
    </row>
    <row r="1294" spans="2:4" x14ac:dyDescent="0.4">
      <c r="B1294" s="15">
        <v>1291</v>
      </c>
      <c r="C1294" s="17">
        <v>1173</v>
      </c>
      <c r="D1294" s="17">
        <v>1181</v>
      </c>
    </row>
    <row r="1295" spans="2:4" x14ac:dyDescent="0.4">
      <c r="B1295" s="15">
        <v>1292</v>
      </c>
      <c r="C1295" s="17">
        <v>1246</v>
      </c>
      <c r="D1295" s="17">
        <v>1437</v>
      </c>
    </row>
    <row r="1296" spans="2:4" x14ac:dyDescent="0.4">
      <c r="B1296" s="15">
        <v>1293</v>
      </c>
      <c r="C1296" s="17">
        <v>1124</v>
      </c>
      <c r="D1296" s="17">
        <v>1124</v>
      </c>
    </row>
    <row r="1297" spans="2:4" x14ac:dyDescent="0.4">
      <c r="B1297" s="15">
        <v>1294</v>
      </c>
      <c r="C1297" s="17">
        <v>1124</v>
      </c>
      <c r="D1297" s="17">
        <v>1124</v>
      </c>
    </row>
    <row r="1298" spans="2:4" x14ac:dyDescent="0.4">
      <c r="B1298" s="15">
        <v>1295</v>
      </c>
      <c r="C1298" s="17">
        <v>1452</v>
      </c>
      <c r="D1298" s="17">
        <v>1452</v>
      </c>
    </row>
    <row r="1299" spans="2:4" x14ac:dyDescent="0.4">
      <c r="B1299" s="15">
        <v>1296</v>
      </c>
      <c r="C1299" s="17">
        <v>1452</v>
      </c>
      <c r="D1299" s="17">
        <v>1452</v>
      </c>
    </row>
    <row r="1300" spans="2:4" x14ac:dyDescent="0.4">
      <c r="B1300" s="15">
        <v>1297</v>
      </c>
      <c r="C1300" s="17">
        <v>1276</v>
      </c>
      <c r="D1300" s="17">
        <v>1452</v>
      </c>
    </row>
    <row r="1301" spans="2:4" x14ac:dyDescent="0.4">
      <c r="B1301" s="15">
        <v>1298</v>
      </c>
      <c r="C1301" s="17">
        <v>1153</v>
      </c>
      <c r="D1301" s="17">
        <v>1458</v>
      </c>
    </row>
    <row r="1302" spans="2:4" x14ac:dyDescent="0.4">
      <c r="B1302" s="15">
        <v>1299</v>
      </c>
      <c r="C1302" s="17">
        <v>1124</v>
      </c>
      <c r="D1302" s="17">
        <v>1124</v>
      </c>
    </row>
    <row r="1303" spans="2:4" x14ac:dyDescent="0.4">
      <c r="B1303" s="15">
        <v>1300</v>
      </c>
      <c r="C1303" s="17">
        <v>1374</v>
      </c>
      <c r="D1303" s="17">
        <v>1374</v>
      </c>
    </row>
    <row r="1304" spans="2:4" x14ac:dyDescent="0.4">
      <c r="B1304" s="15">
        <v>1301</v>
      </c>
      <c r="C1304" s="17">
        <v>1452</v>
      </c>
      <c r="D1304" s="17">
        <v>1452</v>
      </c>
    </row>
    <row r="1305" spans="2:4" x14ac:dyDescent="0.4">
      <c r="B1305" s="15">
        <v>1302</v>
      </c>
      <c r="C1305" s="17">
        <v>1124</v>
      </c>
      <c r="D1305" s="17">
        <v>1124</v>
      </c>
    </row>
    <row r="1306" spans="2:4" x14ac:dyDescent="0.4">
      <c r="B1306" s="15">
        <v>1303</v>
      </c>
      <c r="C1306" s="17">
        <v>1314</v>
      </c>
      <c r="D1306" s="17">
        <v>1181</v>
      </c>
    </row>
    <row r="1307" spans="2:4" x14ac:dyDescent="0.4">
      <c r="B1307" s="15">
        <v>1304</v>
      </c>
      <c r="C1307" s="17">
        <v>1242</v>
      </c>
      <c r="D1307" s="17">
        <v>1458</v>
      </c>
    </row>
    <row r="1308" spans="2:4" x14ac:dyDescent="0.4">
      <c r="B1308" s="15">
        <v>1305</v>
      </c>
      <c r="C1308" s="17">
        <v>1437</v>
      </c>
      <c r="D1308" s="17">
        <v>1437</v>
      </c>
    </row>
    <row r="1309" spans="2:4" x14ac:dyDescent="0.4">
      <c r="B1309" s="15">
        <v>1306</v>
      </c>
      <c r="C1309" s="17">
        <v>1153</v>
      </c>
      <c r="D1309" s="17">
        <v>1124</v>
      </c>
    </row>
    <row r="1310" spans="2:4" x14ac:dyDescent="0.4">
      <c r="B1310" s="15">
        <v>1307</v>
      </c>
      <c r="C1310" s="17">
        <v>1173</v>
      </c>
      <c r="D1310" s="17">
        <v>1433</v>
      </c>
    </row>
    <row r="1311" spans="2:4" x14ac:dyDescent="0.4">
      <c r="B1311" s="15">
        <v>1308</v>
      </c>
      <c r="C1311" s="17">
        <v>1274</v>
      </c>
      <c r="D1311" s="17">
        <v>1433</v>
      </c>
    </row>
    <row r="1312" spans="2:4" x14ac:dyDescent="0.4">
      <c r="B1312" s="15">
        <v>1309</v>
      </c>
      <c r="C1312" s="17">
        <v>1124</v>
      </c>
      <c r="D1312" s="17">
        <v>1124</v>
      </c>
    </row>
    <row r="1313" spans="2:4" x14ac:dyDescent="0.4">
      <c r="B1313" s="15">
        <v>1310</v>
      </c>
      <c r="C1313" s="17">
        <v>1243</v>
      </c>
      <c r="D1313" s="17">
        <v>1433</v>
      </c>
    </row>
    <row r="1314" spans="2:4" x14ac:dyDescent="0.4">
      <c r="B1314" s="15">
        <v>1311</v>
      </c>
      <c r="C1314" s="17">
        <v>1257</v>
      </c>
      <c r="D1314" s="17">
        <v>1376</v>
      </c>
    </row>
    <row r="1315" spans="2:4" x14ac:dyDescent="0.4">
      <c r="B1315" s="15">
        <v>1312</v>
      </c>
      <c r="C1315" s="17">
        <v>1376</v>
      </c>
      <c r="D1315" s="17">
        <v>1376</v>
      </c>
    </row>
    <row r="1316" spans="2:4" x14ac:dyDescent="0.4">
      <c r="B1316" s="15">
        <v>1313</v>
      </c>
      <c r="C1316" s="17">
        <v>1423</v>
      </c>
      <c r="D1316" s="17">
        <v>1423</v>
      </c>
    </row>
    <row r="1317" spans="2:4" x14ac:dyDescent="0.4">
      <c r="B1317" s="15">
        <v>1314</v>
      </c>
      <c r="C1317" s="17">
        <v>1124</v>
      </c>
      <c r="D1317" s="17">
        <v>1124</v>
      </c>
    </row>
    <row r="1318" spans="2:4" x14ac:dyDescent="0.4">
      <c r="B1318" s="15">
        <v>1315</v>
      </c>
      <c r="C1318" s="17">
        <v>1124</v>
      </c>
      <c r="D1318" s="17">
        <v>1124</v>
      </c>
    </row>
    <row r="1319" spans="2:4" x14ac:dyDescent="0.4">
      <c r="B1319" s="15">
        <v>1316</v>
      </c>
      <c r="C1319" s="17">
        <v>1257</v>
      </c>
      <c r="D1319" s="17">
        <v>1196</v>
      </c>
    </row>
    <row r="1320" spans="2:4" x14ac:dyDescent="0.4">
      <c r="B1320" s="15">
        <v>1317</v>
      </c>
      <c r="C1320" s="17">
        <v>1124</v>
      </c>
      <c r="D1320" s="17">
        <v>1124</v>
      </c>
    </row>
    <row r="1321" spans="2:4" x14ac:dyDescent="0.4">
      <c r="B1321" s="15">
        <v>1318</v>
      </c>
      <c r="C1321" s="17">
        <v>1314</v>
      </c>
      <c r="D1321" s="17">
        <v>1124</v>
      </c>
    </row>
    <row r="1322" spans="2:4" x14ac:dyDescent="0.4">
      <c r="B1322" s="15">
        <v>1319</v>
      </c>
      <c r="C1322" s="17">
        <v>1274</v>
      </c>
      <c r="D1322" s="17">
        <v>1343</v>
      </c>
    </row>
    <row r="1323" spans="2:4" x14ac:dyDescent="0.4">
      <c r="B1323" s="15">
        <v>1320</v>
      </c>
      <c r="C1323" s="17">
        <v>1452</v>
      </c>
      <c r="D1323" s="17">
        <v>1452</v>
      </c>
    </row>
    <row r="1324" spans="2:4" x14ac:dyDescent="0.4">
      <c r="B1324" s="15">
        <v>1321</v>
      </c>
      <c r="C1324" s="17">
        <v>1314</v>
      </c>
      <c r="D1324" s="17">
        <v>1196</v>
      </c>
    </row>
    <row r="1325" spans="2:4" x14ac:dyDescent="0.4">
      <c r="B1325" s="15">
        <v>1322</v>
      </c>
      <c r="C1325" s="17">
        <v>1124</v>
      </c>
      <c r="D1325" s="17">
        <v>1124</v>
      </c>
    </row>
    <row r="1326" spans="2:4" x14ac:dyDescent="0.4">
      <c r="B1326" s="15">
        <v>1323</v>
      </c>
      <c r="C1326" s="17">
        <v>1314</v>
      </c>
      <c r="D1326" s="17">
        <v>1433</v>
      </c>
    </row>
    <row r="1327" spans="2:4" x14ac:dyDescent="0.4">
      <c r="B1327" s="15">
        <v>1324</v>
      </c>
      <c r="C1327" s="17">
        <v>1124</v>
      </c>
      <c r="D1327" s="17">
        <v>1124</v>
      </c>
    </row>
    <row r="1328" spans="2:4" x14ac:dyDescent="0.4">
      <c r="B1328" s="15">
        <v>1325</v>
      </c>
      <c r="C1328" s="17">
        <v>1437</v>
      </c>
      <c r="D1328" s="17">
        <v>1437</v>
      </c>
    </row>
    <row r="1329" spans="2:4" x14ac:dyDescent="0.4">
      <c r="B1329" s="15">
        <v>1326</v>
      </c>
      <c r="C1329" s="17">
        <v>1124</v>
      </c>
      <c r="D1329" s="17">
        <v>1124</v>
      </c>
    </row>
    <row r="1330" spans="2:4" x14ac:dyDescent="0.4">
      <c r="B1330" s="15">
        <v>1327</v>
      </c>
      <c r="C1330" s="17">
        <v>1314</v>
      </c>
      <c r="D1330" s="17">
        <v>1112</v>
      </c>
    </row>
    <row r="1331" spans="2:4" x14ac:dyDescent="0.4">
      <c r="B1331" s="15">
        <v>1328</v>
      </c>
      <c r="C1331" s="17">
        <v>1437</v>
      </c>
      <c r="D1331" s="17">
        <v>1437</v>
      </c>
    </row>
    <row r="1332" spans="2:4" x14ac:dyDescent="0.4">
      <c r="B1332" s="15">
        <v>1329</v>
      </c>
      <c r="C1332" s="17">
        <v>1437</v>
      </c>
      <c r="D1332" s="17">
        <v>1437</v>
      </c>
    </row>
    <row r="1333" spans="2:4" x14ac:dyDescent="0.4">
      <c r="B1333" s="15">
        <v>1330</v>
      </c>
      <c r="C1333" s="17">
        <v>1452</v>
      </c>
      <c r="D1333" s="17">
        <v>1452</v>
      </c>
    </row>
    <row r="1334" spans="2:4" x14ac:dyDescent="0.4">
      <c r="B1334" s="15">
        <v>1331</v>
      </c>
      <c r="C1334" s="17">
        <v>1452</v>
      </c>
      <c r="D1334" s="17">
        <v>1452</v>
      </c>
    </row>
    <row r="1335" spans="2:4" x14ac:dyDescent="0.4">
      <c r="B1335" s="15">
        <v>1332</v>
      </c>
      <c r="C1335" s="17">
        <v>1124</v>
      </c>
      <c r="D1335" s="17">
        <v>1124</v>
      </c>
    </row>
    <row r="1336" spans="2:4" x14ac:dyDescent="0.4">
      <c r="B1336" s="15">
        <v>1333</v>
      </c>
      <c r="C1336" s="17">
        <v>1276</v>
      </c>
      <c r="D1336" s="17">
        <v>1452</v>
      </c>
    </row>
    <row r="1337" spans="2:4" x14ac:dyDescent="0.4">
      <c r="B1337" s="15">
        <v>1334</v>
      </c>
      <c r="C1337" s="17">
        <v>1452</v>
      </c>
      <c r="D1337" s="17">
        <v>1452</v>
      </c>
    </row>
    <row r="1338" spans="2:4" x14ac:dyDescent="0.4">
      <c r="B1338" s="15">
        <v>1335</v>
      </c>
      <c r="C1338" s="17">
        <v>1246</v>
      </c>
      <c r="D1338" s="17">
        <v>1458</v>
      </c>
    </row>
    <row r="1339" spans="2:4" x14ac:dyDescent="0.4">
      <c r="B1339" s="15">
        <v>1336</v>
      </c>
      <c r="C1339" s="17">
        <v>1257</v>
      </c>
      <c r="D1339" s="17">
        <v>1437</v>
      </c>
    </row>
    <row r="1340" spans="2:4" x14ac:dyDescent="0.4">
      <c r="B1340" s="15">
        <v>1337</v>
      </c>
      <c r="C1340" s="17">
        <v>1437</v>
      </c>
      <c r="D1340" s="17">
        <v>1437</v>
      </c>
    </row>
    <row r="1341" spans="2:4" x14ac:dyDescent="0.4">
      <c r="B1341" s="15">
        <v>1338</v>
      </c>
      <c r="C1341" s="17">
        <v>1452</v>
      </c>
      <c r="D1341" s="17">
        <v>1452</v>
      </c>
    </row>
    <row r="1342" spans="2:4" x14ac:dyDescent="0.4">
      <c r="B1342" s="15">
        <v>1339</v>
      </c>
      <c r="C1342" s="17">
        <v>1314</v>
      </c>
      <c r="D1342" s="17">
        <v>1452</v>
      </c>
    </row>
    <row r="1343" spans="2:4" x14ac:dyDescent="0.4">
      <c r="B1343" s="15">
        <v>1340</v>
      </c>
      <c r="C1343" s="17">
        <v>1278</v>
      </c>
      <c r="D1343" s="17">
        <v>1437</v>
      </c>
    </row>
    <row r="1344" spans="2:4" x14ac:dyDescent="0.4">
      <c r="B1344" s="15">
        <v>1341</v>
      </c>
      <c r="C1344" s="17">
        <v>1437</v>
      </c>
      <c r="D1344" s="17">
        <v>1437</v>
      </c>
    </row>
    <row r="1345" spans="2:4" x14ac:dyDescent="0.4">
      <c r="B1345" s="15">
        <v>1342</v>
      </c>
      <c r="C1345" s="17">
        <v>1452</v>
      </c>
      <c r="D1345" s="17">
        <v>1452</v>
      </c>
    </row>
    <row r="1346" spans="2:4" x14ac:dyDescent="0.4">
      <c r="B1346" s="15">
        <v>1343</v>
      </c>
      <c r="C1346" s="17">
        <v>1153</v>
      </c>
      <c r="D1346" s="17">
        <v>1112</v>
      </c>
    </row>
    <row r="1347" spans="2:4" x14ac:dyDescent="0.4">
      <c r="B1347" s="15">
        <v>1344</v>
      </c>
      <c r="C1347" s="17">
        <v>1314</v>
      </c>
      <c r="D1347" s="17">
        <v>1433</v>
      </c>
    </row>
    <row r="1348" spans="2:4" x14ac:dyDescent="0.4">
      <c r="B1348" s="15">
        <v>1345</v>
      </c>
      <c r="C1348" s="17">
        <v>1124</v>
      </c>
      <c r="D1348" s="17">
        <v>1124</v>
      </c>
    </row>
    <row r="1349" spans="2:4" x14ac:dyDescent="0.4">
      <c r="B1349" s="15">
        <v>1346</v>
      </c>
      <c r="C1349" s="17">
        <v>1343</v>
      </c>
      <c r="D1349" s="17">
        <v>1343</v>
      </c>
    </row>
    <row r="1350" spans="2:4" x14ac:dyDescent="0.4">
      <c r="B1350" s="15">
        <v>1347</v>
      </c>
      <c r="C1350" s="17">
        <v>1458</v>
      </c>
      <c r="D1350" s="17">
        <v>1458</v>
      </c>
    </row>
    <row r="1351" spans="2:4" x14ac:dyDescent="0.4">
      <c r="B1351" s="15">
        <v>1348</v>
      </c>
      <c r="C1351" s="17">
        <v>1458</v>
      </c>
      <c r="D1351" s="17">
        <v>1458</v>
      </c>
    </row>
    <row r="1352" spans="2:4" x14ac:dyDescent="0.4">
      <c r="B1352" s="15">
        <v>1349</v>
      </c>
      <c r="C1352" s="17">
        <v>1343</v>
      </c>
      <c r="D1352" s="17">
        <v>1343</v>
      </c>
    </row>
    <row r="1353" spans="2:4" x14ac:dyDescent="0.4">
      <c r="B1353" s="15">
        <v>1350</v>
      </c>
      <c r="C1353" s="17">
        <v>1242</v>
      </c>
      <c r="D1353" s="17">
        <v>1196</v>
      </c>
    </row>
    <row r="1354" spans="2:4" x14ac:dyDescent="0.4">
      <c r="B1354" s="15">
        <v>1351</v>
      </c>
      <c r="C1354" s="17">
        <v>1343</v>
      </c>
      <c r="D1354" s="17">
        <v>1343</v>
      </c>
    </row>
    <row r="1355" spans="2:4" x14ac:dyDescent="0.4">
      <c r="B1355" s="15">
        <v>1352</v>
      </c>
      <c r="C1355" s="17">
        <v>1274</v>
      </c>
      <c r="D1355" s="17">
        <v>1376</v>
      </c>
    </row>
    <row r="1356" spans="2:4" x14ac:dyDescent="0.4">
      <c r="B1356" s="15">
        <v>1353</v>
      </c>
      <c r="C1356" s="17">
        <v>1274</v>
      </c>
      <c r="D1356" s="17">
        <v>1433</v>
      </c>
    </row>
    <row r="1357" spans="2:4" x14ac:dyDescent="0.4">
      <c r="B1357" s="15">
        <v>1354</v>
      </c>
      <c r="C1357" s="17">
        <v>1173</v>
      </c>
      <c r="D1357" s="17">
        <v>1195</v>
      </c>
    </row>
    <row r="1358" spans="2:4" x14ac:dyDescent="0.4">
      <c r="B1358" s="15">
        <v>1355</v>
      </c>
      <c r="C1358" s="17">
        <v>1423</v>
      </c>
      <c r="D1358" s="17">
        <v>1423</v>
      </c>
    </row>
    <row r="1359" spans="2:4" x14ac:dyDescent="0.4">
      <c r="B1359" s="15">
        <v>1356</v>
      </c>
      <c r="C1359" s="17">
        <v>1433</v>
      </c>
      <c r="D1359" s="17">
        <v>1433</v>
      </c>
    </row>
    <row r="1360" spans="2:4" x14ac:dyDescent="0.4">
      <c r="B1360" s="15">
        <v>1357</v>
      </c>
      <c r="C1360" s="17">
        <v>1124</v>
      </c>
      <c r="D1360" s="17">
        <v>1124</v>
      </c>
    </row>
    <row r="1361" spans="2:4" x14ac:dyDescent="0.4">
      <c r="B1361" s="15">
        <v>1358</v>
      </c>
      <c r="C1361" s="17">
        <v>1437</v>
      </c>
      <c r="D1361" s="17">
        <v>1437</v>
      </c>
    </row>
    <row r="1362" spans="2:4" x14ac:dyDescent="0.4">
      <c r="B1362" s="15">
        <v>1359</v>
      </c>
      <c r="C1362" s="17">
        <v>1452</v>
      </c>
      <c r="D1362" s="17">
        <v>1452</v>
      </c>
    </row>
    <row r="1363" spans="2:4" x14ac:dyDescent="0.4">
      <c r="B1363" s="15">
        <v>1360</v>
      </c>
      <c r="C1363" s="17">
        <v>1452</v>
      </c>
      <c r="D1363" s="17">
        <v>1452</v>
      </c>
    </row>
    <row r="1364" spans="2:4" x14ac:dyDescent="0.4">
      <c r="B1364" s="15">
        <v>1361</v>
      </c>
      <c r="C1364" s="17">
        <v>1437</v>
      </c>
      <c r="D1364" s="17">
        <v>1437</v>
      </c>
    </row>
    <row r="1365" spans="2:4" x14ac:dyDescent="0.4">
      <c r="B1365" s="15">
        <v>1362</v>
      </c>
      <c r="C1365" s="17">
        <v>1124</v>
      </c>
      <c r="D1365" s="17">
        <v>1124</v>
      </c>
    </row>
    <row r="1366" spans="2:4" x14ac:dyDescent="0.4">
      <c r="B1366" s="15">
        <v>1363</v>
      </c>
      <c r="C1366" s="17">
        <v>1246</v>
      </c>
      <c r="D1366" s="17">
        <v>1124</v>
      </c>
    </row>
    <row r="1367" spans="2:4" x14ac:dyDescent="0.4">
      <c r="B1367" s="15">
        <v>1364</v>
      </c>
      <c r="C1367" s="17">
        <v>1452</v>
      </c>
      <c r="D1367" s="17">
        <v>1452</v>
      </c>
    </row>
    <row r="1368" spans="2:4" x14ac:dyDescent="0.4">
      <c r="B1368" s="15">
        <v>1365</v>
      </c>
      <c r="C1368" s="17">
        <v>1452</v>
      </c>
      <c r="D1368" s="17">
        <v>1452</v>
      </c>
    </row>
    <row r="1369" spans="2:4" x14ac:dyDescent="0.4">
      <c r="B1369" s="15">
        <v>1366</v>
      </c>
      <c r="C1369" s="17">
        <v>1437</v>
      </c>
      <c r="D1369" s="17">
        <v>1437</v>
      </c>
    </row>
    <row r="1370" spans="2:4" x14ac:dyDescent="0.4">
      <c r="B1370" s="15">
        <v>1367</v>
      </c>
      <c r="C1370" s="17">
        <v>1246</v>
      </c>
      <c r="D1370" s="17">
        <v>1437</v>
      </c>
    </row>
    <row r="1371" spans="2:4" x14ac:dyDescent="0.4">
      <c r="B1371" s="15">
        <v>1368</v>
      </c>
      <c r="C1371" s="17">
        <v>1112</v>
      </c>
      <c r="D1371" s="17">
        <v>1112</v>
      </c>
    </row>
    <row r="1372" spans="2:4" x14ac:dyDescent="0.4">
      <c r="B1372" s="15">
        <v>1369</v>
      </c>
      <c r="C1372" s="17">
        <v>1153</v>
      </c>
      <c r="D1372" s="17">
        <v>1315</v>
      </c>
    </row>
    <row r="1373" spans="2:4" x14ac:dyDescent="0.4">
      <c r="B1373" s="15">
        <v>1370</v>
      </c>
      <c r="C1373" s="17">
        <v>1274</v>
      </c>
      <c r="D1373" s="17">
        <v>1433</v>
      </c>
    </row>
    <row r="1374" spans="2:4" x14ac:dyDescent="0.4">
      <c r="B1374" s="15">
        <v>1371</v>
      </c>
      <c r="C1374" s="17">
        <v>1437</v>
      </c>
      <c r="D1374" s="17">
        <v>1437</v>
      </c>
    </row>
    <row r="1375" spans="2:4" x14ac:dyDescent="0.4">
      <c r="B1375" s="15">
        <v>1372</v>
      </c>
      <c r="C1375" s="17">
        <v>1173</v>
      </c>
      <c r="D1375" s="17">
        <v>1181</v>
      </c>
    </row>
    <row r="1376" spans="2:4" x14ac:dyDescent="0.4">
      <c r="B1376" s="15">
        <v>1373</v>
      </c>
      <c r="C1376" s="17">
        <v>1437</v>
      </c>
      <c r="D1376" s="17">
        <v>1437</v>
      </c>
    </row>
    <row r="1377" spans="2:4" x14ac:dyDescent="0.4">
      <c r="B1377" s="15">
        <v>1374</v>
      </c>
      <c r="C1377" s="17">
        <v>1452</v>
      </c>
      <c r="D1377" s="17">
        <v>1452</v>
      </c>
    </row>
    <row r="1378" spans="2:4" x14ac:dyDescent="0.4">
      <c r="B1378" s="15">
        <v>1375</v>
      </c>
      <c r="C1378" s="17">
        <v>1153</v>
      </c>
      <c r="D1378" s="17">
        <v>1196</v>
      </c>
    </row>
    <row r="1379" spans="2:4" x14ac:dyDescent="0.4">
      <c r="B1379" s="15">
        <v>1376</v>
      </c>
      <c r="C1379" s="17">
        <v>1124</v>
      </c>
      <c r="D1379" s="17">
        <v>1124</v>
      </c>
    </row>
    <row r="1380" spans="2:4" x14ac:dyDescent="0.4">
      <c r="B1380" s="15">
        <v>1377</v>
      </c>
      <c r="C1380" s="17">
        <v>1452</v>
      </c>
      <c r="D1380" s="17">
        <v>1452</v>
      </c>
    </row>
    <row r="1381" spans="2:4" x14ac:dyDescent="0.4">
      <c r="B1381" s="15">
        <v>1378</v>
      </c>
      <c r="C1381" s="17">
        <v>1257</v>
      </c>
      <c r="D1381" s="17">
        <v>1458</v>
      </c>
    </row>
    <row r="1382" spans="2:4" x14ac:dyDescent="0.4">
      <c r="B1382" s="15">
        <v>1379</v>
      </c>
      <c r="C1382" s="17">
        <v>1437</v>
      </c>
      <c r="D1382" s="17">
        <v>1437</v>
      </c>
    </row>
    <row r="1383" spans="2:4" x14ac:dyDescent="0.4">
      <c r="B1383" s="15">
        <v>1380</v>
      </c>
      <c r="C1383" s="17">
        <v>1452</v>
      </c>
      <c r="D1383" s="17">
        <v>1452</v>
      </c>
    </row>
    <row r="1384" spans="2:4" x14ac:dyDescent="0.4">
      <c r="B1384" s="15">
        <v>1381</v>
      </c>
      <c r="C1384" s="17">
        <v>1437</v>
      </c>
      <c r="D1384" s="17">
        <v>1437</v>
      </c>
    </row>
    <row r="1385" spans="2:4" x14ac:dyDescent="0.4">
      <c r="B1385" s="15">
        <v>1382</v>
      </c>
      <c r="C1385" s="17">
        <v>1173</v>
      </c>
      <c r="D1385" s="17">
        <v>1112</v>
      </c>
    </row>
    <row r="1386" spans="2:4" x14ac:dyDescent="0.4">
      <c r="B1386" s="15">
        <v>1383</v>
      </c>
      <c r="C1386" s="17">
        <v>1124</v>
      </c>
      <c r="D1386" s="17">
        <v>1124</v>
      </c>
    </row>
    <row r="1387" spans="2:4" x14ac:dyDescent="0.4">
      <c r="B1387" s="15">
        <v>1384</v>
      </c>
      <c r="C1387" s="17">
        <v>1173</v>
      </c>
      <c r="D1387" s="17">
        <v>1112</v>
      </c>
    </row>
    <row r="1388" spans="2:4" x14ac:dyDescent="0.4">
      <c r="B1388" s="15">
        <v>1385</v>
      </c>
      <c r="C1388" s="17">
        <v>1452</v>
      </c>
      <c r="D1388" s="17">
        <v>1452</v>
      </c>
    </row>
    <row r="1389" spans="2:4" x14ac:dyDescent="0.4">
      <c r="B1389" s="15">
        <v>1386</v>
      </c>
      <c r="C1389" s="17">
        <v>1153</v>
      </c>
      <c r="D1389" s="17">
        <v>1452</v>
      </c>
    </row>
    <row r="1390" spans="2:4" x14ac:dyDescent="0.4">
      <c r="B1390" s="15">
        <v>1387</v>
      </c>
      <c r="C1390" s="17">
        <v>1452</v>
      </c>
      <c r="D1390" s="17">
        <v>1452</v>
      </c>
    </row>
    <row r="1391" spans="2:4" x14ac:dyDescent="0.4">
      <c r="B1391" s="15">
        <v>1388</v>
      </c>
      <c r="C1391" s="17">
        <v>1452</v>
      </c>
      <c r="D1391" s="17">
        <v>1452</v>
      </c>
    </row>
    <row r="1392" spans="2:4" x14ac:dyDescent="0.4">
      <c r="B1392" s="15">
        <v>1389</v>
      </c>
      <c r="C1392" s="17">
        <v>1314</v>
      </c>
      <c r="D1392" s="17">
        <v>1112</v>
      </c>
    </row>
    <row r="1393" spans="2:4" x14ac:dyDescent="0.4">
      <c r="B1393" s="15">
        <v>1390</v>
      </c>
      <c r="C1393" s="17">
        <v>1314</v>
      </c>
      <c r="D1393" s="17">
        <v>1112</v>
      </c>
    </row>
    <row r="1394" spans="2:4" x14ac:dyDescent="0.4">
      <c r="B1394" s="15">
        <v>1391</v>
      </c>
      <c r="C1394" s="17">
        <v>1173</v>
      </c>
      <c r="D1394" s="17">
        <v>1343</v>
      </c>
    </row>
    <row r="1395" spans="2:4" x14ac:dyDescent="0.4">
      <c r="B1395" s="15">
        <v>1392</v>
      </c>
      <c r="C1395" s="17">
        <v>1274</v>
      </c>
      <c r="D1395" s="17">
        <v>1423</v>
      </c>
    </row>
    <row r="1396" spans="2:4" x14ac:dyDescent="0.4">
      <c r="B1396" s="15">
        <v>1393</v>
      </c>
      <c r="C1396" s="17">
        <v>1124</v>
      </c>
      <c r="D1396" s="17">
        <v>1124</v>
      </c>
    </row>
    <row r="1397" spans="2:4" x14ac:dyDescent="0.4">
      <c r="B1397" s="15">
        <v>1394</v>
      </c>
      <c r="C1397" s="17">
        <v>1452</v>
      </c>
      <c r="D1397" s="17">
        <v>1452</v>
      </c>
    </row>
    <row r="1398" spans="2:4" x14ac:dyDescent="0.4">
      <c r="B1398" s="15">
        <v>1395</v>
      </c>
      <c r="C1398" s="17">
        <v>1124</v>
      </c>
      <c r="D1398" s="17">
        <v>1124</v>
      </c>
    </row>
    <row r="1399" spans="2:4" x14ac:dyDescent="0.4">
      <c r="B1399" s="15">
        <v>1396</v>
      </c>
      <c r="C1399" s="17">
        <v>1452</v>
      </c>
      <c r="D1399" s="17">
        <v>1452</v>
      </c>
    </row>
    <row r="1400" spans="2:4" x14ac:dyDescent="0.4">
      <c r="B1400" s="15">
        <v>1397</v>
      </c>
      <c r="C1400" s="17">
        <v>1112</v>
      </c>
      <c r="D1400" s="17">
        <v>1112</v>
      </c>
    </row>
    <row r="1401" spans="2:4" x14ac:dyDescent="0.4">
      <c r="B1401" s="15">
        <v>1398</v>
      </c>
      <c r="C1401" s="17">
        <v>1314</v>
      </c>
      <c r="D1401" s="17">
        <v>1458</v>
      </c>
    </row>
    <row r="1402" spans="2:4" x14ac:dyDescent="0.4">
      <c r="B1402" s="15">
        <v>1399</v>
      </c>
      <c r="C1402" s="17">
        <v>1437</v>
      </c>
      <c r="D1402" s="17">
        <v>1437</v>
      </c>
    </row>
    <row r="1403" spans="2:4" x14ac:dyDescent="0.4">
      <c r="B1403" s="15">
        <v>1400</v>
      </c>
      <c r="C1403" s="17">
        <v>1437</v>
      </c>
      <c r="D1403" s="17">
        <v>1437</v>
      </c>
    </row>
    <row r="1404" spans="2:4" x14ac:dyDescent="0.4">
      <c r="B1404" s="15">
        <v>1401</v>
      </c>
      <c r="C1404" s="17">
        <v>1124</v>
      </c>
      <c r="D1404" s="17">
        <v>1124</v>
      </c>
    </row>
    <row r="1405" spans="2:4" x14ac:dyDescent="0.4">
      <c r="B1405" s="15">
        <v>1402</v>
      </c>
      <c r="C1405" s="17">
        <v>1437</v>
      </c>
      <c r="D1405" s="17">
        <v>1437</v>
      </c>
    </row>
    <row r="1406" spans="2:4" x14ac:dyDescent="0.4">
      <c r="B1406" s="15">
        <v>1403</v>
      </c>
      <c r="C1406" s="17">
        <v>1343</v>
      </c>
      <c r="D1406" s="17">
        <v>1343</v>
      </c>
    </row>
    <row r="1407" spans="2:4" x14ac:dyDescent="0.4">
      <c r="B1407" s="15">
        <v>1404</v>
      </c>
      <c r="C1407" s="17">
        <v>1246</v>
      </c>
      <c r="D1407" s="17">
        <v>1124</v>
      </c>
    </row>
    <row r="1408" spans="2:4" x14ac:dyDescent="0.4">
      <c r="B1408" s="15">
        <v>1405</v>
      </c>
      <c r="C1408" s="17">
        <v>1433</v>
      </c>
      <c r="D1408" s="17">
        <v>1433</v>
      </c>
    </row>
    <row r="1409" spans="2:4" x14ac:dyDescent="0.4">
      <c r="B1409" s="15">
        <v>1406</v>
      </c>
      <c r="C1409" s="17">
        <v>1246</v>
      </c>
      <c r="D1409" s="17">
        <v>1433</v>
      </c>
    </row>
    <row r="1410" spans="2:4" x14ac:dyDescent="0.4">
      <c r="B1410" s="15">
        <v>1407</v>
      </c>
      <c r="C1410" s="17">
        <v>1246</v>
      </c>
      <c r="D1410" s="17">
        <v>1458</v>
      </c>
    </row>
    <row r="1411" spans="2:4" x14ac:dyDescent="0.4">
      <c r="B1411" s="15">
        <v>1408</v>
      </c>
      <c r="C1411" s="17">
        <v>1452</v>
      </c>
      <c r="D1411" s="17">
        <v>1452</v>
      </c>
    </row>
    <row r="1412" spans="2:4" x14ac:dyDescent="0.4">
      <c r="B1412" s="15">
        <v>1409</v>
      </c>
      <c r="C1412" s="17">
        <v>1345</v>
      </c>
      <c r="D1412" s="17">
        <v>1195</v>
      </c>
    </row>
    <row r="1413" spans="2:4" x14ac:dyDescent="0.4">
      <c r="B1413" s="15">
        <v>1410</v>
      </c>
      <c r="C1413" s="17">
        <v>1124</v>
      </c>
      <c r="D1413" s="17">
        <v>1124</v>
      </c>
    </row>
    <row r="1414" spans="2:4" x14ac:dyDescent="0.4">
      <c r="B1414" s="15">
        <v>1411</v>
      </c>
      <c r="C1414" s="17">
        <v>1124</v>
      </c>
      <c r="D1414" s="17">
        <v>1124</v>
      </c>
    </row>
    <row r="1415" spans="2:4" x14ac:dyDescent="0.4">
      <c r="B1415" s="15">
        <v>1412</v>
      </c>
      <c r="C1415" s="17">
        <v>1452</v>
      </c>
      <c r="D1415" s="17">
        <v>1452</v>
      </c>
    </row>
    <row r="1416" spans="2:4" x14ac:dyDescent="0.4">
      <c r="B1416" s="15">
        <v>1413</v>
      </c>
      <c r="C1416" s="17">
        <v>1433</v>
      </c>
      <c r="D1416" s="17">
        <v>1433</v>
      </c>
    </row>
    <row r="1417" spans="2:4" x14ac:dyDescent="0.4">
      <c r="B1417" s="15">
        <v>1414</v>
      </c>
      <c r="C1417" s="17">
        <v>1458</v>
      </c>
      <c r="D1417" s="17">
        <v>1458</v>
      </c>
    </row>
    <row r="1418" spans="2:4" x14ac:dyDescent="0.4">
      <c r="B1418" s="15">
        <v>1415</v>
      </c>
      <c r="C1418" s="17">
        <v>1452</v>
      </c>
      <c r="D1418" s="17">
        <v>1452</v>
      </c>
    </row>
    <row r="1419" spans="2:4" x14ac:dyDescent="0.4">
      <c r="B1419" s="15">
        <v>1416</v>
      </c>
      <c r="C1419" s="17">
        <v>1452</v>
      </c>
      <c r="D1419" s="17">
        <v>1452</v>
      </c>
    </row>
    <row r="1420" spans="2:4" x14ac:dyDescent="0.4">
      <c r="B1420" s="15">
        <v>1417</v>
      </c>
      <c r="C1420" s="17">
        <v>1376</v>
      </c>
      <c r="D1420" s="17">
        <v>1376</v>
      </c>
    </row>
    <row r="1421" spans="2:4" x14ac:dyDescent="0.4">
      <c r="B1421" s="15">
        <v>1418</v>
      </c>
      <c r="C1421" s="17">
        <v>1314</v>
      </c>
      <c r="D1421" s="17">
        <v>1343</v>
      </c>
    </row>
    <row r="1422" spans="2:4" x14ac:dyDescent="0.4">
      <c r="B1422" s="15">
        <v>1419</v>
      </c>
      <c r="C1422" s="17">
        <v>1437</v>
      </c>
      <c r="D1422" s="17">
        <v>1437</v>
      </c>
    </row>
    <row r="1423" spans="2:4" x14ac:dyDescent="0.4">
      <c r="B1423" s="15">
        <v>1420</v>
      </c>
      <c r="C1423" s="17">
        <v>1246</v>
      </c>
      <c r="D1423" s="17">
        <v>1124</v>
      </c>
    </row>
    <row r="1424" spans="2:4" x14ac:dyDescent="0.4">
      <c r="B1424" s="15">
        <v>1421</v>
      </c>
      <c r="C1424" s="17">
        <v>1124</v>
      </c>
      <c r="D1424" s="17">
        <v>1124</v>
      </c>
    </row>
    <row r="1425" spans="2:4" x14ac:dyDescent="0.4">
      <c r="B1425" s="15">
        <v>1422</v>
      </c>
      <c r="C1425" s="17">
        <v>1173</v>
      </c>
      <c r="D1425" s="17">
        <v>1112</v>
      </c>
    </row>
    <row r="1426" spans="2:4" x14ac:dyDescent="0.4">
      <c r="B1426" s="15">
        <v>1423</v>
      </c>
      <c r="C1426" s="17">
        <v>1314</v>
      </c>
      <c r="D1426" s="17">
        <v>1124</v>
      </c>
    </row>
    <row r="1427" spans="2:4" x14ac:dyDescent="0.4">
      <c r="B1427" s="15">
        <v>1424</v>
      </c>
      <c r="C1427" s="17">
        <v>1452</v>
      </c>
      <c r="D1427" s="17">
        <v>1452</v>
      </c>
    </row>
    <row r="1428" spans="2:4" x14ac:dyDescent="0.4">
      <c r="B1428" s="15">
        <v>1425</v>
      </c>
      <c r="C1428" s="17">
        <v>1437</v>
      </c>
      <c r="D1428" s="17">
        <v>1437</v>
      </c>
    </row>
    <row r="1429" spans="2:4" x14ac:dyDescent="0.4">
      <c r="B1429" s="15">
        <v>1426</v>
      </c>
      <c r="C1429" s="17">
        <v>1245</v>
      </c>
      <c r="D1429" s="17">
        <v>1423</v>
      </c>
    </row>
    <row r="1430" spans="2:4" x14ac:dyDescent="0.4">
      <c r="B1430" s="15">
        <v>1427</v>
      </c>
      <c r="C1430" s="17">
        <v>1173</v>
      </c>
      <c r="D1430" s="17">
        <v>1195</v>
      </c>
    </row>
    <row r="1431" spans="2:4" x14ac:dyDescent="0.4">
      <c r="B1431" s="15">
        <v>1428</v>
      </c>
      <c r="C1431" s="17">
        <v>1278</v>
      </c>
      <c r="D1431" s="17">
        <v>1112</v>
      </c>
    </row>
    <row r="1432" spans="2:4" x14ac:dyDescent="0.4">
      <c r="B1432" s="15">
        <v>1429</v>
      </c>
      <c r="C1432" s="17">
        <v>1452</v>
      </c>
      <c r="D1432" s="17">
        <v>1452</v>
      </c>
    </row>
    <row r="1433" spans="2:4" x14ac:dyDescent="0.4">
      <c r="B1433" s="15">
        <v>1430</v>
      </c>
      <c r="C1433" s="17">
        <v>1452</v>
      </c>
      <c r="D1433" s="17">
        <v>1452</v>
      </c>
    </row>
    <row r="1434" spans="2:4" x14ac:dyDescent="0.4">
      <c r="B1434" s="15">
        <v>1431</v>
      </c>
      <c r="C1434" s="17">
        <v>1124</v>
      </c>
      <c r="D1434" s="17">
        <v>1124</v>
      </c>
    </row>
    <row r="1435" spans="2:4" x14ac:dyDescent="0.4">
      <c r="B1435" s="15">
        <v>1432</v>
      </c>
      <c r="C1435" s="17">
        <v>1437</v>
      </c>
      <c r="D1435" s="17">
        <v>1437</v>
      </c>
    </row>
    <row r="1436" spans="2:4" x14ac:dyDescent="0.4">
      <c r="B1436" s="15">
        <v>1433</v>
      </c>
      <c r="C1436" s="17">
        <v>1452</v>
      </c>
      <c r="D1436" s="17">
        <v>1452</v>
      </c>
    </row>
    <row r="1437" spans="2:4" x14ac:dyDescent="0.4">
      <c r="B1437" s="15">
        <v>1434</v>
      </c>
      <c r="C1437" s="17">
        <v>1243</v>
      </c>
      <c r="D1437" s="17">
        <v>1343</v>
      </c>
    </row>
    <row r="1438" spans="2:4" x14ac:dyDescent="0.4">
      <c r="B1438" s="15">
        <v>1435</v>
      </c>
      <c r="C1438" s="17">
        <v>1124</v>
      </c>
      <c r="D1438" s="17">
        <v>1124</v>
      </c>
    </row>
    <row r="1439" spans="2:4" x14ac:dyDescent="0.4">
      <c r="B1439" s="15">
        <v>1436</v>
      </c>
      <c r="C1439" s="17">
        <v>1452</v>
      </c>
      <c r="D1439" s="17">
        <v>1452</v>
      </c>
    </row>
    <row r="1440" spans="2:4" x14ac:dyDescent="0.4">
      <c r="B1440" s="15">
        <v>1437</v>
      </c>
      <c r="C1440" s="17">
        <v>1437</v>
      </c>
      <c r="D1440" s="17">
        <v>1437</v>
      </c>
    </row>
    <row r="1441" spans="2:4" x14ac:dyDescent="0.4">
      <c r="B1441" s="15">
        <v>1438</v>
      </c>
      <c r="C1441" s="17">
        <v>1257</v>
      </c>
      <c r="D1441" s="17">
        <v>1124</v>
      </c>
    </row>
    <row r="1442" spans="2:4" x14ac:dyDescent="0.4">
      <c r="B1442" s="15">
        <v>1439</v>
      </c>
      <c r="C1442" s="17">
        <v>1124</v>
      </c>
      <c r="D1442" s="17">
        <v>1124</v>
      </c>
    </row>
    <row r="1443" spans="2:4" x14ac:dyDescent="0.4">
      <c r="B1443" s="15">
        <v>1440</v>
      </c>
      <c r="C1443" s="17">
        <v>1437</v>
      </c>
      <c r="D1443" s="17">
        <v>1437</v>
      </c>
    </row>
    <row r="1444" spans="2:4" x14ac:dyDescent="0.4">
      <c r="B1444" s="15">
        <v>1441</v>
      </c>
      <c r="C1444" s="17">
        <v>1278</v>
      </c>
      <c r="D1444" s="17">
        <v>1437</v>
      </c>
    </row>
    <row r="1445" spans="2:4" x14ac:dyDescent="0.4">
      <c r="B1445" s="15">
        <v>1442</v>
      </c>
      <c r="C1445" s="17">
        <v>1196</v>
      </c>
      <c r="D1445" s="17">
        <v>1196</v>
      </c>
    </row>
    <row r="1446" spans="2:4" x14ac:dyDescent="0.4">
      <c r="B1446" s="15">
        <v>1443</v>
      </c>
      <c r="C1446" s="17">
        <v>1452</v>
      </c>
      <c r="D1446" s="17">
        <v>1452</v>
      </c>
    </row>
    <row r="1447" spans="2:4" x14ac:dyDescent="0.4">
      <c r="B1447" s="15">
        <v>1444</v>
      </c>
      <c r="C1447" s="17">
        <v>1433</v>
      </c>
      <c r="D1447" s="17">
        <v>1433</v>
      </c>
    </row>
    <row r="1448" spans="2:4" x14ac:dyDescent="0.4">
      <c r="B1448" s="15">
        <v>1445</v>
      </c>
      <c r="C1448" s="17">
        <v>1246</v>
      </c>
      <c r="D1448" s="17">
        <v>1452</v>
      </c>
    </row>
    <row r="1449" spans="2:4" x14ac:dyDescent="0.4">
      <c r="B1449" s="15">
        <v>1446</v>
      </c>
      <c r="C1449" s="17">
        <v>1437</v>
      </c>
      <c r="D1449" s="17">
        <v>1437</v>
      </c>
    </row>
    <row r="1450" spans="2:4" x14ac:dyDescent="0.4">
      <c r="B1450" s="15">
        <v>1447</v>
      </c>
      <c r="C1450" s="17">
        <v>1124</v>
      </c>
      <c r="D1450" s="17">
        <v>1124</v>
      </c>
    </row>
    <row r="1451" spans="2:4" x14ac:dyDescent="0.4">
      <c r="B1451" s="15">
        <v>1448</v>
      </c>
      <c r="C1451" s="17">
        <v>1437</v>
      </c>
      <c r="D1451" s="17">
        <v>1437</v>
      </c>
    </row>
    <row r="1452" spans="2:4" x14ac:dyDescent="0.4">
      <c r="B1452" s="15">
        <v>1449</v>
      </c>
      <c r="C1452" s="17">
        <v>1314</v>
      </c>
      <c r="D1452" s="17">
        <v>1452</v>
      </c>
    </row>
    <row r="1453" spans="2:4" x14ac:dyDescent="0.4">
      <c r="B1453" s="15">
        <v>1450</v>
      </c>
      <c r="C1453" s="17">
        <v>1452</v>
      </c>
      <c r="D1453" s="17">
        <v>1452</v>
      </c>
    </row>
    <row r="1454" spans="2:4" x14ac:dyDescent="0.4">
      <c r="B1454" s="15">
        <v>1451</v>
      </c>
      <c r="C1454" s="17">
        <v>1124</v>
      </c>
      <c r="D1454" s="17">
        <v>1124</v>
      </c>
    </row>
    <row r="1455" spans="2:4" x14ac:dyDescent="0.4">
      <c r="B1455" s="15">
        <v>1452</v>
      </c>
      <c r="C1455" s="17">
        <v>1458</v>
      </c>
      <c r="D1455" s="17">
        <v>1458</v>
      </c>
    </row>
    <row r="1456" spans="2:4" x14ac:dyDescent="0.4">
      <c r="B1456" s="15">
        <v>1453</v>
      </c>
      <c r="C1456" s="17">
        <v>1452</v>
      </c>
      <c r="D1456" s="17">
        <v>1452</v>
      </c>
    </row>
    <row r="1457" spans="2:4" x14ac:dyDescent="0.4">
      <c r="B1457" s="15">
        <v>1454</v>
      </c>
      <c r="C1457" s="17">
        <v>1314</v>
      </c>
      <c r="D1457" s="17">
        <v>1124</v>
      </c>
    </row>
    <row r="1458" spans="2:4" x14ac:dyDescent="0.4">
      <c r="B1458" s="15">
        <v>1455</v>
      </c>
      <c r="C1458" s="17">
        <v>1376</v>
      </c>
      <c r="D1458" s="17">
        <v>1376</v>
      </c>
    </row>
    <row r="1459" spans="2:4" x14ac:dyDescent="0.4">
      <c r="B1459" s="15">
        <v>1456</v>
      </c>
      <c r="C1459" s="17">
        <v>1343</v>
      </c>
      <c r="D1459" s="17">
        <v>1343</v>
      </c>
    </row>
    <row r="1460" spans="2:4" x14ac:dyDescent="0.4">
      <c r="B1460" s="15">
        <v>1457</v>
      </c>
      <c r="C1460" s="17">
        <v>1452</v>
      </c>
      <c r="D1460" s="17">
        <v>1452</v>
      </c>
    </row>
    <row r="1461" spans="2:4" x14ac:dyDescent="0.4">
      <c r="B1461" s="15">
        <v>1458</v>
      </c>
      <c r="C1461" s="17">
        <v>1124</v>
      </c>
      <c r="D1461" s="17">
        <v>1124</v>
      </c>
    </row>
    <row r="1462" spans="2:4" x14ac:dyDescent="0.4">
      <c r="B1462" s="15">
        <v>1459</v>
      </c>
      <c r="C1462" s="17">
        <v>1173</v>
      </c>
      <c r="D1462" s="17">
        <v>1268</v>
      </c>
    </row>
    <row r="1463" spans="2:4" x14ac:dyDescent="0.4">
      <c r="B1463" s="15">
        <v>1460</v>
      </c>
      <c r="C1463" s="17">
        <v>1452</v>
      </c>
      <c r="D1463" s="17">
        <v>1452</v>
      </c>
    </row>
    <row r="1464" spans="2:4" x14ac:dyDescent="0.4">
      <c r="B1464" s="15">
        <v>1461</v>
      </c>
      <c r="C1464" s="17">
        <v>1246</v>
      </c>
      <c r="D1464" s="17">
        <v>1437</v>
      </c>
    </row>
    <row r="1465" spans="2:4" x14ac:dyDescent="0.4">
      <c r="B1465" s="15">
        <v>1462</v>
      </c>
      <c r="C1465" s="17">
        <v>1345</v>
      </c>
      <c r="D1465" s="17">
        <v>1374</v>
      </c>
    </row>
    <row r="1466" spans="2:4" x14ac:dyDescent="0.4">
      <c r="B1466" s="15">
        <v>1463</v>
      </c>
      <c r="C1466" s="17">
        <v>1452</v>
      </c>
      <c r="D1466" s="17">
        <v>1452</v>
      </c>
    </row>
    <row r="1467" spans="2:4" x14ac:dyDescent="0.4">
      <c r="B1467" s="15">
        <v>1464</v>
      </c>
      <c r="C1467" s="17">
        <v>1124</v>
      </c>
      <c r="D1467" s="17">
        <v>1124</v>
      </c>
    </row>
    <row r="1468" spans="2:4" x14ac:dyDescent="0.4">
      <c r="B1468" s="15">
        <v>1465</v>
      </c>
      <c r="C1468" s="17">
        <v>1436</v>
      </c>
      <c r="D1468" s="17">
        <v>1433</v>
      </c>
    </row>
    <row r="1469" spans="2:4" x14ac:dyDescent="0.4">
      <c r="B1469" s="15">
        <v>1466</v>
      </c>
      <c r="C1469" s="17">
        <v>1452</v>
      </c>
      <c r="D1469" s="17">
        <v>1452</v>
      </c>
    </row>
    <row r="1470" spans="2:4" x14ac:dyDescent="0.4">
      <c r="B1470" s="15">
        <v>1467</v>
      </c>
      <c r="C1470" s="17">
        <v>1246</v>
      </c>
      <c r="D1470" s="17">
        <v>1437</v>
      </c>
    </row>
    <row r="1471" spans="2:4" x14ac:dyDescent="0.4">
      <c r="B1471" s="15">
        <v>1468</v>
      </c>
      <c r="C1471" s="17">
        <v>1173</v>
      </c>
      <c r="D1471" s="17">
        <v>1195</v>
      </c>
    </row>
    <row r="1472" spans="2:4" x14ac:dyDescent="0.4">
      <c r="B1472" s="15">
        <v>1469</v>
      </c>
      <c r="C1472" s="17">
        <v>1452</v>
      </c>
      <c r="D1472" s="17">
        <v>1452</v>
      </c>
    </row>
    <row r="1473" spans="2:4" x14ac:dyDescent="0.4">
      <c r="B1473" s="15">
        <v>1470</v>
      </c>
      <c r="C1473" s="17">
        <v>1452</v>
      </c>
      <c r="D1473" s="17">
        <v>1452</v>
      </c>
    </row>
    <row r="1474" spans="2:4" x14ac:dyDescent="0.4">
      <c r="B1474" s="15">
        <v>1471</v>
      </c>
      <c r="C1474" s="17">
        <v>1437</v>
      </c>
      <c r="D1474" s="17">
        <v>1437</v>
      </c>
    </row>
    <row r="1475" spans="2:4" x14ac:dyDescent="0.4">
      <c r="B1475" s="15">
        <v>1472</v>
      </c>
      <c r="C1475" s="17">
        <v>1314</v>
      </c>
      <c r="D1475" s="17">
        <v>1437</v>
      </c>
    </row>
    <row r="1476" spans="2:4" x14ac:dyDescent="0.4">
      <c r="B1476" s="15">
        <v>1473</v>
      </c>
      <c r="C1476" s="17">
        <v>1452</v>
      </c>
      <c r="D1476" s="17">
        <v>1452</v>
      </c>
    </row>
    <row r="1477" spans="2:4" x14ac:dyDescent="0.4">
      <c r="B1477" s="15">
        <v>1474</v>
      </c>
      <c r="C1477" s="17">
        <v>1153</v>
      </c>
      <c r="D1477" s="17">
        <v>1437</v>
      </c>
    </row>
    <row r="1478" spans="2:4" x14ac:dyDescent="0.4">
      <c r="B1478" s="15">
        <v>1475</v>
      </c>
      <c r="C1478" s="17">
        <v>1124</v>
      </c>
      <c r="D1478" s="17">
        <v>1124</v>
      </c>
    </row>
    <row r="1479" spans="2:4" x14ac:dyDescent="0.4">
      <c r="B1479" s="15">
        <v>1476</v>
      </c>
      <c r="C1479" s="17">
        <v>1437</v>
      </c>
      <c r="D1479" s="17">
        <v>1437</v>
      </c>
    </row>
    <row r="1480" spans="2:4" x14ac:dyDescent="0.4">
      <c r="B1480" s="15">
        <v>1477</v>
      </c>
      <c r="C1480" s="17">
        <v>1124</v>
      </c>
      <c r="D1480" s="17">
        <v>1124</v>
      </c>
    </row>
    <row r="1481" spans="2:4" x14ac:dyDescent="0.4">
      <c r="B1481" s="15">
        <v>1478</v>
      </c>
      <c r="C1481" s="17">
        <v>1124</v>
      </c>
      <c r="D1481" s="17">
        <v>1124</v>
      </c>
    </row>
    <row r="1482" spans="2:4" x14ac:dyDescent="0.4">
      <c r="B1482" s="15">
        <v>1479</v>
      </c>
      <c r="C1482" s="17">
        <v>1452</v>
      </c>
      <c r="D1482" s="17">
        <v>1452</v>
      </c>
    </row>
    <row r="1483" spans="2:4" x14ac:dyDescent="0.4">
      <c r="B1483" s="15">
        <v>1480</v>
      </c>
      <c r="C1483" s="17">
        <v>1124</v>
      </c>
      <c r="D1483" s="17">
        <v>1124</v>
      </c>
    </row>
    <row r="1484" spans="2:4" x14ac:dyDescent="0.4">
      <c r="B1484" s="15">
        <v>1481</v>
      </c>
      <c r="C1484" s="17">
        <v>1452</v>
      </c>
      <c r="D1484" s="17">
        <v>1452</v>
      </c>
    </row>
    <row r="1485" spans="2:4" x14ac:dyDescent="0.4">
      <c r="B1485" s="15">
        <v>1482</v>
      </c>
      <c r="C1485" s="17">
        <v>1437</v>
      </c>
      <c r="D1485" s="17">
        <v>1437</v>
      </c>
    </row>
    <row r="1486" spans="2:4" x14ac:dyDescent="0.4">
      <c r="B1486" s="15">
        <v>1483</v>
      </c>
      <c r="C1486" s="17">
        <v>1452</v>
      </c>
      <c r="D1486" s="17">
        <v>1452</v>
      </c>
    </row>
    <row r="1487" spans="2:4" x14ac:dyDescent="0.4">
      <c r="B1487" s="15">
        <v>1484</v>
      </c>
      <c r="C1487" s="17">
        <v>1274</v>
      </c>
      <c r="D1487" s="17">
        <v>1195</v>
      </c>
    </row>
    <row r="1488" spans="2:4" x14ac:dyDescent="0.4">
      <c r="B1488" s="15">
        <v>1485</v>
      </c>
      <c r="C1488" s="17">
        <v>1124</v>
      </c>
      <c r="D1488" s="17">
        <v>1124</v>
      </c>
    </row>
    <row r="1489" spans="2:4" x14ac:dyDescent="0.4">
      <c r="B1489" s="15">
        <v>1486</v>
      </c>
      <c r="C1489" s="17">
        <v>1452</v>
      </c>
      <c r="D1489" s="17">
        <v>1452</v>
      </c>
    </row>
    <row r="1490" spans="2:4" x14ac:dyDescent="0.4">
      <c r="B1490" s="15">
        <v>1487</v>
      </c>
      <c r="C1490" s="17">
        <v>1452</v>
      </c>
      <c r="D1490" s="17">
        <v>1452</v>
      </c>
    </row>
    <row r="1491" spans="2:4" x14ac:dyDescent="0.4">
      <c r="B1491" s="15">
        <v>1488</v>
      </c>
      <c r="C1491" s="17">
        <v>1374</v>
      </c>
      <c r="D1491" s="17">
        <v>1374</v>
      </c>
    </row>
    <row r="1492" spans="2:4" x14ac:dyDescent="0.4">
      <c r="B1492" s="15">
        <v>1489</v>
      </c>
      <c r="C1492" s="17">
        <v>1437</v>
      </c>
      <c r="D1492" s="17">
        <v>1437</v>
      </c>
    </row>
    <row r="1493" spans="2:4" x14ac:dyDescent="0.4">
      <c r="B1493" s="15">
        <v>1490</v>
      </c>
      <c r="C1493" s="17">
        <v>1124</v>
      </c>
      <c r="D1493" s="17">
        <v>1124</v>
      </c>
    </row>
    <row r="1494" spans="2:4" x14ac:dyDescent="0.4">
      <c r="B1494" s="15">
        <v>1491</v>
      </c>
      <c r="C1494" s="17">
        <v>1173</v>
      </c>
      <c r="D1494" s="17">
        <v>1433</v>
      </c>
    </row>
    <row r="1495" spans="2:4" x14ac:dyDescent="0.4">
      <c r="B1495" s="15">
        <v>1492</v>
      </c>
      <c r="C1495" s="17">
        <v>1124</v>
      </c>
      <c r="D1495" s="17">
        <v>1124</v>
      </c>
    </row>
    <row r="1496" spans="2:4" x14ac:dyDescent="0.4">
      <c r="B1496" s="15">
        <v>1493</v>
      </c>
      <c r="C1496" s="17">
        <v>1332</v>
      </c>
      <c r="D1496" s="17">
        <v>1458</v>
      </c>
    </row>
    <row r="1497" spans="2:4" x14ac:dyDescent="0.4">
      <c r="B1497" s="15">
        <v>1494</v>
      </c>
      <c r="C1497" s="17">
        <v>1124</v>
      </c>
      <c r="D1497" s="17">
        <v>1124</v>
      </c>
    </row>
    <row r="1498" spans="2:4" x14ac:dyDescent="0.4">
      <c r="B1498" s="15">
        <v>1495</v>
      </c>
      <c r="C1498" s="17">
        <v>1452</v>
      </c>
      <c r="D1498" s="17">
        <v>1452</v>
      </c>
    </row>
    <row r="1499" spans="2:4" x14ac:dyDescent="0.4">
      <c r="B1499" s="15">
        <v>1496</v>
      </c>
      <c r="C1499" s="17">
        <v>1452</v>
      </c>
      <c r="D1499" s="17">
        <v>1452</v>
      </c>
    </row>
    <row r="1500" spans="2:4" x14ac:dyDescent="0.4">
      <c r="B1500" s="15">
        <v>1497</v>
      </c>
      <c r="C1500" s="17">
        <v>1314</v>
      </c>
      <c r="D1500" s="17">
        <v>1437</v>
      </c>
    </row>
    <row r="1501" spans="2:4" x14ac:dyDescent="0.4">
      <c r="B1501" s="15">
        <v>1498</v>
      </c>
      <c r="C1501" s="17">
        <v>1437</v>
      </c>
      <c r="D1501" s="17">
        <v>1437</v>
      </c>
    </row>
    <row r="1502" spans="2:4" x14ac:dyDescent="0.4">
      <c r="B1502" s="15">
        <v>1499</v>
      </c>
      <c r="C1502" s="17">
        <v>1242</v>
      </c>
      <c r="D1502" s="17">
        <v>1433</v>
      </c>
    </row>
    <row r="1503" spans="2:4" x14ac:dyDescent="0.4">
      <c r="B1503" s="15">
        <v>1500</v>
      </c>
      <c r="C1503" s="17">
        <v>1314</v>
      </c>
      <c r="D1503" s="17">
        <v>1437</v>
      </c>
    </row>
    <row r="1504" spans="2:4" x14ac:dyDescent="0.4">
      <c r="B1504" s="15">
        <v>1501</v>
      </c>
      <c r="C1504" s="17">
        <v>1124</v>
      </c>
      <c r="D1504" s="17">
        <v>1124</v>
      </c>
    </row>
    <row r="1505" spans="2:4" x14ac:dyDescent="0.4">
      <c r="B1505" s="15">
        <v>1502</v>
      </c>
      <c r="C1505" s="17">
        <v>1452</v>
      </c>
      <c r="D1505" s="17">
        <v>1452</v>
      </c>
    </row>
    <row r="1506" spans="2:4" x14ac:dyDescent="0.4">
      <c r="B1506" s="15">
        <v>1503</v>
      </c>
      <c r="C1506" s="17">
        <v>1242</v>
      </c>
      <c r="D1506" s="17">
        <v>1181</v>
      </c>
    </row>
    <row r="1507" spans="2:4" x14ac:dyDescent="0.4">
      <c r="B1507" s="15">
        <v>1504</v>
      </c>
      <c r="C1507" s="17">
        <v>1437</v>
      </c>
      <c r="D1507" s="17">
        <v>1437</v>
      </c>
    </row>
    <row r="1508" spans="2:4" x14ac:dyDescent="0.4">
      <c r="B1508" s="15">
        <v>1505</v>
      </c>
      <c r="C1508" s="17">
        <v>1343</v>
      </c>
      <c r="D1508" s="17">
        <v>1343</v>
      </c>
    </row>
    <row r="1509" spans="2:4" x14ac:dyDescent="0.4">
      <c r="B1509" s="15">
        <v>1506</v>
      </c>
      <c r="C1509" s="17">
        <v>1173</v>
      </c>
      <c r="D1509" s="17">
        <v>1423</v>
      </c>
    </row>
    <row r="1510" spans="2:4" x14ac:dyDescent="0.4">
      <c r="B1510" s="15">
        <v>1507</v>
      </c>
      <c r="C1510" s="17">
        <v>1173</v>
      </c>
      <c r="D1510" s="17">
        <v>1452</v>
      </c>
    </row>
    <row r="1511" spans="2:4" x14ac:dyDescent="0.4">
      <c r="B1511" s="15">
        <v>1508</v>
      </c>
      <c r="C1511" s="17">
        <v>1274</v>
      </c>
      <c r="D1511" s="17">
        <v>1458</v>
      </c>
    </row>
    <row r="1512" spans="2:4" x14ac:dyDescent="0.4">
      <c r="B1512" s="15">
        <v>1509</v>
      </c>
      <c r="C1512" s="17">
        <v>1124</v>
      </c>
      <c r="D1512" s="17">
        <v>1124</v>
      </c>
    </row>
    <row r="1513" spans="2:4" x14ac:dyDescent="0.4">
      <c r="B1513" s="15">
        <v>1510</v>
      </c>
      <c r="C1513" s="17">
        <v>1452</v>
      </c>
      <c r="D1513" s="17">
        <v>1452</v>
      </c>
    </row>
    <row r="1514" spans="2:4" x14ac:dyDescent="0.4">
      <c r="B1514" s="15">
        <v>1511</v>
      </c>
      <c r="C1514" s="17">
        <v>1452</v>
      </c>
      <c r="D1514" s="17">
        <v>1452</v>
      </c>
    </row>
    <row r="1515" spans="2:4" x14ac:dyDescent="0.4">
      <c r="B1515" s="15">
        <v>1512</v>
      </c>
      <c r="C1515" s="17">
        <v>1153</v>
      </c>
      <c r="D1515" s="17">
        <v>1458</v>
      </c>
    </row>
    <row r="1516" spans="2:4" x14ac:dyDescent="0.4">
      <c r="B1516" s="15">
        <v>1513</v>
      </c>
      <c r="C1516" s="17">
        <v>1345</v>
      </c>
      <c r="D1516" s="17">
        <v>1433</v>
      </c>
    </row>
    <row r="1517" spans="2:4" x14ac:dyDescent="0.4">
      <c r="B1517" s="15">
        <v>1514</v>
      </c>
      <c r="C1517" s="17">
        <v>1173</v>
      </c>
      <c r="D1517" s="17">
        <v>1343</v>
      </c>
    </row>
    <row r="1518" spans="2:4" x14ac:dyDescent="0.4">
      <c r="B1518" s="15">
        <v>1515</v>
      </c>
      <c r="C1518" s="17">
        <v>1314</v>
      </c>
      <c r="D1518" s="17">
        <v>1195</v>
      </c>
    </row>
    <row r="1519" spans="2:4" x14ac:dyDescent="0.4">
      <c r="B1519" s="15">
        <v>1516</v>
      </c>
      <c r="C1519" s="17">
        <v>1314</v>
      </c>
      <c r="D1519" s="17">
        <v>1376</v>
      </c>
    </row>
    <row r="1520" spans="2:4" x14ac:dyDescent="0.4">
      <c r="B1520" s="15">
        <v>1517</v>
      </c>
      <c r="C1520" s="17">
        <v>1452</v>
      </c>
      <c r="D1520" s="17">
        <v>1452</v>
      </c>
    </row>
    <row r="1521" spans="2:4" x14ac:dyDescent="0.4">
      <c r="B1521" s="15">
        <v>1518</v>
      </c>
      <c r="C1521" s="17">
        <v>1452</v>
      </c>
      <c r="D1521" s="17">
        <v>1452</v>
      </c>
    </row>
    <row r="1522" spans="2:4" x14ac:dyDescent="0.4">
      <c r="B1522" s="15">
        <v>1519</v>
      </c>
      <c r="C1522" s="17">
        <v>1374</v>
      </c>
      <c r="D1522" s="17">
        <v>1374</v>
      </c>
    </row>
    <row r="1523" spans="2:4" x14ac:dyDescent="0.4">
      <c r="B1523" s="15">
        <v>1520</v>
      </c>
      <c r="C1523" s="17">
        <v>1343</v>
      </c>
      <c r="D1523" s="17">
        <v>1343</v>
      </c>
    </row>
    <row r="1524" spans="2:4" x14ac:dyDescent="0.4">
      <c r="B1524" s="15">
        <v>1521</v>
      </c>
      <c r="C1524" s="17">
        <v>1124</v>
      </c>
      <c r="D1524" s="17">
        <v>1124</v>
      </c>
    </row>
    <row r="1525" spans="2:4" x14ac:dyDescent="0.4">
      <c r="B1525" s="15">
        <v>1522</v>
      </c>
      <c r="C1525" s="17">
        <v>1314</v>
      </c>
      <c r="D1525" s="17">
        <v>1433</v>
      </c>
    </row>
    <row r="1526" spans="2:4" x14ac:dyDescent="0.4">
      <c r="B1526" s="15">
        <v>1523</v>
      </c>
      <c r="C1526" s="17">
        <v>1435</v>
      </c>
      <c r="D1526" s="17">
        <v>1435</v>
      </c>
    </row>
    <row r="1527" spans="2:4" x14ac:dyDescent="0.4">
      <c r="B1527" s="15">
        <v>1524</v>
      </c>
      <c r="C1527" s="17">
        <v>1452</v>
      </c>
      <c r="D1527" s="17">
        <v>1452</v>
      </c>
    </row>
    <row r="1528" spans="2:4" x14ac:dyDescent="0.4">
      <c r="B1528" s="15">
        <v>1525</v>
      </c>
      <c r="C1528" s="17">
        <v>1153</v>
      </c>
      <c r="D1528" s="17">
        <v>1124</v>
      </c>
    </row>
    <row r="1529" spans="2:4" x14ac:dyDescent="0.4">
      <c r="B1529" s="15">
        <v>1526</v>
      </c>
      <c r="C1529" s="17">
        <v>1452</v>
      </c>
      <c r="D1529" s="17">
        <v>1452</v>
      </c>
    </row>
    <row r="1530" spans="2:4" x14ac:dyDescent="0.4">
      <c r="B1530" s="15">
        <v>1527</v>
      </c>
      <c r="C1530" s="17">
        <v>1314</v>
      </c>
      <c r="D1530" s="17">
        <v>1376</v>
      </c>
    </row>
    <row r="1531" spans="2:4" x14ac:dyDescent="0.4">
      <c r="B1531" s="15">
        <v>1528</v>
      </c>
      <c r="C1531" s="17">
        <v>1452</v>
      </c>
      <c r="D1531" s="17">
        <v>1452</v>
      </c>
    </row>
    <row r="1532" spans="2:4" x14ac:dyDescent="0.4">
      <c r="B1532" s="15">
        <v>1529</v>
      </c>
      <c r="C1532" s="17">
        <v>1314</v>
      </c>
      <c r="D1532" s="17">
        <v>1433</v>
      </c>
    </row>
    <row r="1533" spans="2:4" x14ac:dyDescent="0.4">
      <c r="B1533" s="15">
        <v>1530</v>
      </c>
      <c r="C1533" s="17">
        <v>1371</v>
      </c>
      <c r="D1533" s="17">
        <v>1437</v>
      </c>
    </row>
    <row r="1534" spans="2:4" x14ac:dyDescent="0.4">
      <c r="B1534" s="15">
        <v>1531</v>
      </c>
      <c r="C1534" s="17">
        <v>1374</v>
      </c>
      <c r="D1534" s="17">
        <v>1374</v>
      </c>
    </row>
    <row r="1535" spans="2:4" x14ac:dyDescent="0.4">
      <c r="B1535" s="15">
        <v>1532</v>
      </c>
      <c r="C1535" s="17">
        <v>1452</v>
      </c>
      <c r="D1535" s="17">
        <v>1452</v>
      </c>
    </row>
    <row r="1536" spans="2:4" x14ac:dyDescent="0.4">
      <c r="B1536" s="15">
        <v>1533</v>
      </c>
      <c r="C1536" s="17">
        <v>1452</v>
      </c>
      <c r="D1536" s="17">
        <v>1452</v>
      </c>
    </row>
    <row r="1537" spans="2:4" x14ac:dyDescent="0.4">
      <c r="B1537" s="15">
        <v>1534</v>
      </c>
      <c r="C1537" s="17">
        <v>1173</v>
      </c>
      <c r="D1537" s="17">
        <v>1124</v>
      </c>
    </row>
    <row r="1538" spans="2:4" x14ac:dyDescent="0.4">
      <c r="B1538" s="15">
        <v>1535</v>
      </c>
      <c r="C1538" s="17">
        <v>1124</v>
      </c>
      <c r="D1538" s="17">
        <v>1124</v>
      </c>
    </row>
    <row r="1539" spans="2:4" x14ac:dyDescent="0.4">
      <c r="B1539" s="15">
        <v>1536</v>
      </c>
      <c r="C1539" s="17">
        <v>1452</v>
      </c>
      <c r="D1539" s="17">
        <v>1452</v>
      </c>
    </row>
    <row r="1540" spans="2:4" x14ac:dyDescent="0.4">
      <c r="B1540" s="15">
        <v>1537</v>
      </c>
      <c r="C1540" s="17">
        <v>1452</v>
      </c>
      <c r="D1540" s="17">
        <v>1452</v>
      </c>
    </row>
    <row r="1541" spans="2:4" x14ac:dyDescent="0.4">
      <c r="B1541" s="15">
        <v>1538</v>
      </c>
      <c r="C1541" s="17">
        <v>1437</v>
      </c>
      <c r="D1541" s="17">
        <v>1437</v>
      </c>
    </row>
    <row r="1542" spans="2:4" x14ac:dyDescent="0.4">
      <c r="B1542" s="15">
        <v>1539</v>
      </c>
      <c r="C1542" s="17">
        <v>1452</v>
      </c>
      <c r="D1542" s="17">
        <v>1452</v>
      </c>
    </row>
    <row r="1543" spans="2:4" x14ac:dyDescent="0.4">
      <c r="B1543" s="15">
        <v>1540</v>
      </c>
      <c r="C1543" s="17">
        <v>1124</v>
      </c>
      <c r="D1543" s="17">
        <v>1124</v>
      </c>
    </row>
    <row r="1544" spans="2:4" x14ac:dyDescent="0.4">
      <c r="B1544" s="15">
        <v>1541</v>
      </c>
      <c r="C1544" s="17">
        <v>1246</v>
      </c>
      <c r="D1544" s="17">
        <v>1268</v>
      </c>
    </row>
    <row r="1545" spans="2:4" x14ac:dyDescent="0.4">
      <c r="B1545" s="15">
        <v>1542</v>
      </c>
      <c r="C1545" s="17">
        <v>1452</v>
      </c>
      <c r="D1545" s="17">
        <v>1452</v>
      </c>
    </row>
    <row r="1546" spans="2:4" x14ac:dyDescent="0.4">
      <c r="B1546" s="15">
        <v>1543</v>
      </c>
      <c r="C1546" s="17">
        <v>1452</v>
      </c>
      <c r="D1546" s="17">
        <v>1452</v>
      </c>
    </row>
    <row r="1547" spans="2:4" x14ac:dyDescent="0.4">
      <c r="B1547" s="15">
        <v>1544</v>
      </c>
      <c r="C1547" s="17">
        <v>1452</v>
      </c>
      <c r="D1547" s="17">
        <v>1452</v>
      </c>
    </row>
    <row r="1548" spans="2:4" x14ac:dyDescent="0.4">
      <c r="B1548" s="15">
        <v>1545</v>
      </c>
      <c r="C1548" s="17">
        <v>1153</v>
      </c>
      <c r="D1548" s="17">
        <v>1437</v>
      </c>
    </row>
    <row r="1549" spans="2:4" x14ac:dyDescent="0.4">
      <c r="B1549" s="15">
        <v>1546</v>
      </c>
      <c r="C1549" s="17">
        <v>1314</v>
      </c>
      <c r="D1549" s="17">
        <v>1452</v>
      </c>
    </row>
    <row r="1550" spans="2:4" x14ac:dyDescent="0.4">
      <c r="B1550" s="15">
        <v>1547</v>
      </c>
      <c r="C1550" s="17">
        <v>1376</v>
      </c>
      <c r="D1550" s="17">
        <v>1376</v>
      </c>
    </row>
    <row r="1551" spans="2:4" x14ac:dyDescent="0.4">
      <c r="B1551" s="15">
        <v>1548</v>
      </c>
      <c r="C1551" s="17">
        <v>1437</v>
      </c>
      <c r="D1551" s="17">
        <v>1437</v>
      </c>
    </row>
    <row r="1552" spans="2:4" x14ac:dyDescent="0.4">
      <c r="B1552" s="15">
        <v>1549</v>
      </c>
      <c r="C1552" s="17">
        <v>1452</v>
      </c>
      <c r="D1552" s="17">
        <v>1452</v>
      </c>
    </row>
    <row r="1553" spans="2:4" x14ac:dyDescent="0.4">
      <c r="B1553" s="15">
        <v>1550</v>
      </c>
      <c r="C1553" s="17">
        <v>1242</v>
      </c>
      <c r="D1553" s="17">
        <v>1433</v>
      </c>
    </row>
    <row r="1554" spans="2:4" x14ac:dyDescent="0.4">
      <c r="B1554" s="15">
        <v>1551</v>
      </c>
      <c r="C1554" s="17">
        <v>1153</v>
      </c>
      <c r="D1554" s="17">
        <v>1376</v>
      </c>
    </row>
    <row r="1555" spans="2:4" x14ac:dyDescent="0.4">
      <c r="B1555" s="15">
        <v>1552</v>
      </c>
      <c r="C1555" s="17">
        <v>1314</v>
      </c>
      <c r="D1555" s="17">
        <v>1458</v>
      </c>
    </row>
    <row r="1556" spans="2:4" x14ac:dyDescent="0.4">
      <c r="B1556" s="15">
        <v>1553</v>
      </c>
      <c r="C1556" s="17">
        <v>1376</v>
      </c>
      <c r="D1556" s="17">
        <v>1376</v>
      </c>
    </row>
    <row r="1557" spans="2:4" x14ac:dyDescent="0.4">
      <c r="B1557" s="15">
        <v>1554</v>
      </c>
      <c r="C1557" s="17">
        <v>1257</v>
      </c>
      <c r="D1557" s="17">
        <v>1458</v>
      </c>
    </row>
    <row r="1558" spans="2:4" x14ac:dyDescent="0.4">
      <c r="B1558" s="15">
        <v>1555</v>
      </c>
      <c r="C1558" s="17">
        <v>1452</v>
      </c>
      <c r="D1558" s="17">
        <v>1452</v>
      </c>
    </row>
    <row r="1559" spans="2:4" x14ac:dyDescent="0.4">
      <c r="B1559" s="15">
        <v>1556</v>
      </c>
      <c r="C1559" s="17">
        <v>1436</v>
      </c>
      <c r="D1559" s="17">
        <v>1458</v>
      </c>
    </row>
    <row r="1560" spans="2:4" x14ac:dyDescent="0.4">
      <c r="B1560" s="15">
        <v>1557</v>
      </c>
      <c r="C1560" s="17">
        <v>1437</v>
      </c>
      <c r="D1560" s="17">
        <v>1437</v>
      </c>
    </row>
    <row r="1561" spans="2:4" x14ac:dyDescent="0.4">
      <c r="B1561" s="15">
        <v>1558</v>
      </c>
      <c r="C1561" s="17">
        <v>1437</v>
      </c>
      <c r="D1561" s="17">
        <v>1437</v>
      </c>
    </row>
    <row r="1562" spans="2:4" x14ac:dyDescent="0.4">
      <c r="B1562" s="15">
        <v>1559</v>
      </c>
      <c r="C1562" s="17">
        <v>1278</v>
      </c>
      <c r="D1562" s="17">
        <v>1343</v>
      </c>
    </row>
    <row r="1563" spans="2:4" x14ac:dyDescent="0.4">
      <c r="B1563" s="15">
        <v>1560</v>
      </c>
      <c r="C1563" s="17">
        <v>1452</v>
      </c>
      <c r="D1563" s="17">
        <v>1452</v>
      </c>
    </row>
    <row r="1564" spans="2:4" x14ac:dyDescent="0.4">
      <c r="B1564" s="15">
        <v>1561</v>
      </c>
      <c r="C1564" s="17">
        <v>1452</v>
      </c>
      <c r="D1564" s="17">
        <v>1452</v>
      </c>
    </row>
    <row r="1565" spans="2:4" x14ac:dyDescent="0.4">
      <c r="B1565" s="15">
        <v>1562</v>
      </c>
      <c r="C1565" s="17">
        <v>1452</v>
      </c>
      <c r="D1565" s="17">
        <v>1452</v>
      </c>
    </row>
    <row r="1566" spans="2:4" x14ac:dyDescent="0.4">
      <c r="B1566" s="15">
        <v>1563</v>
      </c>
      <c r="C1566" s="17">
        <v>1314</v>
      </c>
      <c r="D1566" s="17">
        <v>1195</v>
      </c>
    </row>
    <row r="1567" spans="2:4" x14ac:dyDescent="0.4">
      <c r="B1567" s="15">
        <v>1564</v>
      </c>
      <c r="C1567" s="17">
        <v>1124</v>
      </c>
      <c r="D1567" s="17">
        <v>1124</v>
      </c>
    </row>
    <row r="1568" spans="2:4" x14ac:dyDescent="0.4">
      <c r="B1568" s="15">
        <v>1565</v>
      </c>
      <c r="C1568" s="17">
        <v>1278</v>
      </c>
      <c r="D1568" s="17">
        <v>1433</v>
      </c>
    </row>
    <row r="1569" spans="2:4" x14ac:dyDescent="0.4">
      <c r="B1569" s="15">
        <v>1566</v>
      </c>
      <c r="C1569" s="17">
        <v>1452</v>
      </c>
      <c r="D1569" s="17">
        <v>1452</v>
      </c>
    </row>
    <row r="1570" spans="2:4" x14ac:dyDescent="0.4">
      <c r="B1570" s="15">
        <v>1567</v>
      </c>
      <c r="C1570" s="17">
        <v>1437</v>
      </c>
      <c r="D1570" s="17">
        <v>1437</v>
      </c>
    </row>
    <row r="1571" spans="2:4" x14ac:dyDescent="0.4">
      <c r="B1571" s="15">
        <v>1568</v>
      </c>
      <c r="C1571" s="17">
        <v>1314</v>
      </c>
      <c r="D1571" s="17">
        <v>1195</v>
      </c>
    </row>
    <row r="1572" spans="2:4" x14ac:dyDescent="0.4">
      <c r="B1572" s="15">
        <v>1569</v>
      </c>
      <c r="C1572" s="17">
        <v>1437</v>
      </c>
      <c r="D1572" s="17">
        <v>1437</v>
      </c>
    </row>
    <row r="1573" spans="2:4" x14ac:dyDescent="0.4">
      <c r="B1573" s="15">
        <v>1570</v>
      </c>
      <c r="C1573" s="17">
        <v>1124</v>
      </c>
      <c r="D1573" s="17">
        <v>1124</v>
      </c>
    </row>
    <row r="1574" spans="2:4" x14ac:dyDescent="0.4">
      <c r="B1574" s="15">
        <v>1571</v>
      </c>
      <c r="C1574" s="17">
        <v>1437</v>
      </c>
      <c r="D1574" s="17">
        <v>1437</v>
      </c>
    </row>
    <row r="1575" spans="2:4" x14ac:dyDescent="0.4">
      <c r="B1575" s="15">
        <v>1572</v>
      </c>
      <c r="C1575" s="17">
        <v>1452</v>
      </c>
      <c r="D1575" s="17">
        <v>1452</v>
      </c>
    </row>
    <row r="1576" spans="2:4" x14ac:dyDescent="0.4">
      <c r="B1576" s="15">
        <v>1573</v>
      </c>
      <c r="C1576" s="17">
        <v>1246</v>
      </c>
      <c r="D1576" s="17">
        <v>1437</v>
      </c>
    </row>
    <row r="1577" spans="2:4" x14ac:dyDescent="0.4">
      <c r="B1577" s="15">
        <v>1574</v>
      </c>
      <c r="C1577" s="17">
        <v>1314</v>
      </c>
      <c r="D1577" s="17">
        <v>1452</v>
      </c>
    </row>
    <row r="1578" spans="2:4" x14ac:dyDescent="0.4">
      <c r="B1578" s="15">
        <v>1575</v>
      </c>
      <c r="C1578" s="17">
        <v>1246</v>
      </c>
      <c r="D1578" s="17">
        <v>1452</v>
      </c>
    </row>
    <row r="1579" spans="2:4" x14ac:dyDescent="0.4">
      <c r="B1579" s="15">
        <v>1576</v>
      </c>
      <c r="C1579" s="17">
        <v>1452</v>
      </c>
      <c r="D1579" s="17">
        <v>1452</v>
      </c>
    </row>
    <row r="1580" spans="2:4" x14ac:dyDescent="0.4">
      <c r="B1580" s="15">
        <v>1577</v>
      </c>
      <c r="C1580" s="17">
        <v>1153</v>
      </c>
      <c r="D1580" s="17">
        <v>1437</v>
      </c>
    </row>
    <row r="1581" spans="2:4" x14ac:dyDescent="0.4">
      <c r="B1581" s="15">
        <v>1578</v>
      </c>
      <c r="C1581" s="17">
        <v>1437</v>
      </c>
      <c r="D1581" s="17">
        <v>1437</v>
      </c>
    </row>
    <row r="1582" spans="2:4" x14ac:dyDescent="0.4">
      <c r="B1582" s="15">
        <v>1579</v>
      </c>
      <c r="C1582" s="17">
        <v>1153</v>
      </c>
      <c r="D1582" s="17">
        <v>1124</v>
      </c>
    </row>
    <row r="1583" spans="2:4" x14ac:dyDescent="0.4">
      <c r="B1583" s="15">
        <v>1580</v>
      </c>
      <c r="C1583" s="17">
        <v>1124</v>
      </c>
      <c r="D1583" s="17">
        <v>1124</v>
      </c>
    </row>
    <row r="1584" spans="2:4" x14ac:dyDescent="0.4">
      <c r="B1584" s="15">
        <v>1581</v>
      </c>
      <c r="C1584" s="17">
        <v>1124</v>
      </c>
      <c r="D1584" s="17">
        <v>1124</v>
      </c>
    </row>
    <row r="1585" spans="2:4" x14ac:dyDescent="0.4">
      <c r="B1585" s="15">
        <v>1582</v>
      </c>
      <c r="C1585" s="17">
        <v>1278</v>
      </c>
      <c r="D1585" s="17">
        <v>1452</v>
      </c>
    </row>
    <row r="1586" spans="2:4" x14ac:dyDescent="0.4">
      <c r="B1586" s="15">
        <v>1583</v>
      </c>
      <c r="C1586" s="17">
        <v>1314</v>
      </c>
      <c r="D1586" s="17">
        <v>1458</v>
      </c>
    </row>
    <row r="1587" spans="2:4" x14ac:dyDescent="0.4">
      <c r="B1587" s="15">
        <v>1584</v>
      </c>
      <c r="C1587" s="17">
        <v>1452</v>
      </c>
      <c r="D1587" s="17">
        <v>1452</v>
      </c>
    </row>
    <row r="1588" spans="2:4" x14ac:dyDescent="0.4">
      <c r="B1588" s="15">
        <v>1585</v>
      </c>
      <c r="C1588" s="17">
        <v>1452</v>
      </c>
      <c r="D1588" s="17">
        <v>1452</v>
      </c>
    </row>
    <row r="1589" spans="2:4" x14ac:dyDescent="0.4">
      <c r="B1589" s="15">
        <v>1586</v>
      </c>
      <c r="C1589" s="17">
        <v>1452</v>
      </c>
      <c r="D1589" s="17">
        <v>1452</v>
      </c>
    </row>
    <row r="1590" spans="2:4" x14ac:dyDescent="0.4">
      <c r="B1590" s="15">
        <v>1587</v>
      </c>
      <c r="C1590" s="17">
        <v>1343</v>
      </c>
      <c r="D1590" s="17">
        <v>1343</v>
      </c>
    </row>
    <row r="1591" spans="2:4" x14ac:dyDescent="0.4">
      <c r="B1591" s="15">
        <v>1588</v>
      </c>
      <c r="C1591" s="17">
        <v>1242</v>
      </c>
      <c r="D1591" s="17">
        <v>1423</v>
      </c>
    </row>
    <row r="1592" spans="2:4" x14ac:dyDescent="0.4">
      <c r="B1592" s="15">
        <v>1589</v>
      </c>
      <c r="C1592" s="17">
        <v>1246</v>
      </c>
      <c r="D1592" s="17">
        <v>1112</v>
      </c>
    </row>
    <row r="1593" spans="2:4" x14ac:dyDescent="0.4">
      <c r="B1593" s="15">
        <v>1590</v>
      </c>
      <c r="C1593" s="17">
        <v>1423</v>
      </c>
      <c r="D1593" s="17">
        <v>1423</v>
      </c>
    </row>
    <row r="1594" spans="2:4" x14ac:dyDescent="0.4">
      <c r="B1594" s="15">
        <v>1591</v>
      </c>
      <c r="C1594" s="17">
        <v>1314</v>
      </c>
      <c r="D1594" s="17">
        <v>1437</v>
      </c>
    </row>
    <row r="1595" spans="2:4" x14ac:dyDescent="0.4">
      <c r="B1595" s="15">
        <v>1592</v>
      </c>
      <c r="C1595" s="17">
        <v>1173</v>
      </c>
      <c r="D1595" s="17">
        <v>1458</v>
      </c>
    </row>
    <row r="1596" spans="2:4" x14ac:dyDescent="0.4">
      <c r="B1596" s="15">
        <v>1593</v>
      </c>
      <c r="C1596" s="17">
        <v>1246</v>
      </c>
      <c r="D1596" s="17">
        <v>1458</v>
      </c>
    </row>
    <row r="1597" spans="2:4" x14ac:dyDescent="0.4">
      <c r="B1597" s="15">
        <v>1594</v>
      </c>
      <c r="C1597" s="17">
        <v>1153</v>
      </c>
      <c r="D1597" s="17">
        <v>1437</v>
      </c>
    </row>
    <row r="1598" spans="2:4" x14ac:dyDescent="0.4">
      <c r="B1598" s="15">
        <v>1595</v>
      </c>
      <c r="C1598" s="17">
        <v>1196</v>
      </c>
      <c r="D1598" s="17">
        <v>1196</v>
      </c>
    </row>
    <row r="1599" spans="2:4" x14ac:dyDescent="0.4">
      <c r="B1599" s="15">
        <v>1596</v>
      </c>
      <c r="C1599" s="17">
        <v>1452</v>
      </c>
      <c r="D1599" s="17">
        <v>1452</v>
      </c>
    </row>
    <row r="1600" spans="2:4" x14ac:dyDescent="0.4">
      <c r="B1600" s="15">
        <v>1597</v>
      </c>
      <c r="C1600" s="17">
        <v>1452</v>
      </c>
      <c r="D1600" s="17">
        <v>1452</v>
      </c>
    </row>
    <row r="1601" spans="2:4" x14ac:dyDescent="0.4">
      <c r="B1601" s="15">
        <v>1598</v>
      </c>
      <c r="C1601" s="17">
        <v>1314</v>
      </c>
      <c r="D1601" s="17">
        <v>1124</v>
      </c>
    </row>
    <row r="1602" spans="2:4" x14ac:dyDescent="0.4">
      <c r="B1602" s="15">
        <v>1599</v>
      </c>
      <c r="C1602" s="17">
        <v>1124</v>
      </c>
      <c r="D1602" s="17">
        <v>1124</v>
      </c>
    </row>
    <row r="1603" spans="2:4" x14ac:dyDescent="0.4">
      <c r="B1603" s="15">
        <v>1600</v>
      </c>
      <c r="C1603" s="17">
        <v>1436</v>
      </c>
      <c r="D1603" s="17">
        <v>1452</v>
      </c>
    </row>
    <row r="1604" spans="2:4" x14ac:dyDescent="0.4">
      <c r="B1604" s="15">
        <v>1601</v>
      </c>
      <c r="C1604" s="17">
        <v>1274</v>
      </c>
      <c r="D1604" s="17">
        <v>1458</v>
      </c>
    </row>
    <row r="1605" spans="2:4" x14ac:dyDescent="0.4">
      <c r="B1605" s="15">
        <v>1602</v>
      </c>
      <c r="C1605" s="17">
        <v>1436</v>
      </c>
      <c r="D1605" s="17">
        <v>1195</v>
      </c>
    </row>
    <row r="1606" spans="2:4" x14ac:dyDescent="0.4">
      <c r="B1606" s="15">
        <v>1603</v>
      </c>
      <c r="C1606" s="17">
        <v>1314</v>
      </c>
      <c r="D1606" s="17">
        <v>1112</v>
      </c>
    </row>
    <row r="1607" spans="2:4" x14ac:dyDescent="0.4">
      <c r="B1607" s="15">
        <v>1604</v>
      </c>
      <c r="C1607" s="17">
        <v>1314</v>
      </c>
      <c r="D1607" s="17">
        <v>1433</v>
      </c>
    </row>
    <row r="1608" spans="2:4" x14ac:dyDescent="0.4">
      <c r="B1608" s="15">
        <v>1605</v>
      </c>
      <c r="C1608" s="17">
        <v>1124</v>
      </c>
      <c r="D1608" s="17">
        <v>1124</v>
      </c>
    </row>
    <row r="1609" spans="2:4" x14ac:dyDescent="0.4">
      <c r="B1609" s="15">
        <v>1606</v>
      </c>
      <c r="C1609" s="17">
        <v>1371</v>
      </c>
      <c r="D1609" s="17">
        <v>1433</v>
      </c>
    </row>
    <row r="1610" spans="2:4" x14ac:dyDescent="0.4">
      <c r="B1610" s="15">
        <v>1607</v>
      </c>
      <c r="C1610" s="17">
        <v>1436</v>
      </c>
      <c r="D1610" s="17">
        <v>1437</v>
      </c>
    </row>
    <row r="1611" spans="2:4" x14ac:dyDescent="0.4">
      <c r="B1611" s="15">
        <v>1608</v>
      </c>
      <c r="C1611" s="17">
        <v>1452</v>
      </c>
      <c r="D1611" s="17">
        <v>1452</v>
      </c>
    </row>
    <row r="1612" spans="2:4" x14ac:dyDescent="0.4">
      <c r="B1612" s="15">
        <v>1609</v>
      </c>
      <c r="C1612" s="17">
        <v>1246</v>
      </c>
      <c r="D1612" s="17">
        <v>1437</v>
      </c>
    </row>
    <row r="1613" spans="2:4" x14ac:dyDescent="0.4">
      <c r="B1613" s="15">
        <v>1610</v>
      </c>
      <c r="C1613" s="17">
        <v>1124</v>
      </c>
      <c r="D1613" s="17">
        <v>1124</v>
      </c>
    </row>
    <row r="1614" spans="2:4" x14ac:dyDescent="0.4">
      <c r="B1614" s="15">
        <v>1611</v>
      </c>
      <c r="C1614" s="17">
        <v>1124</v>
      </c>
      <c r="D1614" s="17">
        <v>1124</v>
      </c>
    </row>
    <row r="1615" spans="2:4" x14ac:dyDescent="0.4">
      <c r="B1615" s="15">
        <v>1612</v>
      </c>
      <c r="C1615" s="17">
        <v>1374</v>
      </c>
      <c r="D1615" s="17">
        <v>1374</v>
      </c>
    </row>
    <row r="1616" spans="2:4" x14ac:dyDescent="0.4">
      <c r="B1616" s="15">
        <v>1613</v>
      </c>
      <c r="C1616" s="17">
        <v>1153</v>
      </c>
      <c r="D1616" s="17">
        <v>1124</v>
      </c>
    </row>
    <row r="1617" spans="2:4" x14ac:dyDescent="0.4">
      <c r="B1617" s="15">
        <v>1614</v>
      </c>
      <c r="C1617" s="17">
        <v>1245</v>
      </c>
      <c r="D1617" s="17">
        <v>1343</v>
      </c>
    </row>
    <row r="1618" spans="2:4" x14ac:dyDescent="0.4">
      <c r="B1618" s="15">
        <v>1615</v>
      </c>
      <c r="C1618" s="17">
        <v>1374</v>
      </c>
      <c r="D1618" s="17">
        <v>1374</v>
      </c>
    </row>
    <row r="1619" spans="2:4" x14ac:dyDescent="0.4">
      <c r="B1619" s="15">
        <v>1616</v>
      </c>
      <c r="C1619" s="17">
        <v>1112</v>
      </c>
      <c r="D1619" s="17">
        <v>1112</v>
      </c>
    </row>
    <row r="1620" spans="2:4" x14ac:dyDescent="0.4">
      <c r="B1620" s="15">
        <v>1617</v>
      </c>
      <c r="C1620" s="17">
        <v>1124</v>
      </c>
      <c r="D1620" s="17">
        <v>1124</v>
      </c>
    </row>
    <row r="1621" spans="2:4" x14ac:dyDescent="0.4">
      <c r="B1621" s="15">
        <v>1618</v>
      </c>
      <c r="C1621" s="17">
        <v>1343</v>
      </c>
      <c r="D1621" s="17">
        <v>1343</v>
      </c>
    </row>
    <row r="1622" spans="2:4" x14ac:dyDescent="0.4">
      <c r="B1622" s="15">
        <v>1619</v>
      </c>
      <c r="C1622" s="17">
        <v>1452</v>
      </c>
      <c r="D1622" s="17">
        <v>1452</v>
      </c>
    </row>
    <row r="1623" spans="2:4" x14ac:dyDescent="0.4">
      <c r="B1623" s="15">
        <v>1620</v>
      </c>
      <c r="C1623" s="17">
        <v>1452</v>
      </c>
      <c r="D1623" s="17">
        <v>1452</v>
      </c>
    </row>
    <row r="1624" spans="2:4" x14ac:dyDescent="0.4">
      <c r="B1624" s="15">
        <v>1621</v>
      </c>
      <c r="C1624" s="17">
        <v>1437</v>
      </c>
      <c r="D1624" s="17">
        <v>1437</v>
      </c>
    </row>
    <row r="1625" spans="2:4" x14ac:dyDescent="0.4">
      <c r="B1625" s="15">
        <v>1622</v>
      </c>
      <c r="C1625" s="17">
        <v>1257</v>
      </c>
      <c r="D1625" s="17">
        <v>1112</v>
      </c>
    </row>
    <row r="1626" spans="2:4" x14ac:dyDescent="0.4">
      <c r="B1626" s="15">
        <v>1623</v>
      </c>
      <c r="C1626" s="17">
        <v>1124</v>
      </c>
      <c r="D1626" s="17">
        <v>1124</v>
      </c>
    </row>
    <row r="1627" spans="2:4" x14ac:dyDescent="0.4">
      <c r="B1627" s="15">
        <v>1624</v>
      </c>
      <c r="C1627" s="17">
        <v>1437</v>
      </c>
      <c r="D1627" s="17">
        <v>1437</v>
      </c>
    </row>
    <row r="1628" spans="2:4" x14ac:dyDescent="0.4">
      <c r="B1628" s="15">
        <v>1625</v>
      </c>
      <c r="C1628" s="17">
        <v>1345</v>
      </c>
      <c r="D1628" s="17">
        <v>1433</v>
      </c>
    </row>
    <row r="1629" spans="2:4" x14ac:dyDescent="0.4">
      <c r="B1629" s="15">
        <v>1626</v>
      </c>
      <c r="C1629" s="17">
        <v>1452</v>
      </c>
      <c r="D1629" s="17">
        <v>1452</v>
      </c>
    </row>
    <row r="1630" spans="2:4" x14ac:dyDescent="0.4">
      <c r="B1630" s="15">
        <v>1627</v>
      </c>
      <c r="C1630" s="17">
        <v>1452</v>
      </c>
      <c r="D1630" s="17">
        <v>1452</v>
      </c>
    </row>
    <row r="1631" spans="2:4" x14ac:dyDescent="0.4">
      <c r="B1631" s="15">
        <v>1628</v>
      </c>
      <c r="C1631" s="17">
        <v>1314</v>
      </c>
      <c r="D1631" s="17">
        <v>1112</v>
      </c>
    </row>
    <row r="1632" spans="2:4" x14ac:dyDescent="0.4">
      <c r="B1632" s="15">
        <v>1629</v>
      </c>
      <c r="C1632" s="17">
        <v>1124</v>
      </c>
      <c r="D1632" s="17">
        <v>1124</v>
      </c>
    </row>
    <row r="1633" spans="2:4" x14ac:dyDescent="0.4">
      <c r="B1633" s="15">
        <v>1630</v>
      </c>
      <c r="C1633" s="17">
        <v>1452</v>
      </c>
      <c r="D1633" s="17">
        <v>1452</v>
      </c>
    </row>
    <row r="1634" spans="2:4" x14ac:dyDescent="0.4">
      <c r="B1634" s="15">
        <v>1631</v>
      </c>
      <c r="C1634" s="17">
        <v>1452</v>
      </c>
      <c r="D1634" s="17">
        <v>1452</v>
      </c>
    </row>
    <row r="1635" spans="2:4" x14ac:dyDescent="0.4">
      <c r="B1635" s="15">
        <v>1632</v>
      </c>
      <c r="C1635" s="17">
        <v>1452</v>
      </c>
      <c r="D1635" s="17">
        <v>1452</v>
      </c>
    </row>
    <row r="1636" spans="2:4" x14ac:dyDescent="0.4">
      <c r="B1636" s="15">
        <v>1633</v>
      </c>
      <c r="C1636" s="17">
        <v>1124</v>
      </c>
      <c r="D1636" s="17">
        <v>1124</v>
      </c>
    </row>
    <row r="1637" spans="2:4" x14ac:dyDescent="0.4">
      <c r="B1637" s="15">
        <v>1634</v>
      </c>
      <c r="C1637" s="17">
        <v>1458</v>
      </c>
      <c r="D1637" s="17">
        <v>1458</v>
      </c>
    </row>
    <row r="1638" spans="2:4" x14ac:dyDescent="0.4">
      <c r="B1638" s="15">
        <v>1635</v>
      </c>
      <c r="C1638" s="17">
        <v>1452</v>
      </c>
      <c r="D1638" s="17">
        <v>1452</v>
      </c>
    </row>
    <row r="1639" spans="2:4" x14ac:dyDescent="0.4">
      <c r="B1639" s="15">
        <v>1636</v>
      </c>
      <c r="C1639" s="17">
        <v>1173</v>
      </c>
      <c r="D1639" s="17">
        <v>1458</v>
      </c>
    </row>
    <row r="1640" spans="2:4" x14ac:dyDescent="0.4">
      <c r="B1640" s="15">
        <v>1637</v>
      </c>
      <c r="C1640" s="17">
        <v>1278</v>
      </c>
      <c r="D1640" s="17">
        <v>1437</v>
      </c>
    </row>
    <row r="1641" spans="2:4" x14ac:dyDescent="0.4">
      <c r="B1641" s="15">
        <v>1638</v>
      </c>
      <c r="C1641" s="17">
        <v>1452</v>
      </c>
      <c r="D1641" s="17">
        <v>1452</v>
      </c>
    </row>
    <row r="1642" spans="2:4" x14ac:dyDescent="0.4">
      <c r="B1642" s="15">
        <v>1639</v>
      </c>
      <c r="C1642" s="17">
        <v>1314</v>
      </c>
      <c r="D1642" s="17">
        <v>1452</v>
      </c>
    </row>
    <row r="1643" spans="2:4" x14ac:dyDescent="0.4">
      <c r="B1643" s="15">
        <v>1640</v>
      </c>
      <c r="C1643" s="17">
        <v>1437</v>
      </c>
      <c r="D1643" s="17">
        <v>1437</v>
      </c>
    </row>
    <row r="1644" spans="2:4" x14ac:dyDescent="0.4">
      <c r="B1644" s="15">
        <v>1641</v>
      </c>
      <c r="C1644" s="17">
        <v>1314</v>
      </c>
      <c r="D1644" s="17">
        <v>1423</v>
      </c>
    </row>
    <row r="1645" spans="2:4" x14ac:dyDescent="0.4">
      <c r="B1645" s="15">
        <v>1642</v>
      </c>
      <c r="C1645" s="17">
        <v>1458</v>
      </c>
      <c r="D1645" s="17">
        <v>1458</v>
      </c>
    </row>
    <row r="1646" spans="2:4" x14ac:dyDescent="0.4">
      <c r="B1646" s="15">
        <v>1643</v>
      </c>
      <c r="C1646" s="17">
        <v>1452</v>
      </c>
      <c r="D1646" s="17">
        <v>1452</v>
      </c>
    </row>
    <row r="1647" spans="2:4" x14ac:dyDescent="0.4">
      <c r="B1647" s="15">
        <v>1644</v>
      </c>
      <c r="C1647" s="17">
        <v>1437</v>
      </c>
      <c r="D1647" s="17">
        <v>1437</v>
      </c>
    </row>
    <row r="1648" spans="2:4" x14ac:dyDescent="0.4">
      <c r="B1648" s="15">
        <v>1645</v>
      </c>
      <c r="C1648" s="17">
        <v>1124</v>
      </c>
      <c r="D1648" s="17">
        <v>1124</v>
      </c>
    </row>
    <row r="1649" spans="2:4" x14ac:dyDescent="0.4">
      <c r="B1649" s="15">
        <v>1646</v>
      </c>
      <c r="C1649" s="17">
        <v>1274</v>
      </c>
      <c r="D1649" s="17">
        <v>1195</v>
      </c>
    </row>
    <row r="1650" spans="2:4" x14ac:dyDescent="0.4">
      <c r="B1650" s="15">
        <v>1647</v>
      </c>
      <c r="C1650" s="17">
        <v>1452</v>
      </c>
      <c r="D1650" s="17">
        <v>1452</v>
      </c>
    </row>
    <row r="1651" spans="2:4" x14ac:dyDescent="0.4">
      <c r="B1651" s="15">
        <v>1648</v>
      </c>
      <c r="C1651" s="17">
        <v>1452</v>
      </c>
      <c r="D1651" s="17">
        <v>1452</v>
      </c>
    </row>
    <row r="1652" spans="2:4" x14ac:dyDescent="0.4">
      <c r="B1652" s="15">
        <v>1649</v>
      </c>
      <c r="C1652" s="17">
        <v>1314</v>
      </c>
      <c r="D1652" s="17">
        <v>1124</v>
      </c>
    </row>
    <row r="1653" spans="2:4" x14ac:dyDescent="0.4">
      <c r="B1653" s="15">
        <v>1650</v>
      </c>
      <c r="C1653" s="17">
        <v>1124</v>
      </c>
      <c r="D1653" s="17">
        <v>1124</v>
      </c>
    </row>
    <row r="1654" spans="2:4" x14ac:dyDescent="0.4">
      <c r="B1654" s="15">
        <v>1651</v>
      </c>
      <c r="C1654" s="17">
        <v>1452</v>
      </c>
      <c r="D1654" s="17">
        <v>1452</v>
      </c>
    </row>
    <row r="1655" spans="2:4" x14ac:dyDescent="0.4">
      <c r="B1655" s="15">
        <v>1652</v>
      </c>
      <c r="C1655" s="17">
        <v>1314</v>
      </c>
      <c r="D1655" s="17">
        <v>1452</v>
      </c>
    </row>
    <row r="1656" spans="2:4" x14ac:dyDescent="0.4">
      <c r="B1656" s="15">
        <v>1653</v>
      </c>
      <c r="C1656" s="17">
        <v>1433</v>
      </c>
      <c r="D1656" s="17">
        <v>1433</v>
      </c>
    </row>
    <row r="1657" spans="2:4" x14ac:dyDescent="0.4">
      <c r="B1657" s="15">
        <v>1654</v>
      </c>
      <c r="C1657" s="17">
        <v>1173</v>
      </c>
      <c r="D1657" s="17">
        <v>1437</v>
      </c>
    </row>
    <row r="1658" spans="2:4" x14ac:dyDescent="0.4">
      <c r="B1658" s="15">
        <v>1655</v>
      </c>
      <c r="C1658" s="17">
        <v>1257</v>
      </c>
      <c r="D1658" s="17">
        <v>1437</v>
      </c>
    </row>
    <row r="1659" spans="2:4" x14ac:dyDescent="0.4">
      <c r="B1659" s="15">
        <v>1656</v>
      </c>
      <c r="C1659" s="17">
        <v>1452</v>
      </c>
      <c r="D1659" s="17">
        <v>1452</v>
      </c>
    </row>
    <row r="1660" spans="2:4" x14ac:dyDescent="0.4">
      <c r="B1660" s="15">
        <v>1657</v>
      </c>
      <c r="C1660" s="17">
        <v>1246</v>
      </c>
      <c r="D1660" s="17">
        <v>1437</v>
      </c>
    </row>
    <row r="1661" spans="2:4" x14ac:dyDescent="0.4">
      <c r="B1661" s="15">
        <v>1658</v>
      </c>
      <c r="C1661" s="17">
        <v>1437</v>
      </c>
      <c r="D1661" s="17">
        <v>1437</v>
      </c>
    </row>
    <row r="1662" spans="2:4" x14ac:dyDescent="0.4">
      <c r="B1662" s="15">
        <v>1659</v>
      </c>
      <c r="C1662" s="17">
        <v>1437</v>
      </c>
      <c r="D1662" s="17">
        <v>1437</v>
      </c>
    </row>
    <row r="1663" spans="2:4" x14ac:dyDescent="0.4">
      <c r="B1663" s="15">
        <v>1660</v>
      </c>
      <c r="C1663" s="17">
        <v>1437</v>
      </c>
      <c r="D1663" s="17">
        <v>1437</v>
      </c>
    </row>
    <row r="1664" spans="2:4" x14ac:dyDescent="0.4">
      <c r="B1664" s="15">
        <v>1661</v>
      </c>
      <c r="C1664" s="17">
        <v>1124</v>
      </c>
      <c r="D1664" s="17">
        <v>1124</v>
      </c>
    </row>
    <row r="1665" spans="2:4" x14ac:dyDescent="0.4">
      <c r="B1665" s="15">
        <v>1662</v>
      </c>
      <c r="C1665" s="17">
        <v>1278</v>
      </c>
      <c r="D1665" s="17">
        <v>1437</v>
      </c>
    </row>
    <row r="1666" spans="2:4" x14ac:dyDescent="0.4">
      <c r="B1666" s="15">
        <v>1663</v>
      </c>
      <c r="C1666" s="17">
        <v>1452</v>
      </c>
      <c r="D1666" s="17">
        <v>1452</v>
      </c>
    </row>
    <row r="1667" spans="2:4" x14ac:dyDescent="0.4">
      <c r="B1667" s="15">
        <v>1664</v>
      </c>
      <c r="C1667" s="17">
        <v>1452</v>
      </c>
      <c r="D1667" s="17">
        <v>1452</v>
      </c>
    </row>
    <row r="1668" spans="2:4" x14ac:dyDescent="0.4">
      <c r="B1668" s="15">
        <v>1665</v>
      </c>
      <c r="C1668" s="17">
        <v>1437</v>
      </c>
      <c r="D1668" s="17">
        <v>1437</v>
      </c>
    </row>
    <row r="1669" spans="2:4" x14ac:dyDescent="0.4">
      <c r="B1669" s="15">
        <v>1666</v>
      </c>
      <c r="C1669" s="17">
        <v>1452</v>
      </c>
      <c r="D1669" s="17">
        <v>1452</v>
      </c>
    </row>
    <row r="1670" spans="2:4" x14ac:dyDescent="0.4">
      <c r="B1670" s="15">
        <v>1667</v>
      </c>
      <c r="C1670" s="17">
        <v>1433</v>
      </c>
      <c r="D1670" s="17">
        <v>1433</v>
      </c>
    </row>
    <row r="1671" spans="2:4" x14ac:dyDescent="0.4">
      <c r="B1671" s="15">
        <v>1668</v>
      </c>
      <c r="C1671" s="17">
        <v>1343</v>
      </c>
      <c r="D1671" s="17">
        <v>1343</v>
      </c>
    </row>
    <row r="1672" spans="2:4" x14ac:dyDescent="0.4">
      <c r="B1672" s="15">
        <v>1669</v>
      </c>
      <c r="C1672" s="17">
        <v>1246</v>
      </c>
      <c r="D1672" s="17">
        <v>1452</v>
      </c>
    </row>
    <row r="1673" spans="2:4" x14ac:dyDescent="0.4">
      <c r="B1673" s="15">
        <v>1670</v>
      </c>
      <c r="C1673" s="17">
        <v>1437</v>
      </c>
      <c r="D1673" s="17">
        <v>1437</v>
      </c>
    </row>
    <row r="1674" spans="2:4" x14ac:dyDescent="0.4">
      <c r="B1674" s="15">
        <v>1671</v>
      </c>
      <c r="C1674" s="17">
        <v>1242</v>
      </c>
      <c r="D1674" s="17">
        <v>1433</v>
      </c>
    </row>
    <row r="1675" spans="2:4" x14ac:dyDescent="0.4">
      <c r="B1675" s="15">
        <v>1672</v>
      </c>
      <c r="C1675" s="17">
        <v>1437</v>
      </c>
      <c r="D1675" s="17">
        <v>1437</v>
      </c>
    </row>
    <row r="1676" spans="2:4" x14ac:dyDescent="0.4">
      <c r="B1676" s="15">
        <v>1673</v>
      </c>
      <c r="C1676" s="17">
        <v>1452</v>
      </c>
      <c r="D1676" s="17">
        <v>1452</v>
      </c>
    </row>
    <row r="1677" spans="2:4" x14ac:dyDescent="0.4">
      <c r="B1677" s="15">
        <v>1674</v>
      </c>
      <c r="C1677" s="17">
        <v>1246</v>
      </c>
      <c r="D1677" s="17">
        <v>1124</v>
      </c>
    </row>
    <row r="1678" spans="2:4" x14ac:dyDescent="0.4">
      <c r="B1678" s="15">
        <v>1675</v>
      </c>
      <c r="C1678" s="17">
        <v>1458</v>
      </c>
      <c r="D1678" s="17">
        <v>1458</v>
      </c>
    </row>
    <row r="1679" spans="2:4" x14ac:dyDescent="0.4">
      <c r="B1679" s="15">
        <v>1676</v>
      </c>
      <c r="C1679" s="17">
        <v>1452</v>
      </c>
      <c r="D1679" s="17">
        <v>1452</v>
      </c>
    </row>
    <row r="1680" spans="2:4" x14ac:dyDescent="0.4">
      <c r="B1680" s="15">
        <v>1677</v>
      </c>
      <c r="C1680" s="17">
        <v>1257</v>
      </c>
      <c r="D1680" s="17">
        <v>1112</v>
      </c>
    </row>
    <row r="1681" spans="2:4" x14ac:dyDescent="0.4">
      <c r="B1681" s="15">
        <v>1678</v>
      </c>
      <c r="C1681" s="17">
        <v>1437</v>
      </c>
      <c r="D1681" s="17">
        <v>1437</v>
      </c>
    </row>
    <row r="1682" spans="2:4" x14ac:dyDescent="0.4">
      <c r="B1682" s="15">
        <v>1679</v>
      </c>
      <c r="C1682" s="17">
        <v>1124</v>
      </c>
      <c r="D1682" s="17">
        <v>1124</v>
      </c>
    </row>
    <row r="1683" spans="2:4" x14ac:dyDescent="0.4">
      <c r="B1683" s="15">
        <v>1680</v>
      </c>
      <c r="C1683" s="17">
        <v>1452</v>
      </c>
      <c r="D1683" s="17">
        <v>1452</v>
      </c>
    </row>
    <row r="1684" spans="2:4" x14ac:dyDescent="0.4">
      <c r="B1684" s="15">
        <v>1681</v>
      </c>
      <c r="C1684" s="17">
        <v>1452</v>
      </c>
      <c r="D1684" s="17">
        <v>1452</v>
      </c>
    </row>
    <row r="1685" spans="2:4" x14ac:dyDescent="0.4">
      <c r="B1685" s="15">
        <v>1682</v>
      </c>
      <c r="C1685" s="17">
        <v>1124</v>
      </c>
      <c r="D1685" s="17">
        <v>1124</v>
      </c>
    </row>
    <row r="1686" spans="2:4" x14ac:dyDescent="0.4">
      <c r="B1686" s="15">
        <v>1683</v>
      </c>
      <c r="C1686" s="17">
        <v>1274</v>
      </c>
      <c r="D1686" s="17">
        <v>1433</v>
      </c>
    </row>
    <row r="1687" spans="2:4" x14ac:dyDescent="0.4">
      <c r="B1687" s="15">
        <v>1684</v>
      </c>
      <c r="C1687" s="17">
        <v>1242</v>
      </c>
      <c r="D1687" s="17">
        <v>1112</v>
      </c>
    </row>
    <row r="1688" spans="2:4" x14ac:dyDescent="0.4">
      <c r="B1688" s="15">
        <v>1685</v>
      </c>
      <c r="C1688" s="17">
        <v>1371</v>
      </c>
      <c r="D1688" s="17">
        <v>1199</v>
      </c>
    </row>
    <row r="1689" spans="2:4" x14ac:dyDescent="0.4">
      <c r="B1689" s="15">
        <v>1686</v>
      </c>
      <c r="C1689" s="17">
        <v>1314</v>
      </c>
      <c r="D1689" s="17">
        <v>1195</v>
      </c>
    </row>
    <row r="1690" spans="2:4" x14ac:dyDescent="0.4">
      <c r="B1690" s="15">
        <v>1687</v>
      </c>
      <c r="C1690" s="17">
        <v>1437</v>
      </c>
      <c r="D1690" s="17">
        <v>1437</v>
      </c>
    </row>
    <row r="1691" spans="2:4" x14ac:dyDescent="0.4">
      <c r="B1691" s="15">
        <v>1688</v>
      </c>
      <c r="C1691" s="17">
        <v>1246</v>
      </c>
      <c r="D1691" s="17">
        <v>1181</v>
      </c>
    </row>
    <row r="1692" spans="2:4" x14ac:dyDescent="0.4">
      <c r="B1692" s="15">
        <v>1689</v>
      </c>
      <c r="C1692" s="17">
        <v>1196</v>
      </c>
      <c r="D1692" s="17">
        <v>1196</v>
      </c>
    </row>
    <row r="1693" spans="2:4" x14ac:dyDescent="0.4">
      <c r="B1693" s="15">
        <v>1690</v>
      </c>
      <c r="C1693" s="17">
        <v>1436</v>
      </c>
      <c r="D1693" s="17">
        <v>1452</v>
      </c>
    </row>
    <row r="1694" spans="2:4" x14ac:dyDescent="0.4">
      <c r="B1694" s="15">
        <v>1691</v>
      </c>
      <c r="C1694" s="17">
        <v>1314</v>
      </c>
      <c r="D1694" s="17">
        <v>1433</v>
      </c>
    </row>
    <row r="1695" spans="2:4" x14ac:dyDescent="0.4">
      <c r="B1695" s="15">
        <v>1692</v>
      </c>
      <c r="C1695" s="17">
        <v>1452</v>
      </c>
      <c r="D1695" s="17">
        <v>1452</v>
      </c>
    </row>
    <row r="1696" spans="2:4" x14ac:dyDescent="0.4">
      <c r="B1696" s="15">
        <v>1693</v>
      </c>
      <c r="C1696" s="17">
        <v>1257</v>
      </c>
      <c r="D1696" s="17">
        <v>1195</v>
      </c>
    </row>
    <row r="1697" spans="2:4" x14ac:dyDescent="0.4">
      <c r="B1697" s="15">
        <v>1694</v>
      </c>
      <c r="C1697" s="17">
        <v>1314</v>
      </c>
      <c r="D1697" s="17">
        <v>1452</v>
      </c>
    </row>
    <row r="1698" spans="2:4" x14ac:dyDescent="0.4">
      <c r="B1698" s="15">
        <v>1695</v>
      </c>
      <c r="C1698" s="17">
        <v>1153</v>
      </c>
      <c r="D1698" s="17">
        <v>1437</v>
      </c>
    </row>
    <row r="1699" spans="2:4" x14ac:dyDescent="0.4">
      <c r="B1699" s="15">
        <v>1696</v>
      </c>
      <c r="C1699" s="17">
        <v>1181</v>
      </c>
      <c r="D1699" s="17">
        <v>1181</v>
      </c>
    </row>
    <row r="1700" spans="2:4" x14ac:dyDescent="0.4">
      <c r="B1700" s="15">
        <v>1697</v>
      </c>
      <c r="C1700" s="17">
        <v>1452</v>
      </c>
      <c r="D1700" s="17">
        <v>1452</v>
      </c>
    </row>
    <row r="1701" spans="2:4" x14ac:dyDescent="0.4">
      <c r="B1701" s="15">
        <v>1698</v>
      </c>
      <c r="C1701" s="17">
        <v>1124</v>
      </c>
      <c r="D1701" s="17">
        <v>1124</v>
      </c>
    </row>
    <row r="1702" spans="2:4" x14ac:dyDescent="0.4">
      <c r="B1702" s="15">
        <v>1699</v>
      </c>
      <c r="C1702" s="17">
        <v>1274</v>
      </c>
      <c r="D1702" s="17">
        <v>1458</v>
      </c>
    </row>
    <row r="1703" spans="2:4" x14ac:dyDescent="0.4">
      <c r="B1703" s="15">
        <v>1700</v>
      </c>
      <c r="C1703" s="17">
        <v>1436</v>
      </c>
      <c r="D1703" s="17">
        <v>1181</v>
      </c>
    </row>
    <row r="1704" spans="2:4" x14ac:dyDescent="0.4">
      <c r="B1704" s="15">
        <v>1701</v>
      </c>
      <c r="C1704" s="17">
        <v>1452</v>
      </c>
      <c r="D1704" s="17">
        <v>1452</v>
      </c>
    </row>
    <row r="1705" spans="2:4" x14ac:dyDescent="0.4">
      <c r="B1705" s="15">
        <v>1702</v>
      </c>
      <c r="C1705" s="17">
        <v>1452</v>
      </c>
      <c r="D1705" s="17">
        <v>1452</v>
      </c>
    </row>
    <row r="1706" spans="2:4" x14ac:dyDescent="0.4">
      <c r="B1706" s="15">
        <v>1703</v>
      </c>
      <c r="C1706" s="17">
        <v>1274</v>
      </c>
      <c r="D1706" s="17">
        <v>1458</v>
      </c>
    </row>
    <row r="1707" spans="2:4" x14ac:dyDescent="0.4">
      <c r="B1707" s="15">
        <v>1704</v>
      </c>
      <c r="C1707" s="17">
        <v>1314</v>
      </c>
      <c r="D1707" s="17">
        <v>1124</v>
      </c>
    </row>
    <row r="1708" spans="2:4" x14ac:dyDescent="0.4">
      <c r="B1708" s="15">
        <v>1705</v>
      </c>
      <c r="C1708" s="17">
        <v>1173</v>
      </c>
      <c r="D1708" s="17">
        <v>1433</v>
      </c>
    </row>
    <row r="1709" spans="2:4" x14ac:dyDescent="0.4">
      <c r="B1709" s="15">
        <v>1706</v>
      </c>
      <c r="C1709" s="17">
        <v>1246</v>
      </c>
      <c r="D1709" s="17">
        <v>1437</v>
      </c>
    </row>
    <row r="1710" spans="2:4" x14ac:dyDescent="0.4">
      <c r="B1710" s="15">
        <v>1707</v>
      </c>
      <c r="C1710" s="17">
        <v>1452</v>
      </c>
      <c r="D1710" s="17">
        <v>1452</v>
      </c>
    </row>
    <row r="1711" spans="2:4" x14ac:dyDescent="0.4">
      <c r="B1711" s="15">
        <v>1708</v>
      </c>
      <c r="C1711" s="17">
        <v>1437</v>
      </c>
      <c r="D1711" s="17">
        <v>1437</v>
      </c>
    </row>
    <row r="1712" spans="2:4" x14ac:dyDescent="0.4">
      <c r="B1712" s="15">
        <v>1709</v>
      </c>
      <c r="C1712" s="17">
        <v>1452</v>
      </c>
      <c r="D1712" s="17">
        <v>1452</v>
      </c>
    </row>
    <row r="1713" spans="2:4" x14ac:dyDescent="0.4">
      <c r="B1713" s="15">
        <v>1710</v>
      </c>
      <c r="C1713" s="17">
        <v>1235</v>
      </c>
      <c r="D1713" s="17">
        <v>1124</v>
      </c>
    </row>
    <row r="1714" spans="2:4" x14ac:dyDescent="0.4">
      <c r="B1714" s="15">
        <v>1711</v>
      </c>
      <c r="C1714" s="17">
        <v>1452</v>
      </c>
      <c r="D1714" s="17">
        <v>1452</v>
      </c>
    </row>
    <row r="1715" spans="2:4" x14ac:dyDescent="0.4">
      <c r="B1715" s="15">
        <v>1712</v>
      </c>
      <c r="C1715" s="17">
        <v>1437</v>
      </c>
      <c r="D1715" s="17">
        <v>1437</v>
      </c>
    </row>
    <row r="1716" spans="2:4" x14ac:dyDescent="0.4">
      <c r="B1716" s="15">
        <v>1713</v>
      </c>
      <c r="C1716" s="17">
        <v>1257</v>
      </c>
      <c r="D1716" s="17">
        <v>1124</v>
      </c>
    </row>
    <row r="1717" spans="2:4" x14ac:dyDescent="0.4">
      <c r="B1717" s="15">
        <v>1714</v>
      </c>
      <c r="C1717" s="17">
        <v>1452</v>
      </c>
      <c r="D1717" s="17">
        <v>1452</v>
      </c>
    </row>
    <row r="1718" spans="2:4" x14ac:dyDescent="0.4">
      <c r="B1718" s="15">
        <v>1715</v>
      </c>
      <c r="C1718" s="17">
        <v>1314</v>
      </c>
      <c r="D1718" s="17">
        <v>1423</v>
      </c>
    </row>
    <row r="1719" spans="2:4" x14ac:dyDescent="0.4">
      <c r="B1719" s="15">
        <v>1716</v>
      </c>
      <c r="C1719" s="17">
        <v>1437</v>
      </c>
      <c r="D1719" s="17">
        <v>1437</v>
      </c>
    </row>
    <row r="1720" spans="2:4" x14ac:dyDescent="0.4">
      <c r="B1720" s="15">
        <v>1717</v>
      </c>
      <c r="C1720" s="17">
        <v>1242</v>
      </c>
      <c r="D1720" s="17">
        <v>1343</v>
      </c>
    </row>
    <row r="1721" spans="2:4" x14ac:dyDescent="0.4">
      <c r="B1721" s="15">
        <v>1718</v>
      </c>
      <c r="C1721" s="17">
        <v>1246</v>
      </c>
      <c r="D1721" s="17">
        <v>1452</v>
      </c>
    </row>
    <row r="1722" spans="2:4" x14ac:dyDescent="0.4">
      <c r="B1722" s="15">
        <v>1719</v>
      </c>
      <c r="C1722" s="17">
        <v>1332</v>
      </c>
      <c r="D1722" s="17">
        <v>1124</v>
      </c>
    </row>
    <row r="1723" spans="2:4" x14ac:dyDescent="0.4">
      <c r="B1723" s="15">
        <v>1720</v>
      </c>
      <c r="C1723" s="17">
        <v>1433</v>
      </c>
      <c r="D1723" s="17">
        <v>1433</v>
      </c>
    </row>
    <row r="1724" spans="2:4" x14ac:dyDescent="0.4">
      <c r="B1724" s="15">
        <v>1721</v>
      </c>
      <c r="C1724" s="17">
        <v>1437</v>
      </c>
      <c r="D1724" s="17">
        <v>1437</v>
      </c>
    </row>
    <row r="1725" spans="2:4" x14ac:dyDescent="0.4">
      <c r="B1725" s="15">
        <v>1722</v>
      </c>
      <c r="C1725" s="17">
        <v>1452</v>
      </c>
      <c r="D1725" s="17">
        <v>1452</v>
      </c>
    </row>
    <row r="1726" spans="2:4" x14ac:dyDescent="0.4">
      <c r="B1726" s="15">
        <v>1723</v>
      </c>
      <c r="C1726" s="17">
        <v>1452</v>
      </c>
      <c r="D1726" s="17">
        <v>1452</v>
      </c>
    </row>
    <row r="1727" spans="2:4" x14ac:dyDescent="0.4">
      <c r="B1727" s="15">
        <v>1724</v>
      </c>
      <c r="C1727" s="17">
        <v>1452</v>
      </c>
      <c r="D1727" s="17">
        <v>1452</v>
      </c>
    </row>
    <row r="1728" spans="2:4" x14ac:dyDescent="0.4">
      <c r="B1728" s="15">
        <v>1725</v>
      </c>
      <c r="C1728" s="17">
        <v>1124</v>
      </c>
      <c r="D1728" s="17">
        <v>1124</v>
      </c>
    </row>
    <row r="1729" spans="2:4" x14ac:dyDescent="0.4">
      <c r="B1729" s="15">
        <v>1726</v>
      </c>
      <c r="C1729" s="17">
        <v>1452</v>
      </c>
      <c r="D1729" s="17">
        <v>1452</v>
      </c>
    </row>
    <row r="1730" spans="2:4" x14ac:dyDescent="0.4">
      <c r="B1730" s="15">
        <v>1727</v>
      </c>
      <c r="C1730" s="17">
        <v>1314</v>
      </c>
      <c r="D1730" s="17">
        <v>1452</v>
      </c>
    </row>
    <row r="1731" spans="2:4" x14ac:dyDescent="0.4">
      <c r="B1731" s="15">
        <v>1728</v>
      </c>
      <c r="C1731" s="17">
        <v>1257</v>
      </c>
      <c r="D1731" s="17">
        <v>1452</v>
      </c>
    </row>
    <row r="1732" spans="2:4" x14ac:dyDescent="0.4">
      <c r="B1732" s="15">
        <v>1729</v>
      </c>
      <c r="C1732" s="17">
        <v>1437</v>
      </c>
      <c r="D1732" s="17">
        <v>1437</v>
      </c>
    </row>
    <row r="1733" spans="2:4" x14ac:dyDescent="0.4">
      <c r="B1733" s="15">
        <v>1730</v>
      </c>
      <c r="C1733" s="17">
        <v>1124</v>
      </c>
      <c r="D1733" s="17">
        <v>1124</v>
      </c>
    </row>
    <row r="1734" spans="2:4" x14ac:dyDescent="0.4">
      <c r="B1734" s="15">
        <v>1731</v>
      </c>
      <c r="C1734" s="17">
        <v>1246</v>
      </c>
      <c r="D1734" s="17">
        <v>1458</v>
      </c>
    </row>
    <row r="1735" spans="2:4" x14ac:dyDescent="0.4">
      <c r="B1735" s="15">
        <v>1732</v>
      </c>
      <c r="C1735" s="17">
        <v>1173</v>
      </c>
      <c r="D1735" s="17">
        <v>1124</v>
      </c>
    </row>
    <row r="1736" spans="2:4" x14ac:dyDescent="0.4">
      <c r="B1736" s="15">
        <v>1733</v>
      </c>
      <c r="C1736" s="17">
        <v>1452</v>
      </c>
      <c r="D1736" s="17">
        <v>1452</v>
      </c>
    </row>
    <row r="1737" spans="2:4" x14ac:dyDescent="0.4">
      <c r="B1737" s="15">
        <v>1734</v>
      </c>
      <c r="C1737" s="17">
        <v>1153</v>
      </c>
      <c r="D1737" s="17">
        <v>1124</v>
      </c>
    </row>
    <row r="1738" spans="2:4" x14ac:dyDescent="0.4">
      <c r="B1738" s="15">
        <v>1735</v>
      </c>
      <c r="C1738" s="17">
        <v>1374</v>
      </c>
      <c r="D1738" s="17">
        <v>1374</v>
      </c>
    </row>
    <row r="1739" spans="2:4" x14ac:dyDescent="0.4">
      <c r="B1739" s="15">
        <v>1736</v>
      </c>
      <c r="C1739" s="17">
        <v>1452</v>
      </c>
      <c r="D1739" s="17">
        <v>1452</v>
      </c>
    </row>
    <row r="1740" spans="2:4" x14ac:dyDescent="0.4">
      <c r="B1740" s="15">
        <v>1737</v>
      </c>
      <c r="C1740" s="17">
        <v>1314</v>
      </c>
      <c r="D1740" s="17">
        <v>1452</v>
      </c>
    </row>
    <row r="1741" spans="2:4" x14ac:dyDescent="0.4">
      <c r="B1741" s="15">
        <v>1738</v>
      </c>
      <c r="C1741" s="17">
        <v>1457</v>
      </c>
      <c r="D1741" s="17">
        <v>1433</v>
      </c>
    </row>
    <row r="1742" spans="2:4" x14ac:dyDescent="0.4">
      <c r="B1742" s="15">
        <v>1739</v>
      </c>
      <c r="C1742" s="17">
        <v>1124</v>
      </c>
      <c r="D1742" s="17">
        <v>1124</v>
      </c>
    </row>
    <row r="1743" spans="2:4" x14ac:dyDescent="0.4">
      <c r="B1743" s="15">
        <v>1740</v>
      </c>
      <c r="C1743" s="17">
        <v>1452</v>
      </c>
      <c r="D1743" s="17">
        <v>1452</v>
      </c>
    </row>
    <row r="1744" spans="2:4" x14ac:dyDescent="0.4">
      <c r="B1744" s="15">
        <v>1741</v>
      </c>
      <c r="C1744" s="17">
        <v>1376</v>
      </c>
      <c r="D1744" s="17">
        <v>1376</v>
      </c>
    </row>
    <row r="1745" spans="2:4" x14ac:dyDescent="0.4">
      <c r="B1745" s="15">
        <v>1742</v>
      </c>
      <c r="C1745" s="17">
        <v>1436</v>
      </c>
      <c r="D1745" s="17">
        <v>1181</v>
      </c>
    </row>
    <row r="1746" spans="2:4" x14ac:dyDescent="0.4">
      <c r="B1746" s="15">
        <v>1743</v>
      </c>
      <c r="C1746" s="17">
        <v>1343</v>
      </c>
      <c r="D1746" s="17">
        <v>1343</v>
      </c>
    </row>
    <row r="1747" spans="2:4" x14ac:dyDescent="0.4">
      <c r="B1747" s="15">
        <v>1744</v>
      </c>
      <c r="C1747" s="17">
        <v>1124</v>
      </c>
      <c r="D1747" s="17">
        <v>1124</v>
      </c>
    </row>
    <row r="1748" spans="2:4" x14ac:dyDescent="0.4">
      <c r="B1748" s="15">
        <v>1745</v>
      </c>
      <c r="C1748" s="17">
        <v>1437</v>
      </c>
      <c r="D1748" s="17">
        <v>1437</v>
      </c>
    </row>
    <row r="1749" spans="2:4" x14ac:dyDescent="0.4">
      <c r="B1749" s="15">
        <v>1746</v>
      </c>
      <c r="C1749" s="17">
        <v>1314</v>
      </c>
      <c r="D1749" s="17">
        <v>1195</v>
      </c>
    </row>
    <row r="1750" spans="2:4" x14ac:dyDescent="0.4">
      <c r="B1750" s="15">
        <v>1747</v>
      </c>
      <c r="C1750" s="17">
        <v>1124</v>
      </c>
      <c r="D1750" s="17">
        <v>1124</v>
      </c>
    </row>
    <row r="1751" spans="2:4" x14ac:dyDescent="0.4">
      <c r="B1751" s="15">
        <v>1748</v>
      </c>
      <c r="C1751" s="17">
        <v>1124</v>
      </c>
      <c r="D1751" s="17">
        <v>1124</v>
      </c>
    </row>
    <row r="1752" spans="2:4" x14ac:dyDescent="0.4">
      <c r="B1752" s="15">
        <v>1749</v>
      </c>
      <c r="C1752" s="17">
        <v>1257</v>
      </c>
      <c r="D1752" s="17">
        <v>1452</v>
      </c>
    </row>
    <row r="1753" spans="2:4" x14ac:dyDescent="0.4">
      <c r="B1753" s="15">
        <v>1750</v>
      </c>
      <c r="C1753" s="17">
        <v>1246</v>
      </c>
      <c r="D1753" s="17">
        <v>1112</v>
      </c>
    </row>
    <row r="1754" spans="2:4" x14ac:dyDescent="0.4">
      <c r="B1754" s="15">
        <v>1751</v>
      </c>
      <c r="C1754" s="17">
        <v>1452</v>
      </c>
      <c r="D1754" s="17">
        <v>1452</v>
      </c>
    </row>
    <row r="1755" spans="2:4" x14ac:dyDescent="0.4">
      <c r="B1755" s="15">
        <v>1752</v>
      </c>
      <c r="C1755" s="17">
        <v>1452</v>
      </c>
      <c r="D1755" s="17">
        <v>1452</v>
      </c>
    </row>
    <row r="1756" spans="2:4" x14ac:dyDescent="0.4">
      <c r="B1756" s="15">
        <v>1753</v>
      </c>
      <c r="C1756" s="17">
        <v>1246</v>
      </c>
      <c r="D1756" s="17">
        <v>1458</v>
      </c>
    </row>
    <row r="1757" spans="2:4" x14ac:dyDescent="0.4">
      <c r="B1757" s="15">
        <v>1754</v>
      </c>
      <c r="C1757" s="17">
        <v>1452</v>
      </c>
      <c r="D1757" s="17">
        <v>1452</v>
      </c>
    </row>
    <row r="1758" spans="2:4" x14ac:dyDescent="0.4">
      <c r="B1758" s="15">
        <v>1755</v>
      </c>
      <c r="C1758" s="17">
        <v>1452</v>
      </c>
      <c r="D1758" s="17">
        <v>1452</v>
      </c>
    </row>
    <row r="1759" spans="2:4" x14ac:dyDescent="0.4">
      <c r="B1759" s="15">
        <v>1756</v>
      </c>
      <c r="C1759" s="17">
        <v>1124</v>
      </c>
      <c r="D1759" s="17">
        <v>1124</v>
      </c>
    </row>
    <row r="1760" spans="2:4" x14ac:dyDescent="0.4">
      <c r="B1760" s="15">
        <v>1757</v>
      </c>
      <c r="C1760" s="17">
        <v>1452</v>
      </c>
      <c r="D1760" s="17">
        <v>1452</v>
      </c>
    </row>
    <row r="1761" spans="2:4" x14ac:dyDescent="0.4">
      <c r="B1761" s="15">
        <v>1758</v>
      </c>
      <c r="C1761" s="17">
        <v>1242</v>
      </c>
      <c r="D1761" s="17">
        <v>1374</v>
      </c>
    </row>
    <row r="1762" spans="2:4" x14ac:dyDescent="0.4">
      <c r="B1762" s="15">
        <v>1759</v>
      </c>
      <c r="C1762" s="17">
        <v>1437</v>
      </c>
      <c r="D1762" s="17">
        <v>1437</v>
      </c>
    </row>
    <row r="1763" spans="2:4" x14ac:dyDescent="0.4">
      <c r="B1763" s="15">
        <v>1760</v>
      </c>
      <c r="C1763" s="17">
        <v>1437</v>
      </c>
      <c r="D1763" s="17">
        <v>1437</v>
      </c>
    </row>
    <row r="1764" spans="2:4" x14ac:dyDescent="0.4">
      <c r="B1764" s="15">
        <v>1761</v>
      </c>
      <c r="C1764" s="17">
        <v>1314</v>
      </c>
      <c r="D1764" s="17">
        <v>1195</v>
      </c>
    </row>
    <row r="1765" spans="2:4" x14ac:dyDescent="0.4">
      <c r="B1765" s="15">
        <v>1762</v>
      </c>
      <c r="C1765" s="17">
        <v>1124</v>
      </c>
      <c r="D1765" s="17">
        <v>1124</v>
      </c>
    </row>
    <row r="1766" spans="2:4" x14ac:dyDescent="0.4">
      <c r="B1766" s="15">
        <v>1763</v>
      </c>
      <c r="C1766" s="17">
        <v>1274</v>
      </c>
      <c r="D1766" s="17">
        <v>1112</v>
      </c>
    </row>
    <row r="1767" spans="2:4" x14ac:dyDescent="0.4">
      <c r="B1767" s="15">
        <v>1764</v>
      </c>
      <c r="C1767" s="17">
        <v>1274</v>
      </c>
      <c r="D1767" s="17">
        <v>1112</v>
      </c>
    </row>
    <row r="1768" spans="2:4" x14ac:dyDescent="0.4">
      <c r="B1768" s="15">
        <v>1765</v>
      </c>
      <c r="C1768" s="17">
        <v>1452</v>
      </c>
      <c r="D1768" s="17">
        <v>1452</v>
      </c>
    </row>
    <row r="1769" spans="2:4" x14ac:dyDescent="0.4">
      <c r="B1769" s="15">
        <v>1766</v>
      </c>
      <c r="C1769" s="17">
        <v>1437</v>
      </c>
      <c r="D1769" s="17">
        <v>1437</v>
      </c>
    </row>
    <row r="1770" spans="2:4" x14ac:dyDescent="0.4">
      <c r="B1770" s="15">
        <v>1767</v>
      </c>
      <c r="C1770" s="17">
        <v>1452</v>
      </c>
      <c r="D1770" s="17">
        <v>1452</v>
      </c>
    </row>
    <row r="1771" spans="2:4" x14ac:dyDescent="0.4">
      <c r="B1771" s="15">
        <v>1768</v>
      </c>
      <c r="C1771" s="17">
        <v>1437</v>
      </c>
      <c r="D1771" s="17">
        <v>1437</v>
      </c>
    </row>
    <row r="1772" spans="2:4" x14ac:dyDescent="0.4">
      <c r="B1772" s="15">
        <v>1769</v>
      </c>
      <c r="C1772" s="17">
        <v>1246</v>
      </c>
      <c r="D1772" s="17">
        <v>1458</v>
      </c>
    </row>
    <row r="1773" spans="2:4" x14ac:dyDescent="0.4">
      <c r="B1773" s="15">
        <v>1770</v>
      </c>
      <c r="C1773" s="17">
        <v>1173</v>
      </c>
      <c r="D1773" s="17">
        <v>1124</v>
      </c>
    </row>
    <row r="1774" spans="2:4" x14ac:dyDescent="0.4">
      <c r="B1774" s="15">
        <v>1771</v>
      </c>
      <c r="C1774" s="17">
        <v>1452</v>
      </c>
      <c r="D1774" s="17">
        <v>1452</v>
      </c>
    </row>
    <row r="1775" spans="2:4" x14ac:dyDescent="0.4">
      <c r="B1775" s="15">
        <v>1772</v>
      </c>
      <c r="C1775" s="17">
        <v>1343</v>
      </c>
      <c r="D1775" s="17">
        <v>1343</v>
      </c>
    </row>
    <row r="1776" spans="2:4" x14ac:dyDescent="0.4">
      <c r="B1776" s="15">
        <v>1773</v>
      </c>
      <c r="C1776" s="17">
        <v>1278</v>
      </c>
      <c r="D1776" s="17">
        <v>1124</v>
      </c>
    </row>
    <row r="1777" spans="2:4" x14ac:dyDescent="0.4">
      <c r="B1777" s="15">
        <v>1774</v>
      </c>
      <c r="C1777" s="17">
        <v>1242</v>
      </c>
      <c r="D1777" s="17">
        <v>1423</v>
      </c>
    </row>
    <row r="1778" spans="2:4" x14ac:dyDescent="0.4">
      <c r="B1778" s="15">
        <v>1775</v>
      </c>
      <c r="C1778" s="17">
        <v>1436</v>
      </c>
      <c r="D1778" s="17">
        <v>1343</v>
      </c>
    </row>
    <row r="1779" spans="2:4" x14ac:dyDescent="0.4">
      <c r="B1779" s="15">
        <v>1776</v>
      </c>
      <c r="C1779" s="17">
        <v>1452</v>
      </c>
      <c r="D1779" s="17">
        <v>1452</v>
      </c>
    </row>
    <row r="1780" spans="2:4" x14ac:dyDescent="0.4">
      <c r="B1780" s="15">
        <v>1777</v>
      </c>
      <c r="C1780" s="17">
        <v>1437</v>
      </c>
      <c r="D1780" s="17">
        <v>1437</v>
      </c>
    </row>
    <row r="1781" spans="2:4" x14ac:dyDescent="0.4">
      <c r="B1781" s="15">
        <v>1778</v>
      </c>
      <c r="C1781" s="17">
        <v>1153</v>
      </c>
      <c r="D1781" s="17">
        <v>1458</v>
      </c>
    </row>
    <row r="1782" spans="2:4" x14ac:dyDescent="0.4">
      <c r="B1782" s="15">
        <v>1779</v>
      </c>
      <c r="C1782" s="17">
        <v>1173</v>
      </c>
      <c r="D1782" s="17">
        <v>1437</v>
      </c>
    </row>
    <row r="1783" spans="2:4" x14ac:dyDescent="0.4">
      <c r="B1783" s="15">
        <v>1780</v>
      </c>
      <c r="C1783" s="17">
        <v>1452</v>
      </c>
      <c r="D1783" s="17">
        <v>1452</v>
      </c>
    </row>
    <row r="1784" spans="2:4" x14ac:dyDescent="0.4">
      <c r="B1784" s="15">
        <v>1781</v>
      </c>
      <c r="C1784" s="17">
        <v>1173</v>
      </c>
      <c r="D1784" s="17">
        <v>1423</v>
      </c>
    </row>
    <row r="1785" spans="2:4" x14ac:dyDescent="0.4">
      <c r="B1785" s="15">
        <v>1782</v>
      </c>
      <c r="C1785" s="17">
        <v>1452</v>
      </c>
      <c r="D1785" s="17">
        <v>1452</v>
      </c>
    </row>
    <row r="1786" spans="2:4" x14ac:dyDescent="0.4">
      <c r="B1786" s="15">
        <v>1783</v>
      </c>
      <c r="C1786" s="17">
        <v>1345</v>
      </c>
      <c r="D1786" s="17">
        <v>1112</v>
      </c>
    </row>
    <row r="1787" spans="2:4" x14ac:dyDescent="0.4">
      <c r="B1787" s="15">
        <v>1784</v>
      </c>
      <c r="C1787" s="17">
        <v>1437</v>
      </c>
      <c r="D1787" s="17">
        <v>1437</v>
      </c>
    </row>
    <row r="1788" spans="2:4" x14ac:dyDescent="0.4">
      <c r="B1788" s="15">
        <v>1785</v>
      </c>
      <c r="C1788" s="17">
        <v>1452</v>
      </c>
      <c r="D1788" s="17">
        <v>1452</v>
      </c>
    </row>
    <row r="1789" spans="2:4" x14ac:dyDescent="0.4">
      <c r="B1789" s="15">
        <v>1786</v>
      </c>
      <c r="C1789" s="17">
        <v>1452</v>
      </c>
      <c r="D1789" s="17">
        <v>1452</v>
      </c>
    </row>
    <row r="1790" spans="2:4" x14ac:dyDescent="0.4">
      <c r="B1790" s="15">
        <v>1787</v>
      </c>
      <c r="C1790" s="17">
        <v>1124</v>
      </c>
      <c r="D1790" s="17">
        <v>1124</v>
      </c>
    </row>
    <row r="1791" spans="2:4" x14ac:dyDescent="0.4">
      <c r="B1791" s="15">
        <v>1788</v>
      </c>
      <c r="C1791" s="17">
        <v>1124</v>
      </c>
      <c r="D1791" s="17">
        <v>1124</v>
      </c>
    </row>
    <row r="1792" spans="2:4" x14ac:dyDescent="0.4">
      <c r="B1792" s="15">
        <v>1789</v>
      </c>
      <c r="C1792" s="17">
        <v>1124</v>
      </c>
      <c r="D1792" s="17">
        <v>1124</v>
      </c>
    </row>
    <row r="1793" spans="2:4" x14ac:dyDescent="0.4">
      <c r="B1793" s="15">
        <v>1790</v>
      </c>
      <c r="C1793" s="17">
        <v>1437</v>
      </c>
      <c r="D1793" s="17">
        <v>1437</v>
      </c>
    </row>
    <row r="1794" spans="2:4" x14ac:dyDescent="0.4">
      <c r="B1794" s="15">
        <v>1791</v>
      </c>
      <c r="C1794" s="17">
        <v>1458</v>
      </c>
      <c r="D1794" s="17">
        <v>1458</v>
      </c>
    </row>
    <row r="1795" spans="2:4" x14ac:dyDescent="0.4">
      <c r="B1795" s="15">
        <v>1792</v>
      </c>
      <c r="C1795" s="17">
        <v>1452</v>
      </c>
      <c r="D1795" s="17">
        <v>1452</v>
      </c>
    </row>
    <row r="1796" spans="2:4" x14ac:dyDescent="0.4">
      <c r="B1796" s="15">
        <v>1793</v>
      </c>
      <c r="C1796" s="17">
        <v>1452</v>
      </c>
      <c r="D1796" s="17">
        <v>1452</v>
      </c>
    </row>
    <row r="1797" spans="2:4" x14ac:dyDescent="0.4">
      <c r="B1797" s="15">
        <v>1794</v>
      </c>
      <c r="C1797" s="17">
        <v>1314</v>
      </c>
      <c r="D1797" s="17">
        <v>1437</v>
      </c>
    </row>
    <row r="1798" spans="2:4" x14ac:dyDescent="0.4">
      <c r="B1798" s="15">
        <v>1795</v>
      </c>
      <c r="C1798" s="17">
        <v>1374</v>
      </c>
      <c r="D1798" s="17">
        <v>1374</v>
      </c>
    </row>
    <row r="1799" spans="2:4" x14ac:dyDescent="0.4">
      <c r="B1799" s="15">
        <v>1796</v>
      </c>
      <c r="C1799" s="17">
        <v>1153</v>
      </c>
      <c r="D1799" s="17">
        <v>1437</v>
      </c>
    </row>
    <row r="1800" spans="2:4" x14ac:dyDescent="0.4">
      <c r="B1800" s="15">
        <v>1797</v>
      </c>
      <c r="C1800" s="17">
        <v>1437</v>
      </c>
      <c r="D1800" s="17">
        <v>1437</v>
      </c>
    </row>
    <row r="1801" spans="2:4" x14ac:dyDescent="0.4">
      <c r="B1801" s="15">
        <v>1798</v>
      </c>
      <c r="C1801" s="17">
        <v>1124</v>
      </c>
      <c r="D1801" s="17">
        <v>1124</v>
      </c>
    </row>
    <row r="1802" spans="2:4" x14ac:dyDescent="0.4">
      <c r="B1802" s="15">
        <v>1799</v>
      </c>
      <c r="C1802" s="17">
        <v>1153</v>
      </c>
      <c r="D1802" s="17">
        <v>1343</v>
      </c>
    </row>
    <row r="1803" spans="2:4" x14ac:dyDescent="0.4">
      <c r="B1803" s="15">
        <v>1800</v>
      </c>
      <c r="C1803" s="17">
        <v>1246</v>
      </c>
      <c r="D1803" s="17">
        <v>1196</v>
      </c>
    </row>
    <row r="1804" spans="2:4" x14ac:dyDescent="0.4">
      <c r="B1804" s="15">
        <v>1801</v>
      </c>
      <c r="C1804" s="17">
        <v>1314</v>
      </c>
      <c r="D1804" s="17">
        <v>1124</v>
      </c>
    </row>
    <row r="1805" spans="2:4" x14ac:dyDescent="0.4">
      <c r="B1805" s="15">
        <v>1802</v>
      </c>
      <c r="C1805" s="17">
        <v>1314</v>
      </c>
      <c r="D1805" s="17">
        <v>1433</v>
      </c>
    </row>
    <row r="1806" spans="2:4" x14ac:dyDescent="0.4">
      <c r="B1806" s="15">
        <v>1803</v>
      </c>
      <c r="C1806" s="17">
        <v>1452</v>
      </c>
      <c r="D1806" s="17">
        <v>1452</v>
      </c>
    </row>
    <row r="1807" spans="2:4" x14ac:dyDescent="0.4">
      <c r="B1807" s="15">
        <v>1804</v>
      </c>
      <c r="C1807" s="17">
        <v>1437</v>
      </c>
      <c r="D1807" s="17">
        <v>1437</v>
      </c>
    </row>
    <row r="1808" spans="2:4" x14ac:dyDescent="0.4">
      <c r="B1808" s="15">
        <v>1805</v>
      </c>
      <c r="C1808" s="17">
        <v>1124</v>
      </c>
      <c r="D1808" s="17">
        <v>1124</v>
      </c>
    </row>
    <row r="1809" spans="2:4" x14ac:dyDescent="0.4">
      <c r="B1809" s="15">
        <v>1806</v>
      </c>
      <c r="C1809" s="17">
        <v>1452</v>
      </c>
      <c r="D1809" s="17">
        <v>1452</v>
      </c>
    </row>
    <row r="1810" spans="2:4" x14ac:dyDescent="0.4">
      <c r="B1810" s="15">
        <v>1807</v>
      </c>
      <c r="C1810" s="17">
        <v>1124</v>
      </c>
      <c r="D1810" s="17">
        <v>1124</v>
      </c>
    </row>
    <row r="1811" spans="2:4" x14ac:dyDescent="0.4">
      <c r="B1811" s="15">
        <v>1808</v>
      </c>
      <c r="C1811" s="17">
        <v>1314</v>
      </c>
      <c r="D1811" s="17">
        <v>1112</v>
      </c>
    </row>
    <row r="1812" spans="2:4" x14ac:dyDescent="0.4">
      <c r="B1812" s="15">
        <v>1809</v>
      </c>
      <c r="C1812" s="17">
        <v>1242</v>
      </c>
      <c r="D1812" s="17">
        <v>1433</v>
      </c>
    </row>
    <row r="1813" spans="2:4" x14ac:dyDescent="0.4">
      <c r="B1813" s="15">
        <v>1810</v>
      </c>
      <c r="C1813" s="17">
        <v>1452</v>
      </c>
      <c r="D1813" s="17">
        <v>1452</v>
      </c>
    </row>
    <row r="1814" spans="2:4" x14ac:dyDescent="0.4">
      <c r="B1814" s="15">
        <v>1811</v>
      </c>
      <c r="C1814" s="17">
        <v>1436</v>
      </c>
      <c r="D1814" s="17">
        <v>1437</v>
      </c>
    </row>
    <row r="1815" spans="2:4" x14ac:dyDescent="0.4">
      <c r="B1815" s="15">
        <v>1812</v>
      </c>
      <c r="C1815" s="17">
        <v>1124</v>
      </c>
      <c r="D1815" s="17">
        <v>1124</v>
      </c>
    </row>
    <row r="1816" spans="2:4" x14ac:dyDescent="0.4">
      <c r="B1816" s="15">
        <v>1813</v>
      </c>
      <c r="C1816" s="17">
        <v>1452</v>
      </c>
      <c r="D1816" s="17">
        <v>1452</v>
      </c>
    </row>
    <row r="1817" spans="2:4" x14ac:dyDescent="0.4">
      <c r="B1817" s="15">
        <v>1814</v>
      </c>
      <c r="C1817" s="17">
        <v>1274</v>
      </c>
      <c r="D1817" s="17">
        <v>1343</v>
      </c>
    </row>
    <row r="1818" spans="2:4" x14ac:dyDescent="0.4">
      <c r="B1818" s="15">
        <v>1815</v>
      </c>
      <c r="C1818" s="17">
        <v>1314</v>
      </c>
      <c r="D1818" s="17">
        <v>1433</v>
      </c>
    </row>
    <row r="1819" spans="2:4" x14ac:dyDescent="0.4">
      <c r="B1819" s="15">
        <v>1816</v>
      </c>
      <c r="C1819" s="17">
        <v>1246</v>
      </c>
      <c r="D1819" s="17">
        <v>1452</v>
      </c>
    </row>
    <row r="1820" spans="2:4" x14ac:dyDescent="0.4">
      <c r="B1820" s="15">
        <v>1817</v>
      </c>
      <c r="C1820" s="17">
        <v>1452</v>
      </c>
      <c r="D1820" s="17">
        <v>1452</v>
      </c>
    </row>
    <row r="1821" spans="2:4" x14ac:dyDescent="0.4">
      <c r="B1821" s="15">
        <v>1818</v>
      </c>
      <c r="C1821" s="17">
        <v>1246</v>
      </c>
      <c r="D1821" s="17">
        <v>1124</v>
      </c>
    </row>
    <row r="1822" spans="2:4" x14ac:dyDescent="0.4">
      <c r="B1822" s="15">
        <v>1819</v>
      </c>
      <c r="C1822" s="17">
        <v>1452</v>
      </c>
      <c r="D1822" s="17">
        <v>1452</v>
      </c>
    </row>
    <row r="1823" spans="2:4" x14ac:dyDescent="0.4">
      <c r="B1823" s="15">
        <v>1820</v>
      </c>
      <c r="C1823" s="17">
        <v>1433</v>
      </c>
      <c r="D1823" s="17">
        <v>1433</v>
      </c>
    </row>
    <row r="1824" spans="2:4" x14ac:dyDescent="0.4">
      <c r="B1824" s="15">
        <v>1821</v>
      </c>
      <c r="C1824" s="17">
        <v>1124</v>
      </c>
      <c r="D1824" s="17">
        <v>1124</v>
      </c>
    </row>
    <row r="1825" spans="2:4" x14ac:dyDescent="0.4">
      <c r="B1825" s="15">
        <v>1822</v>
      </c>
      <c r="C1825" s="17">
        <v>1437</v>
      </c>
      <c r="D1825" s="17">
        <v>1437</v>
      </c>
    </row>
    <row r="1826" spans="2:4" x14ac:dyDescent="0.4">
      <c r="B1826" s="15">
        <v>1823</v>
      </c>
      <c r="C1826" s="17">
        <v>1314</v>
      </c>
      <c r="D1826" s="17">
        <v>1195</v>
      </c>
    </row>
    <row r="1827" spans="2:4" x14ac:dyDescent="0.4">
      <c r="B1827" s="15">
        <v>1824</v>
      </c>
      <c r="C1827" s="17">
        <v>1452</v>
      </c>
      <c r="D1827" s="17">
        <v>1452</v>
      </c>
    </row>
    <row r="1828" spans="2:4" x14ac:dyDescent="0.4">
      <c r="B1828" s="15">
        <v>1825</v>
      </c>
      <c r="C1828" s="17">
        <v>1452</v>
      </c>
      <c r="D1828" s="17">
        <v>1452</v>
      </c>
    </row>
    <row r="1829" spans="2:4" x14ac:dyDescent="0.4">
      <c r="B1829" s="15">
        <v>1826</v>
      </c>
      <c r="C1829" s="17">
        <v>1433</v>
      </c>
      <c r="D1829" s="17">
        <v>1433</v>
      </c>
    </row>
    <row r="1830" spans="2:4" x14ac:dyDescent="0.4">
      <c r="B1830" s="15">
        <v>1827</v>
      </c>
      <c r="C1830" s="17">
        <v>1433</v>
      </c>
      <c r="D1830" s="17">
        <v>1433</v>
      </c>
    </row>
    <row r="1831" spans="2:4" x14ac:dyDescent="0.4">
      <c r="B1831" s="15">
        <v>1828</v>
      </c>
      <c r="C1831" s="17">
        <v>1314</v>
      </c>
      <c r="D1831" s="17">
        <v>1112</v>
      </c>
    </row>
    <row r="1832" spans="2:4" x14ac:dyDescent="0.4">
      <c r="B1832" s="15">
        <v>1829</v>
      </c>
      <c r="C1832" s="17">
        <v>1195</v>
      </c>
      <c r="D1832" s="17">
        <v>1195</v>
      </c>
    </row>
    <row r="1833" spans="2:4" x14ac:dyDescent="0.4">
      <c r="B1833" s="15">
        <v>1830</v>
      </c>
      <c r="C1833" s="17">
        <v>1274</v>
      </c>
      <c r="D1833" s="17">
        <v>1433</v>
      </c>
    </row>
    <row r="1834" spans="2:4" x14ac:dyDescent="0.4">
      <c r="B1834" s="15">
        <v>1831</v>
      </c>
      <c r="C1834" s="17">
        <v>1314</v>
      </c>
      <c r="D1834" s="17">
        <v>1452</v>
      </c>
    </row>
    <row r="1835" spans="2:4" x14ac:dyDescent="0.4">
      <c r="B1835" s="15">
        <v>1832</v>
      </c>
      <c r="C1835" s="17">
        <v>1314</v>
      </c>
      <c r="D1835" s="17">
        <v>1437</v>
      </c>
    </row>
    <row r="1836" spans="2:4" x14ac:dyDescent="0.4">
      <c r="B1836" s="15">
        <v>1833</v>
      </c>
      <c r="C1836" s="17">
        <v>1314</v>
      </c>
      <c r="D1836" s="17">
        <v>1452</v>
      </c>
    </row>
    <row r="1837" spans="2:4" x14ac:dyDescent="0.4">
      <c r="B1837" s="15">
        <v>1834</v>
      </c>
      <c r="C1837" s="17">
        <v>1314</v>
      </c>
      <c r="D1837" s="17">
        <v>1433</v>
      </c>
    </row>
    <row r="1838" spans="2:4" x14ac:dyDescent="0.4">
      <c r="B1838" s="15">
        <v>1835</v>
      </c>
      <c r="C1838" s="17">
        <v>1195</v>
      </c>
      <c r="D1838" s="17">
        <v>1195</v>
      </c>
    </row>
    <row r="1839" spans="2:4" x14ac:dyDescent="0.4">
      <c r="B1839" s="15">
        <v>1836</v>
      </c>
      <c r="C1839" s="17">
        <v>1314</v>
      </c>
      <c r="D1839" s="17">
        <v>1124</v>
      </c>
    </row>
    <row r="1840" spans="2:4" x14ac:dyDescent="0.4">
      <c r="B1840" s="15">
        <v>1837</v>
      </c>
      <c r="C1840" s="17">
        <v>1458</v>
      </c>
      <c r="D1840" s="17">
        <v>1458</v>
      </c>
    </row>
    <row r="1841" spans="2:4" x14ac:dyDescent="0.4">
      <c r="B1841" s="15">
        <v>1838</v>
      </c>
      <c r="C1841" s="17">
        <v>1452</v>
      </c>
      <c r="D1841" s="17">
        <v>1452</v>
      </c>
    </row>
    <row r="1842" spans="2:4" x14ac:dyDescent="0.4">
      <c r="B1842" s="15">
        <v>1839</v>
      </c>
      <c r="C1842" s="17">
        <v>1246</v>
      </c>
      <c r="D1842" s="17">
        <v>1452</v>
      </c>
    </row>
    <row r="1843" spans="2:4" x14ac:dyDescent="0.4">
      <c r="B1843" s="15">
        <v>1840</v>
      </c>
      <c r="C1843" s="17">
        <v>1452</v>
      </c>
      <c r="D1843" s="17">
        <v>1452</v>
      </c>
    </row>
    <row r="1844" spans="2:4" x14ac:dyDescent="0.4">
      <c r="B1844" s="15">
        <v>1841</v>
      </c>
      <c r="C1844" s="17">
        <v>1124</v>
      </c>
      <c r="D1844" s="17">
        <v>1124</v>
      </c>
    </row>
    <row r="1845" spans="2:4" x14ac:dyDescent="0.4">
      <c r="B1845" s="15">
        <v>1842</v>
      </c>
      <c r="C1845" s="17">
        <v>1124</v>
      </c>
      <c r="D1845" s="17">
        <v>1124</v>
      </c>
    </row>
    <row r="1846" spans="2:4" x14ac:dyDescent="0.4">
      <c r="B1846" s="15">
        <v>1843</v>
      </c>
      <c r="C1846" s="17">
        <v>1452</v>
      </c>
      <c r="D1846" s="17">
        <v>1452</v>
      </c>
    </row>
    <row r="1847" spans="2:4" x14ac:dyDescent="0.4">
      <c r="B1847" s="15">
        <v>1844</v>
      </c>
      <c r="C1847" s="17">
        <v>1246</v>
      </c>
      <c r="D1847" s="17">
        <v>1124</v>
      </c>
    </row>
    <row r="1848" spans="2:4" x14ac:dyDescent="0.4">
      <c r="B1848" s="15">
        <v>1845</v>
      </c>
      <c r="C1848" s="17">
        <v>1345</v>
      </c>
      <c r="D1848" s="17">
        <v>1435</v>
      </c>
    </row>
    <row r="1849" spans="2:4" x14ac:dyDescent="0.4">
      <c r="B1849" s="15">
        <v>1846</v>
      </c>
      <c r="C1849" s="17">
        <v>1452</v>
      </c>
      <c r="D1849" s="17">
        <v>1452</v>
      </c>
    </row>
    <row r="1850" spans="2:4" x14ac:dyDescent="0.4">
      <c r="B1850" s="15">
        <v>1847</v>
      </c>
      <c r="C1850" s="17">
        <v>1437</v>
      </c>
      <c r="D1850" s="17">
        <v>1437</v>
      </c>
    </row>
    <row r="1851" spans="2:4" x14ac:dyDescent="0.4">
      <c r="B1851" s="15">
        <v>1848</v>
      </c>
      <c r="C1851" s="17">
        <v>1242</v>
      </c>
      <c r="D1851" s="17">
        <v>1374</v>
      </c>
    </row>
    <row r="1852" spans="2:4" x14ac:dyDescent="0.4">
      <c r="B1852" s="15">
        <v>1849</v>
      </c>
      <c r="C1852" s="17">
        <v>1314</v>
      </c>
      <c r="D1852" s="17">
        <v>1458</v>
      </c>
    </row>
    <row r="1853" spans="2:4" x14ac:dyDescent="0.4">
      <c r="B1853" s="15">
        <v>1850</v>
      </c>
      <c r="C1853" s="17">
        <v>1452</v>
      </c>
      <c r="D1853" s="17">
        <v>1452</v>
      </c>
    </row>
    <row r="1854" spans="2:4" x14ac:dyDescent="0.4">
      <c r="B1854" s="15">
        <v>1851</v>
      </c>
      <c r="C1854" s="17">
        <v>1452</v>
      </c>
      <c r="D1854" s="17">
        <v>1452</v>
      </c>
    </row>
    <row r="1855" spans="2:4" x14ac:dyDescent="0.4">
      <c r="B1855" s="15">
        <v>1852</v>
      </c>
      <c r="C1855" s="17">
        <v>1257</v>
      </c>
      <c r="D1855" s="17">
        <v>1452</v>
      </c>
    </row>
    <row r="1856" spans="2:4" x14ac:dyDescent="0.4">
      <c r="B1856" s="15">
        <v>1853</v>
      </c>
      <c r="C1856" s="17">
        <v>1452</v>
      </c>
      <c r="D1856" s="17">
        <v>1452</v>
      </c>
    </row>
    <row r="1857" spans="2:4" x14ac:dyDescent="0.4">
      <c r="B1857" s="15">
        <v>1854</v>
      </c>
      <c r="C1857" s="17">
        <v>1452</v>
      </c>
      <c r="D1857" s="17">
        <v>1452</v>
      </c>
    </row>
    <row r="1858" spans="2:4" x14ac:dyDescent="0.4">
      <c r="B1858" s="15">
        <v>1855</v>
      </c>
      <c r="C1858" s="17">
        <v>1374</v>
      </c>
      <c r="D1858" s="17">
        <v>1374</v>
      </c>
    </row>
    <row r="1859" spans="2:4" x14ac:dyDescent="0.4">
      <c r="B1859" s="15">
        <v>1856</v>
      </c>
      <c r="C1859" s="17">
        <v>1374</v>
      </c>
      <c r="D1859" s="17">
        <v>1374</v>
      </c>
    </row>
    <row r="1860" spans="2:4" x14ac:dyDescent="0.4">
      <c r="B1860" s="15">
        <v>1857</v>
      </c>
      <c r="C1860" s="17">
        <v>1458</v>
      </c>
      <c r="D1860" s="17">
        <v>1458</v>
      </c>
    </row>
    <row r="1861" spans="2:4" x14ac:dyDescent="0.4">
      <c r="B1861" s="15">
        <v>1858</v>
      </c>
      <c r="C1861" s="17">
        <v>1452</v>
      </c>
      <c r="D1861" s="17">
        <v>1452</v>
      </c>
    </row>
    <row r="1862" spans="2:4" x14ac:dyDescent="0.4">
      <c r="B1862" s="15">
        <v>1859</v>
      </c>
      <c r="C1862" s="17">
        <v>1314</v>
      </c>
      <c r="D1862" s="17">
        <v>1437</v>
      </c>
    </row>
    <row r="1863" spans="2:4" x14ac:dyDescent="0.4">
      <c r="B1863" s="15">
        <v>1860</v>
      </c>
      <c r="C1863" s="17">
        <v>1437</v>
      </c>
      <c r="D1863" s="17">
        <v>1437</v>
      </c>
    </row>
    <row r="1864" spans="2:4" x14ac:dyDescent="0.4">
      <c r="B1864" s="15">
        <v>1861</v>
      </c>
      <c r="C1864" s="17">
        <v>1437</v>
      </c>
      <c r="D1864" s="17">
        <v>1437</v>
      </c>
    </row>
    <row r="1865" spans="2:4" x14ac:dyDescent="0.4">
      <c r="B1865" s="15">
        <v>1862</v>
      </c>
      <c r="C1865" s="17">
        <v>1173</v>
      </c>
      <c r="D1865" s="17">
        <v>1452</v>
      </c>
    </row>
    <row r="1866" spans="2:4" x14ac:dyDescent="0.4">
      <c r="B1866" s="15">
        <v>1863</v>
      </c>
      <c r="C1866" s="17">
        <v>1452</v>
      </c>
      <c r="D1866" s="17">
        <v>1452</v>
      </c>
    </row>
    <row r="1867" spans="2:4" x14ac:dyDescent="0.4">
      <c r="B1867" s="15">
        <v>1864</v>
      </c>
      <c r="C1867" s="17">
        <v>1452</v>
      </c>
      <c r="D1867" s="17">
        <v>1452</v>
      </c>
    </row>
    <row r="1868" spans="2:4" x14ac:dyDescent="0.4">
      <c r="B1868" s="15">
        <v>1865</v>
      </c>
      <c r="C1868" s="17">
        <v>1242</v>
      </c>
      <c r="D1868" s="17">
        <v>1343</v>
      </c>
    </row>
    <row r="1869" spans="2:4" x14ac:dyDescent="0.4">
      <c r="B1869" s="15">
        <v>1866</v>
      </c>
      <c r="C1869" s="17">
        <v>1452</v>
      </c>
      <c r="D1869" s="17">
        <v>1452</v>
      </c>
    </row>
    <row r="1870" spans="2:4" x14ac:dyDescent="0.4">
      <c r="B1870" s="15">
        <v>1867</v>
      </c>
      <c r="C1870" s="17">
        <v>1452</v>
      </c>
      <c r="D1870" s="17">
        <v>1452</v>
      </c>
    </row>
    <row r="1871" spans="2:4" x14ac:dyDescent="0.4">
      <c r="B1871" s="15">
        <v>1868</v>
      </c>
      <c r="C1871" s="17">
        <v>1458</v>
      </c>
      <c r="D1871" s="17">
        <v>1458</v>
      </c>
    </row>
    <row r="1872" spans="2:4" x14ac:dyDescent="0.4">
      <c r="B1872" s="15">
        <v>1869</v>
      </c>
      <c r="C1872" s="17">
        <v>1436</v>
      </c>
      <c r="D1872" s="17">
        <v>1374</v>
      </c>
    </row>
    <row r="1873" spans="2:4" x14ac:dyDescent="0.4">
      <c r="B1873" s="15">
        <v>1870</v>
      </c>
      <c r="C1873" s="17">
        <v>1437</v>
      </c>
      <c r="D1873" s="17">
        <v>1437</v>
      </c>
    </row>
    <row r="1874" spans="2:4" x14ac:dyDescent="0.4">
      <c r="B1874" s="15">
        <v>1871</v>
      </c>
      <c r="C1874" s="17">
        <v>1452</v>
      </c>
      <c r="D1874" s="17">
        <v>1452</v>
      </c>
    </row>
    <row r="1875" spans="2:4" x14ac:dyDescent="0.4">
      <c r="B1875" s="15">
        <v>1872</v>
      </c>
      <c r="C1875" s="17">
        <v>1124</v>
      </c>
      <c r="D1875" s="17">
        <v>1124</v>
      </c>
    </row>
    <row r="1876" spans="2:4" x14ac:dyDescent="0.4">
      <c r="B1876" s="15">
        <v>1873</v>
      </c>
      <c r="C1876" s="17">
        <v>1124</v>
      </c>
      <c r="D1876" s="17">
        <v>1124</v>
      </c>
    </row>
    <row r="1877" spans="2:4" x14ac:dyDescent="0.4">
      <c r="B1877" s="15">
        <v>1874</v>
      </c>
      <c r="C1877" s="17">
        <v>1423</v>
      </c>
      <c r="D1877" s="17">
        <v>1423</v>
      </c>
    </row>
    <row r="1878" spans="2:4" x14ac:dyDescent="0.4">
      <c r="B1878" s="15">
        <v>1875</v>
      </c>
      <c r="C1878" s="17">
        <v>1452</v>
      </c>
      <c r="D1878" s="17">
        <v>1452</v>
      </c>
    </row>
    <row r="1879" spans="2:4" x14ac:dyDescent="0.4">
      <c r="B1879" s="15">
        <v>1876</v>
      </c>
      <c r="C1879" s="17">
        <v>1173</v>
      </c>
      <c r="D1879" s="17">
        <v>1343</v>
      </c>
    </row>
    <row r="1880" spans="2:4" x14ac:dyDescent="0.4">
      <c r="B1880" s="15">
        <v>1877</v>
      </c>
      <c r="C1880" s="17">
        <v>1452</v>
      </c>
      <c r="D1880" s="17">
        <v>1452</v>
      </c>
    </row>
    <row r="1881" spans="2:4" x14ac:dyDescent="0.4">
      <c r="B1881" s="15">
        <v>1878</v>
      </c>
      <c r="C1881" s="17">
        <v>1314</v>
      </c>
      <c r="D1881" s="17">
        <v>1433</v>
      </c>
    </row>
    <row r="1882" spans="2:4" x14ac:dyDescent="0.4">
      <c r="B1882" s="15">
        <v>1879</v>
      </c>
      <c r="C1882" s="17">
        <v>1112</v>
      </c>
      <c r="D1882" s="17">
        <v>1112</v>
      </c>
    </row>
    <row r="1883" spans="2:4" x14ac:dyDescent="0.4">
      <c r="B1883" s="15">
        <v>1880</v>
      </c>
      <c r="C1883" s="17">
        <v>1314</v>
      </c>
      <c r="D1883" s="17">
        <v>1374</v>
      </c>
    </row>
    <row r="1884" spans="2:4" x14ac:dyDescent="0.4">
      <c r="B1884" s="15">
        <v>1881</v>
      </c>
      <c r="C1884" s="17">
        <v>1153</v>
      </c>
      <c r="D1884" s="17">
        <v>1452</v>
      </c>
    </row>
    <row r="1885" spans="2:4" x14ac:dyDescent="0.4">
      <c r="B1885" s="15">
        <v>1882</v>
      </c>
      <c r="C1885" s="17">
        <v>1437</v>
      </c>
      <c r="D1885" s="17">
        <v>1437</v>
      </c>
    </row>
    <row r="1886" spans="2:4" x14ac:dyDescent="0.4">
      <c r="B1886" s="15">
        <v>1883</v>
      </c>
      <c r="C1886" s="17">
        <v>1452</v>
      </c>
      <c r="D1886" s="17">
        <v>1452</v>
      </c>
    </row>
    <row r="1887" spans="2:4" x14ac:dyDescent="0.4">
      <c r="B1887" s="15">
        <v>1884</v>
      </c>
      <c r="C1887" s="17">
        <v>1452</v>
      </c>
      <c r="D1887" s="17">
        <v>1452</v>
      </c>
    </row>
    <row r="1888" spans="2:4" x14ac:dyDescent="0.4">
      <c r="B1888" s="15">
        <v>1885</v>
      </c>
      <c r="C1888" s="17">
        <v>1452</v>
      </c>
      <c r="D1888" s="17">
        <v>1452</v>
      </c>
    </row>
    <row r="1889" spans="2:4" x14ac:dyDescent="0.4">
      <c r="B1889" s="15">
        <v>1886</v>
      </c>
      <c r="C1889" s="17">
        <v>1343</v>
      </c>
      <c r="D1889" s="17">
        <v>1343</v>
      </c>
    </row>
    <row r="1890" spans="2:4" x14ac:dyDescent="0.4">
      <c r="B1890" s="15">
        <v>1887</v>
      </c>
      <c r="C1890" s="17">
        <v>1124</v>
      </c>
      <c r="D1890" s="17">
        <v>1124</v>
      </c>
    </row>
    <row r="1891" spans="2:4" x14ac:dyDescent="0.4">
      <c r="B1891" s="15">
        <v>1888</v>
      </c>
      <c r="C1891" s="17">
        <v>1314</v>
      </c>
      <c r="D1891" s="17">
        <v>1112</v>
      </c>
    </row>
    <row r="1892" spans="2:4" x14ac:dyDescent="0.4">
      <c r="B1892" s="15">
        <v>1889</v>
      </c>
      <c r="C1892" s="17">
        <v>1153</v>
      </c>
      <c r="D1892" s="17">
        <v>1124</v>
      </c>
    </row>
    <row r="1893" spans="2:4" x14ac:dyDescent="0.4">
      <c r="B1893" s="15">
        <v>1890</v>
      </c>
      <c r="C1893" s="17">
        <v>1124</v>
      </c>
      <c r="D1893" s="17">
        <v>1124</v>
      </c>
    </row>
    <row r="1894" spans="2:4" x14ac:dyDescent="0.4">
      <c r="B1894" s="15">
        <v>1891</v>
      </c>
      <c r="C1894" s="17">
        <v>1314</v>
      </c>
      <c r="D1894" s="17">
        <v>1433</v>
      </c>
    </row>
    <row r="1895" spans="2:4" x14ac:dyDescent="0.4">
      <c r="B1895" s="15">
        <v>1892</v>
      </c>
      <c r="C1895" s="17">
        <v>1436</v>
      </c>
      <c r="D1895" s="17">
        <v>1112</v>
      </c>
    </row>
    <row r="1896" spans="2:4" x14ac:dyDescent="0.4">
      <c r="B1896" s="15">
        <v>1893</v>
      </c>
      <c r="C1896" s="17">
        <v>1314</v>
      </c>
      <c r="D1896" s="17">
        <v>1452</v>
      </c>
    </row>
    <row r="1897" spans="2:4" x14ac:dyDescent="0.4">
      <c r="B1897" s="15">
        <v>1894</v>
      </c>
      <c r="C1897" s="17">
        <v>1124</v>
      </c>
      <c r="D1897" s="17">
        <v>1124</v>
      </c>
    </row>
    <row r="1898" spans="2:4" x14ac:dyDescent="0.4">
      <c r="B1898" s="15">
        <v>1895</v>
      </c>
      <c r="C1898" s="17">
        <v>1388</v>
      </c>
      <c r="D1898" s="17">
        <v>1388</v>
      </c>
    </row>
    <row r="1899" spans="2:4" x14ac:dyDescent="0.4">
      <c r="B1899" s="15">
        <v>1896</v>
      </c>
      <c r="C1899" s="17">
        <v>1173</v>
      </c>
      <c r="D1899" s="17">
        <v>1388</v>
      </c>
    </row>
    <row r="1900" spans="2:4" x14ac:dyDescent="0.4">
      <c r="B1900" s="15">
        <v>1897</v>
      </c>
      <c r="C1900" s="17">
        <v>1274</v>
      </c>
      <c r="D1900" s="17">
        <v>1458</v>
      </c>
    </row>
    <row r="1901" spans="2:4" x14ac:dyDescent="0.4">
      <c r="B1901" s="15">
        <v>1898</v>
      </c>
      <c r="C1901" s="17">
        <v>1374</v>
      </c>
      <c r="D1901" s="17">
        <v>1374</v>
      </c>
    </row>
    <row r="1902" spans="2:4" x14ac:dyDescent="0.4">
      <c r="B1902" s="15">
        <v>1899</v>
      </c>
      <c r="C1902" s="17">
        <v>1452</v>
      </c>
      <c r="D1902" s="17">
        <v>1452</v>
      </c>
    </row>
    <row r="1903" spans="2:4" x14ac:dyDescent="0.4">
      <c r="B1903" s="15">
        <v>1900</v>
      </c>
      <c r="C1903" s="17">
        <v>1314</v>
      </c>
      <c r="D1903" s="17">
        <v>1343</v>
      </c>
    </row>
    <row r="1904" spans="2:4" x14ac:dyDescent="0.4">
      <c r="B1904" s="15">
        <v>1901</v>
      </c>
      <c r="C1904" s="17">
        <v>1452</v>
      </c>
      <c r="D1904" s="17">
        <v>1452</v>
      </c>
    </row>
    <row r="1905" spans="2:4" x14ac:dyDescent="0.4">
      <c r="B1905" s="15">
        <v>1902</v>
      </c>
      <c r="C1905" s="17">
        <v>1343</v>
      </c>
      <c r="D1905" s="17">
        <v>1343</v>
      </c>
    </row>
    <row r="1906" spans="2:4" x14ac:dyDescent="0.4">
      <c r="B1906" s="15">
        <v>1903</v>
      </c>
      <c r="C1906" s="17">
        <v>1437</v>
      </c>
      <c r="D1906" s="17">
        <v>1437</v>
      </c>
    </row>
    <row r="1907" spans="2:4" x14ac:dyDescent="0.4">
      <c r="B1907" s="15">
        <v>1904</v>
      </c>
      <c r="C1907" s="17">
        <v>1246</v>
      </c>
      <c r="D1907" s="17">
        <v>1452</v>
      </c>
    </row>
    <row r="1908" spans="2:4" x14ac:dyDescent="0.4">
      <c r="B1908" s="15">
        <v>1905</v>
      </c>
      <c r="C1908" s="17">
        <v>1314</v>
      </c>
      <c r="D1908" s="17">
        <v>1374</v>
      </c>
    </row>
    <row r="1909" spans="2:4" x14ac:dyDescent="0.4">
      <c r="B1909" s="15">
        <v>1906</v>
      </c>
      <c r="C1909" s="17">
        <v>1242</v>
      </c>
      <c r="D1909" s="17">
        <v>1433</v>
      </c>
    </row>
    <row r="1910" spans="2:4" x14ac:dyDescent="0.4">
      <c r="B1910" s="15">
        <v>1907</v>
      </c>
      <c r="C1910" s="17">
        <v>1452</v>
      </c>
      <c r="D1910" s="17">
        <v>1452</v>
      </c>
    </row>
    <row r="1911" spans="2:4" x14ac:dyDescent="0.4">
      <c r="B1911" s="15">
        <v>1908</v>
      </c>
      <c r="C1911" s="17">
        <v>1436</v>
      </c>
      <c r="D1911" s="17">
        <v>1196</v>
      </c>
    </row>
    <row r="1912" spans="2:4" x14ac:dyDescent="0.4">
      <c r="B1912" s="15">
        <v>1909</v>
      </c>
      <c r="C1912" s="17">
        <v>1153</v>
      </c>
      <c r="D1912" s="17">
        <v>1437</v>
      </c>
    </row>
    <row r="1913" spans="2:4" x14ac:dyDescent="0.4">
      <c r="B1913" s="15">
        <v>1910</v>
      </c>
      <c r="C1913" s="17">
        <v>1452</v>
      </c>
      <c r="D1913" s="17">
        <v>1452</v>
      </c>
    </row>
    <row r="1914" spans="2:4" x14ac:dyDescent="0.4">
      <c r="B1914" s="15">
        <v>1911</v>
      </c>
      <c r="C1914" s="17">
        <v>1371</v>
      </c>
      <c r="D1914" s="17">
        <v>1124</v>
      </c>
    </row>
    <row r="1915" spans="2:4" x14ac:dyDescent="0.4">
      <c r="B1915" s="15">
        <v>1912</v>
      </c>
      <c r="C1915" s="17">
        <v>1274</v>
      </c>
      <c r="D1915" s="17">
        <v>1374</v>
      </c>
    </row>
    <row r="1916" spans="2:4" x14ac:dyDescent="0.4">
      <c r="B1916" s="15">
        <v>1913</v>
      </c>
      <c r="C1916" s="17">
        <v>1246</v>
      </c>
      <c r="D1916" s="17">
        <v>1452</v>
      </c>
    </row>
    <row r="1917" spans="2:4" x14ac:dyDescent="0.4">
      <c r="B1917" s="15">
        <v>1914</v>
      </c>
      <c r="C1917" s="17">
        <v>1343</v>
      </c>
      <c r="D1917" s="17">
        <v>1343</v>
      </c>
    </row>
    <row r="1918" spans="2:4" x14ac:dyDescent="0.4">
      <c r="B1918" s="15">
        <v>1915</v>
      </c>
      <c r="C1918" s="17">
        <v>1257</v>
      </c>
      <c r="D1918" s="17">
        <v>1452</v>
      </c>
    </row>
    <row r="1919" spans="2:4" x14ac:dyDescent="0.4">
      <c r="B1919" s="15">
        <v>1916</v>
      </c>
      <c r="C1919" s="17">
        <v>1437</v>
      </c>
      <c r="D1919" s="17">
        <v>1437</v>
      </c>
    </row>
    <row r="1920" spans="2:4" x14ac:dyDescent="0.4">
      <c r="B1920" s="15">
        <v>1917</v>
      </c>
      <c r="C1920" s="17">
        <v>1314</v>
      </c>
      <c r="D1920" s="17">
        <v>1374</v>
      </c>
    </row>
    <row r="1921" spans="2:4" x14ac:dyDescent="0.4">
      <c r="B1921" s="15">
        <v>1918</v>
      </c>
      <c r="C1921" s="17">
        <v>1452</v>
      </c>
      <c r="D1921" s="17">
        <v>1452</v>
      </c>
    </row>
    <row r="1922" spans="2:4" x14ac:dyDescent="0.4">
      <c r="B1922" s="15">
        <v>1919</v>
      </c>
      <c r="C1922" s="17">
        <v>1345</v>
      </c>
      <c r="D1922" s="17">
        <v>1433</v>
      </c>
    </row>
    <row r="1923" spans="2:4" x14ac:dyDescent="0.4">
      <c r="B1923" s="15">
        <v>1920</v>
      </c>
      <c r="C1923" s="17">
        <v>1153</v>
      </c>
      <c r="D1923" s="17">
        <v>1124</v>
      </c>
    </row>
    <row r="1924" spans="2:4" x14ac:dyDescent="0.4">
      <c r="B1924" s="15">
        <v>1921</v>
      </c>
      <c r="C1924" s="17">
        <v>1173</v>
      </c>
      <c r="D1924" s="17">
        <v>1458</v>
      </c>
    </row>
    <row r="1925" spans="2:4" x14ac:dyDescent="0.4">
      <c r="B1925" s="15">
        <v>1922</v>
      </c>
      <c r="C1925" s="17">
        <v>1314</v>
      </c>
      <c r="D1925" s="17">
        <v>1124</v>
      </c>
    </row>
    <row r="1926" spans="2:4" x14ac:dyDescent="0.4">
      <c r="B1926" s="15">
        <v>1923</v>
      </c>
      <c r="C1926" s="17">
        <v>1437</v>
      </c>
      <c r="D1926" s="17">
        <v>1437</v>
      </c>
    </row>
    <row r="1927" spans="2:4" x14ac:dyDescent="0.4">
      <c r="B1927" s="15">
        <v>1924</v>
      </c>
      <c r="C1927" s="17">
        <v>1437</v>
      </c>
      <c r="D1927" s="17">
        <v>1437</v>
      </c>
    </row>
    <row r="1928" spans="2:4" x14ac:dyDescent="0.4">
      <c r="B1928" s="15">
        <v>1925</v>
      </c>
      <c r="C1928" s="17">
        <v>1153</v>
      </c>
      <c r="D1928" s="17">
        <v>1437</v>
      </c>
    </row>
    <row r="1929" spans="2:4" x14ac:dyDescent="0.4">
      <c r="B1929" s="15">
        <v>1926</v>
      </c>
      <c r="C1929" s="17">
        <v>1458</v>
      </c>
      <c r="D1929" s="17">
        <v>1458</v>
      </c>
    </row>
    <row r="1930" spans="2:4" x14ac:dyDescent="0.4">
      <c r="B1930" s="15">
        <v>1927</v>
      </c>
      <c r="C1930" s="17">
        <v>1437</v>
      </c>
      <c r="D1930" s="17">
        <v>1437</v>
      </c>
    </row>
    <row r="1931" spans="2:4" x14ac:dyDescent="0.4">
      <c r="B1931" s="15">
        <v>1928</v>
      </c>
      <c r="C1931" s="17">
        <v>1246</v>
      </c>
      <c r="D1931" s="17">
        <v>1437</v>
      </c>
    </row>
    <row r="1932" spans="2:4" x14ac:dyDescent="0.4">
      <c r="B1932" s="15">
        <v>1929</v>
      </c>
      <c r="C1932" s="17">
        <v>1452</v>
      </c>
      <c r="D1932" s="17">
        <v>1452</v>
      </c>
    </row>
    <row r="1933" spans="2:4" x14ac:dyDescent="0.4">
      <c r="B1933" s="15">
        <v>1930</v>
      </c>
      <c r="C1933" s="17">
        <v>1374</v>
      </c>
      <c r="D1933" s="17">
        <v>1374</v>
      </c>
    </row>
    <row r="1934" spans="2:4" x14ac:dyDescent="0.4">
      <c r="B1934" s="15">
        <v>1931</v>
      </c>
      <c r="C1934" s="17">
        <v>1437</v>
      </c>
      <c r="D1934" s="17">
        <v>1437</v>
      </c>
    </row>
    <row r="1935" spans="2:4" x14ac:dyDescent="0.4">
      <c r="B1935" s="15">
        <v>1932</v>
      </c>
      <c r="C1935" s="17">
        <v>1332</v>
      </c>
      <c r="D1935" s="17">
        <v>1196</v>
      </c>
    </row>
    <row r="1936" spans="2:4" x14ac:dyDescent="0.4">
      <c r="B1936" s="15">
        <v>1933</v>
      </c>
      <c r="C1936" s="17">
        <v>1246</v>
      </c>
      <c r="D1936" s="17">
        <v>1452</v>
      </c>
    </row>
    <row r="1937" spans="2:4" x14ac:dyDescent="0.4">
      <c r="B1937" s="15">
        <v>1934</v>
      </c>
      <c r="C1937" s="17">
        <v>1242</v>
      </c>
      <c r="D1937" s="17">
        <v>1452</v>
      </c>
    </row>
    <row r="1938" spans="2:4" x14ac:dyDescent="0.4">
      <c r="B1938" s="15">
        <v>1935</v>
      </c>
      <c r="C1938" s="17">
        <v>1452</v>
      </c>
      <c r="D1938" s="17">
        <v>1452</v>
      </c>
    </row>
    <row r="1939" spans="2:4" x14ac:dyDescent="0.4">
      <c r="B1939" s="15">
        <v>1936</v>
      </c>
      <c r="C1939" s="17">
        <v>1437</v>
      </c>
      <c r="D1939" s="17">
        <v>1437</v>
      </c>
    </row>
    <row r="1940" spans="2:4" x14ac:dyDescent="0.4">
      <c r="B1940" s="15">
        <v>1937</v>
      </c>
      <c r="C1940" s="17">
        <v>1153</v>
      </c>
      <c r="D1940" s="17">
        <v>1437</v>
      </c>
    </row>
    <row r="1941" spans="2:4" x14ac:dyDescent="0.4">
      <c r="B1941" s="15">
        <v>1938</v>
      </c>
      <c r="C1941" s="17">
        <v>1452</v>
      </c>
      <c r="D1941" s="17">
        <v>1452</v>
      </c>
    </row>
    <row r="1942" spans="2:4" x14ac:dyDescent="0.4">
      <c r="B1942" s="15">
        <v>1939</v>
      </c>
      <c r="C1942" s="17">
        <v>1452</v>
      </c>
      <c r="D1942" s="17">
        <v>1452</v>
      </c>
    </row>
    <row r="1943" spans="2:4" x14ac:dyDescent="0.4">
      <c r="B1943" s="15">
        <v>1940</v>
      </c>
      <c r="C1943" s="17">
        <v>1452</v>
      </c>
      <c r="D1943" s="17">
        <v>1452</v>
      </c>
    </row>
    <row r="1944" spans="2:4" x14ac:dyDescent="0.4">
      <c r="B1944" s="15">
        <v>1941</v>
      </c>
      <c r="C1944" s="17">
        <v>1314</v>
      </c>
      <c r="D1944" s="17">
        <v>1343</v>
      </c>
    </row>
    <row r="1945" spans="2:4" x14ac:dyDescent="0.4">
      <c r="B1945" s="15">
        <v>1942</v>
      </c>
      <c r="C1945" s="17">
        <v>1343</v>
      </c>
      <c r="D1945" s="17">
        <v>1343</v>
      </c>
    </row>
    <row r="1946" spans="2:4" x14ac:dyDescent="0.4">
      <c r="B1946" s="15">
        <v>1943</v>
      </c>
      <c r="C1946" s="17">
        <v>1436</v>
      </c>
      <c r="D1946" s="17">
        <v>1181</v>
      </c>
    </row>
    <row r="1947" spans="2:4" x14ac:dyDescent="0.4">
      <c r="B1947" s="15">
        <v>1944</v>
      </c>
      <c r="C1947" s="17">
        <v>1124</v>
      </c>
      <c r="D1947" s="17">
        <v>1124</v>
      </c>
    </row>
    <row r="1948" spans="2:4" x14ac:dyDescent="0.4">
      <c r="B1948" s="15">
        <v>1945</v>
      </c>
      <c r="C1948" s="17">
        <v>1124</v>
      </c>
      <c r="D1948" s="17">
        <v>1124</v>
      </c>
    </row>
    <row r="1949" spans="2:4" x14ac:dyDescent="0.4">
      <c r="B1949" s="15">
        <v>1946</v>
      </c>
      <c r="C1949" s="17">
        <v>1433</v>
      </c>
      <c r="D1949" s="17">
        <v>1433</v>
      </c>
    </row>
    <row r="1950" spans="2:4" x14ac:dyDescent="0.4">
      <c r="B1950" s="15">
        <v>1947</v>
      </c>
      <c r="C1950" s="17">
        <v>1332</v>
      </c>
      <c r="D1950" s="17">
        <v>1437</v>
      </c>
    </row>
    <row r="1951" spans="2:4" x14ac:dyDescent="0.4">
      <c r="B1951" s="15">
        <v>1948</v>
      </c>
      <c r="C1951" s="17">
        <v>1452</v>
      </c>
      <c r="D1951" s="17">
        <v>1452</v>
      </c>
    </row>
    <row r="1952" spans="2:4" x14ac:dyDescent="0.4">
      <c r="B1952" s="15">
        <v>1949</v>
      </c>
      <c r="C1952" s="17">
        <v>1452</v>
      </c>
      <c r="D1952" s="17">
        <v>1452</v>
      </c>
    </row>
    <row r="1953" spans="2:4" x14ac:dyDescent="0.4">
      <c r="B1953" s="15">
        <v>1950</v>
      </c>
      <c r="C1953" s="17">
        <v>1371</v>
      </c>
      <c r="D1953" s="17">
        <v>1458</v>
      </c>
    </row>
    <row r="1954" spans="2:4" x14ac:dyDescent="0.4">
      <c r="B1954" s="15">
        <v>1951</v>
      </c>
      <c r="C1954" s="17">
        <v>1452</v>
      </c>
      <c r="D1954" s="17">
        <v>1452</v>
      </c>
    </row>
    <row r="1955" spans="2:4" x14ac:dyDescent="0.4">
      <c r="B1955" s="15">
        <v>1952</v>
      </c>
      <c r="C1955" s="17">
        <v>1314</v>
      </c>
      <c r="D1955" s="17">
        <v>1112</v>
      </c>
    </row>
    <row r="1956" spans="2:4" x14ac:dyDescent="0.4">
      <c r="B1956" s="15">
        <v>1953</v>
      </c>
      <c r="C1956" s="17">
        <v>1452</v>
      </c>
      <c r="D1956" s="17">
        <v>1452</v>
      </c>
    </row>
    <row r="1957" spans="2:4" x14ac:dyDescent="0.4">
      <c r="B1957" s="15">
        <v>1954</v>
      </c>
      <c r="C1957" s="17">
        <v>1452</v>
      </c>
      <c r="D1957" s="17">
        <v>1452</v>
      </c>
    </row>
    <row r="1958" spans="2:4" x14ac:dyDescent="0.4">
      <c r="B1958" s="15">
        <v>1955</v>
      </c>
      <c r="C1958" s="17">
        <v>1173</v>
      </c>
      <c r="D1958" s="17">
        <v>1124</v>
      </c>
    </row>
    <row r="1959" spans="2:4" x14ac:dyDescent="0.4">
      <c r="B1959" s="15">
        <v>1956</v>
      </c>
      <c r="C1959" s="17">
        <v>1124</v>
      </c>
      <c r="D1959" s="17">
        <v>1124</v>
      </c>
    </row>
    <row r="1960" spans="2:4" x14ac:dyDescent="0.4">
      <c r="B1960" s="15">
        <v>1957</v>
      </c>
      <c r="C1960" s="17">
        <v>1314</v>
      </c>
      <c r="D1960" s="17">
        <v>1433</v>
      </c>
    </row>
    <row r="1961" spans="2:4" x14ac:dyDescent="0.4">
      <c r="B1961" s="15">
        <v>1958</v>
      </c>
      <c r="C1961" s="17">
        <v>1314</v>
      </c>
      <c r="D1961" s="17">
        <v>1452</v>
      </c>
    </row>
    <row r="1962" spans="2:4" x14ac:dyDescent="0.4">
      <c r="B1962" s="15">
        <v>1959</v>
      </c>
      <c r="C1962" s="17">
        <v>1343</v>
      </c>
      <c r="D1962" s="17">
        <v>1343</v>
      </c>
    </row>
    <row r="1963" spans="2:4" x14ac:dyDescent="0.4">
      <c r="B1963" s="15">
        <v>1960</v>
      </c>
      <c r="C1963" s="17">
        <v>1345</v>
      </c>
      <c r="D1963" s="17">
        <v>1195</v>
      </c>
    </row>
    <row r="1964" spans="2:4" x14ac:dyDescent="0.4">
      <c r="B1964" s="15">
        <v>1961</v>
      </c>
      <c r="C1964" s="17">
        <v>1437</v>
      </c>
      <c r="D1964" s="17">
        <v>1437</v>
      </c>
    </row>
    <row r="1965" spans="2:4" x14ac:dyDescent="0.4">
      <c r="B1965" s="15">
        <v>1962</v>
      </c>
      <c r="C1965" s="17">
        <v>1246</v>
      </c>
      <c r="D1965" s="17">
        <v>1195</v>
      </c>
    </row>
    <row r="1966" spans="2:4" x14ac:dyDescent="0.4">
      <c r="B1966" s="15">
        <v>1963</v>
      </c>
      <c r="C1966" s="17">
        <v>1246</v>
      </c>
      <c r="D1966" s="17">
        <v>1458</v>
      </c>
    </row>
    <row r="1967" spans="2:4" x14ac:dyDescent="0.4">
      <c r="B1967" s="15">
        <v>1964</v>
      </c>
      <c r="C1967" s="17">
        <v>1245</v>
      </c>
      <c r="D1967" s="17">
        <v>1433</v>
      </c>
    </row>
    <row r="1968" spans="2:4" x14ac:dyDescent="0.4">
      <c r="B1968" s="15">
        <v>1965</v>
      </c>
      <c r="C1968" s="17">
        <v>1242</v>
      </c>
      <c r="D1968" s="17">
        <v>1112</v>
      </c>
    </row>
    <row r="1969" spans="2:4" x14ac:dyDescent="0.4">
      <c r="B1969" s="15">
        <v>1966</v>
      </c>
      <c r="C1969" s="17">
        <v>1173</v>
      </c>
      <c r="D1969" s="17">
        <v>1433</v>
      </c>
    </row>
    <row r="1970" spans="2:4" x14ac:dyDescent="0.4">
      <c r="B1970" s="15">
        <v>1967</v>
      </c>
      <c r="C1970" s="17">
        <v>1173</v>
      </c>
      <c r="D1970" s="17">
        <v>1452</v>
      </c>
    </row>
    <row r="1971" spans="2:4" x14ac:dyDescent="0.4">
      <c r="B1971" s="15">
        <v>1968</v>
      </c>
      <c r="C1971" s="17">
        <v>1278</v>
      </c>
      <c r="D1971" s="17">
        <v>1181</v>
      </c>
    </row>
    <row r="1972" spans="2:4" x14ac:dyDescent="0.4">
      <c r="B1972" s="15">
        <v>1969</v>
      </c>
      <c r="C1972" s="17">
        <v>1452</v>
      </c>
      <c r="D1972" s="17">
        <v>1452</v>
      </c>
    </row>
    <row r="1973" spans="2:4" x14ac:dyDescent="0.4">
      <c r="B1973" s="15">
        <v>1970</v>
      </c>
      <c r="C1973" s="17">
        <v>1124</v>
      </c>
      <c r="D1973" s="17">
        <v>1124</v>
      </c>
    </row>
    <row r="1974" spans="2:4" x14ac:dyDescent="0.4">
      <c r="B1974" s="15">
        <v>1971</v>
      </c>
      <c r="C1974" s="17">
        <v>1436</v>
      </c>
      <c r="D1974" s="17">
        <v>1423</v>
      </c>
    </row>
    <row r="1975" spans="2:4" x14ac:dyDescent="0.4">
      <c r="B1975" s="15">
        <v>1972</v>
      </c>
      <c r="C1975" s="17">
        <v>1124</v>
      </c>
      <c r="D1975" s="17">
        <v>1124</v>
      </c>
    </row>
    <row r="1976" spans="2:4" x14ac:dyDescent="0.4">
      <c r="B1976" s="15">
        <v>1973</v>
      </c>
      <c r="C1976" s="17">
        <v>1437</v>
      </c>
      <c r="D1976" s="17">
        <v>1437</v>
      </c>
    </row>
    <row r="1977" spans="2:4" x14ac:dyDescent="0.4">
      <c r="B1977" s="15">
        <v>1974</v>
      </c>
      <c r="C1977" s="17">
        <v>1452</v>
      </c>
      <c r="D1977" s="17">
        <v>1452</v>
      </c>
    </row>
    <row r="1978" spans="2:4" x14ac:dyDescent="0.4">
      <c r="B1978" s="15">
        <v>1975</v>
      </c>
      <c r="C1978" s="17">
        <v>1124</v>
      </c>
      <c r="D1978" s="17">
        <v>1124</v>
      </c>
    </row>
    <row r="1979" spans="2:4" x14ac:dyDescent="0.4">
      <c r="B1979" s="15">
        <v>1976</v>
      </c>
      <c r="C1979" s="17">
        <v>1452</v>
      </c>
      <c r="D1979" s="17">
        <v>1452</v>
      </c>
    </row>
    <row r="1980" spans="2:4" x14ac:dyDescent="0.4">
      <c r="B1980" s="15">
        <v>1977</v>
      </c>
      <c r="C1980" s="17">
        <v>1124</v>
      </c>
      <c r="D1980" s="17">
        <v>1124</v>
      </c>
    </row>
    <row r="1981" spans="2:4" x14ac:dyDescent="0.4">
      <c r="B1981" s="15">
        <v>1978</v>
      </c>
      <c r="C1981" s="17">
        <v>1437</v>
      </c>
      <c r="D1981" s="17">
        <v>1437</v>
      </c>
    </row>
    <row r="1982" spans="2:4" x14ac:dyDescent="0.4">
      <c r="B1982" s="15">
        <v>1979</v>
      </c>
      <c r="C1982" s="17">
        <v>1437</v>
      </c>
      <c r="D1982" s="17">
        <v>1437</v>
      </c>
    </row>
    <row r="1983" spans="2:4" x14ac:dyDescent="0.4">
      <c r="B1983" s="15">
        <v>1980</v>
      </c>
      <c r="C1983" s="17">
        <v>1332</v>
      </c>
      <c r="D1983" s="17">
        <v>1458</v>
      </c>
    </row>
    <row r="1984" spans="2:4" x14ac:dyDescent="0.4">
      <c r="B1984" s="15">
        <v>1981</v>
      </c>
      <c r="C1984" s="17">
        <v>1153</v>
      </c>
      <c r="D1984" s="17">
        <v>1437</v>
      </c>
    </row>
    <row r="1985" spans="2:4" x14ac:dyDescent="0.4">
      <c r="B1985" s="15">
        <v>1982</v>
      </c>
      <c r="C1985" s="17">
        <v>1314</v>
      </c>
      <c r="D1985" s="17">
        <v>1458</v>
      </c>
    </row>
    <row r="1986" spans="2:4" x14ac:dyDescent="0.4">
      <c r="B1986" s="15">
        <v>1983</v>
      </c>
      <c r="C1986" s="17">
        <v>1153</v>
      </c>
      <c r="D1986" s="17">
        <v>1112</v>
      </c>
    </row>
    <row r="1987" spans="2:4" x14ac:dyDescent="0.4">
      <c r="B1987" s="15">
        <v>1984</v>
      </c>
      <c r="C1987" s="17">
        <v>1124</v>
      </c>
      <c r="D1987" s="17">
        <v>1124</v>
      </c>
    </row>
    <row r="1988" spans="2:4" x14ac:dyDescent="0.4">
      <c r="B1988" s="15">
        <v>1985</v>
      </c>
      <c r="C1988" s="17">
        <v>1314</v>
      </c>
      <c r="D1988" s="17">
        <v>1437</v>
      </c>
    </row>
    <row r="1989" spans="2:4" x14ac:dyDescent="0.4">
      <c r="B1989" s="15">
        <v>1986</v>
      </c>
      <c r="C1989" s="17">
        <v>1436</v>
      </c>
      <c r="D1989" s="17">
        <v>1437</v>
      </c>
    </row>
    <row r="1990" spans="2:4" x14ac:dyDescent="0.4">
      <c r="B1990" s="15">
        <v>1987</v>
      </c>
      <c r="C1990" s="17">
        <v>1452</v>
      </c>
      <c r="D1990" s="17">
        <v>1452</v>
      </c>
    </row>
    <row r="1991" spans="2:4" x14ac:dyDescent="0.4">
      <c r="B1991" s="15">
        <v>1988</v>
      </c>
      <c r="C1991" s="17">
        <v>1452</v>
      </c>
      <c r="D1991" s="17">
        <v>1452</v>
      </c>
    </row>
    <row r="1992" spans="2:4" x14ac:dyDescent="0.4">
      <c r="B1992" s="15">
        <v>1989</v>
      </c>
      <c r="C1992" s="17">
        <v>1437</v>
      </c>
      <c r="D1992" s="17">
        <v>1437</v>
      </c>
    </row>
    <row r="1993" spans="2:4" x14ac:dyDescent="0.4">
      <c r="B1993" s="15">
        <v>1990</v>
      </c>
      <c r="C1993" s="17">
        <v>1452</v>
      </c>
      <c r="D1993" s="17">
        <v>1452</v>
      </c>
    </row>
    <row r="1994" spans="2:4" x14ac:dyDescent="0.4">
      <c r="B1994" s="15">
        <v>1991</v>
      </c>
      <c r="C1994" s="17">
        <v>1436</v>
      </c>
      <c r="D1994" s="17">
        <v>1181</v>
      </c>
    </row>
    <row r="1995" spans="2:4" x14ac:dyDescent="0.4">
      <c r="B1995" s="15">
        <v>1992</v>
      </c>
      <c r="C1995" s="17">
        <v>1124</v>
      </c>
      <c r="D1995" s="17">
        <v>1124</v>
      </c>
    </row>
    <row r="1996" spans="2:4" x14ac:dyDescent="0.4">
      <c r="B1996" s="15">
        <v>1993</v>
      </c>
      <c r="C1996" s="17">
        <v>1437</v>
      </c>
      <c r="D1996" s="17">
        <v>1437</v>
      </c>
    </row>
    <row r="1997" spans="2:4" x14ac:dyDescent="0.4">
      <c r="B1997" s="15">
        <v>1994</v>
      </c>
      <c r="C1997" s="17">
        <v>1452</v>
      </c>
      <c r="D1997" s="17">
        <v>1452</v>
      </c>
    </row>
    <row r="1998" spans="2:4" x14ac:dyDescent="0.4">
      <c r="B1998" s="15">
        <v>1995</v>
      </c>
      <c r="C1998" s="17">
        <v>1153</v>
      </c>
      <c r="D1998" s="17">
        <v>1437</v>
      </c>
    </row>
    <row r="1999" spans="2:4" x14ac:dyDescent="0.4">
      <c r="B1999" s="15">
        <v>1996</v>
      </c>
      <c r="C1999" s="17">
        <v>1452</v>
      </c>
      <c r="D1999" s="17">
        <v>1452</v>
      </c>
    </row>
    <row r="2000" spans="2:4" x14ac:dyDescent="0.4">
      <c r="B2000" s="15">
        <v>1997</v>
      </c>
      <c r="C2000" s="17">
        <v>1242</v>
      </c>
      <c r="D2000" s="17">
        <v>1181</v>
      </c>
    </row>
    <row r="2001" spans="2:4" x14ac:dyDescent="0.4">
      <c r="B2001" s="15">
        <v>1998</v>
      </c>
      <c r="C2001" s="17">
        <v>1314</v>
      </c>
      <c r="D2001" s="17">
        <v>1195</v>
      </c>
    </row>
    <row r="2002" spans="2:4" x14ac:dyDescent="0.4">
      <c r="B2002" s="15">
        <v>1999</v>
      </c>
      <c r="C2002" s="17">
        <v>1437</v>
      </c>
      <c r="D2002" s="17">
        <v>1437</v>
      </c>
    </row>
    <row r="2003" spans="2:4" x14ac:dyDescent="0.4">
      <c r="B2003" s="15">
        <v>2000</v>
      </c>
      <c r="C2003" s="17">
        <v>1437</v>
      </c>
      <c r="D2003" s="17">
        <v>1437</v>
      </c>
    </row>
    <row r="2004" spans="2:4" x14ac:dyDescent="0.4">
      <c r="B2004" s="15">
        <v>2001</v>
      </c>
      <c r="C2004" s="17">
        <v>1374</v>
      </c>
      <c r="D2004" s="17">
        <v>1374</v>
      </c>
    </row>
    <row r="2005" spans="2:4" x14ac:dyDescent="0.4">
      <c r="B2005" s="15">
        <v>2002</v>
      </c>
      <c r="C2005" s="17">
        <v>1452</v>
      </c>
      <c r="D2005" s="17">
        <v>1452</v>
      </c>
    </row>
    <row r="2006" spans="2:4" x14ac:dyDescent="0.4">
      <c r="B2006" s="15">
        <v>2003</v>
      </c>
      <c r="C2006" s="17">
        <v>1173</v>
      </c>
      <c r="D2006" s="17">
        <v>1433</v>
      </c>
    </row>
    <row r="2007" spans="2:4" x14ac:dyDescent="0.4">
      <c r="B2007" s="15">
        <v>2004</v>
      </c>
      <c r="C2007" s="17">
        <v>1246</v>
      </c>
      <c r="D2007" s="17">
        <v>1196</v>
      </c>
    </row>
    <row r="2008" spans="2:4" x14ac:dyDescent="0.4">
      <c r="B2008" s="15">
        <v>2005</v>
      </c>
      <c r="C2008" s="17">
        <v>1452</v>
      </c>
      <c r="D2008" s="17">
        <v>1452</v>
      </c>
    </row>
    <row r="2009" spans="2:4" x14ac:dyDescent="0.4">
      <c r="B2009" s="15">
        <v>2006</v>
      </c>
      <c r="C2009" s="17">
        <v>1452</v>
      </c>
      <c r="D2009" s="17">
        <v>1452</v>
      </c>
    </row>
    <row r="2010" spans="2:4" x14ac:dyDescent="0.4">
      <c r="B2010" s="15">
        <v>2007</v>
      </c>
      <c r="C2010" s="17">
        <v>1124</v>
      </c>
      <c r="D2010" s="17">
        <v>1124</v>
      </c>
    </row>
    <row r="2011" spans="2:4" x14ac:dyDescent="0.4">
      <c r="B2011" s="15">
        <v>2008</v>
      </c>
      <c r="C2011" s="17">
        <v>1452</v>
      </c>
      <c r="D2011" s="17">
        <v>1452</v>
      </c>
    </row>
    <row r="2012" spans="2:4" x14ac:dyDescent="0.4">
      <c r="B2012" s="15">
        <v>2009</v>
      </c>
      <c r="C2012" s="17">
        <v>1437</v>
      </c>
      <c r="D2012" s="17">
        <v>1437</v>
      </c>
    </row>
    <row r="2013" spans="2:4" x14ac:dyDescent="0.4">
      <c r="B2013" s="15">
        <v>2010</v>
      </c>
      <c r="C2013" s="17">
        <v>1452</v>
      </c>
      <c r="D2013" s="17">
        <v>1452</v>
      </c>
    </row>
    <row r="2014" spans="2:4" x14ac:dyDescent="0.4">
      <c r="B2014" s="15">
        <v>2011</v>
      </c>
      <c r="C2014" s="17">
        <v>1437</v>
      </c>
      <c r="D2014" s="17">
        <v>1437</v>
      </c>
    </row>
    <row r="2015" spans="2:4" x14ac:dyDescent="0.4">
      <c r="B2015" s="15">
        <v>2012</v>
      </c>
      <c r="C2015" s="17">
        <v>1452</v>
      </c>
      <c r="D2015" s="17">
        <v>1452</v>
      </c>
    </row>
    <row r="2016" spans="2:4" x14ac:dyDescent="0.4">
      <c r="B2016" s="15">
        <v>2013</v>
      </c>
      <c r="C2016" s="17">
        <v>1153</v>
      </c>
      <c r="D2016" s="17">
        <v>1458</v>
      </c>
    </row>
    <row r="2017" spans="2:4" x14ac:dyDescent="0.4">
      <c r="B2017" s="15">
        <v>2014</v>
      </c>
      <c r="C2017" s="17">
        <v>1153</v>
      </c>
      <c r="D2017" s="17">
        <v>1458</v>
      </c>
    </row>
    <row r="2018" spans="2:4" x14ac:dyDescent="0.4">
      <c r="B2018" s="15">
        <v>2015</v>
      </c>
      <c r="C2018" s="17">
        <v>1124</v>
      </c>
      <c r="D2018" s="17">
        <v>1124</v>
      </c>
    </row>
    <row r="2019" spans="2:4" x14ac:dyDescent="0.4">
      <c r="B2019" s="15">
        <v>2016</v>
      </c>
      <c r="C2019" s="17">
        <v>1314</v>
      </c>
      <c r="D2019" s="17">
        <v>1181</v>
      </c>
    </row>
    <row r="2020" spans="2:4" x14ac:dyDescent="0.4">
      <c r="B2020" s="15">
        <v>2017</v>
      </c>
      <c r="C2020" s="17">
        <v>1246</v>
      </c>
      <c r="D2020" s="17">
        <v>1195</v>
      </c>
    </row>
    <row r="2021" spans="2:4" x14ac:dyDescent="0.4">
      <c r="B2021" s="15">
        <v>2018</v>
      </c>
      <c r="C2021" s="17">
        <v>1124</v>
      </c>
      <c r="D2021" s="17">
        <v>1124</v>
      </c>
    </row>
    <row r="2022" spans="2:4" x14ac:dyDescent="0.4">
      <c r="B2022" s="15">
        <v>2019</v>
      </c>
      <c r="C2022" s="17">
        <v>1124</v>
      </c>
      <c r="D2022" s="17">
        <v>1124</v>
      </c>
    </row>
    <row r="2023" spans="2:4" x14ac:dyDescent="0.4">
      <c r="B2023" s="15">
        <v>2020</v>
      </c>
      <c r="C2023" s="17">
        <v>1452</v>
      </c>
      <c r="D2023" s="17">
        <v>1452</v>
      </c>
    </row>
    <row r="2024" spans="2:4" x14ac:dyDescent="0.4">
      <c r="B2024" s="15">
        <v>2021</v>
      </c>
      <c r="C2024" s="17">
        <v>1124</v>
      </c>
      <c r="D2024" s="17">
        <v>1124</v>
      </c>
    </row>
    <row r="2025" spans="2:4" x14ac:dyDescent="0.4">
      <c r="B2025" s="15">
        <v>2022</v>
      </c>
      <c r="C2025" s="17">
        <v>1173</v>
      </c>
      <c r="D2025" s="17">
        <v>1195</v>
      </c>
    </row>
    <row r="2026" spans="2:4" x14ac:dyDescent="0.4">
      <c r="B2026" s="15">
        <v>2023</v>
      </c>
      <c r="C2026" s="17">
        <v>1433</v>
      </c>
      <c r="D2026" s="17">
        <v>1433</v>
      </c>
    </row>
    <row r="2027" spans="2:4" x14ac:dyDescent="0.4">
      <c r="B2027" s="15">
        <v>2024</v>
      </c>
      <c r="C2027" s="17">
        <v>1246</v>
      </c>
      <c r="D2027" s="17">
        <v>1195</v>
      </c>
    </row>
    <row r="2028" spans="2:4" x14ac:dyDescent="0.4">
      <c r="B2028" s="15">
        <v>2025</v>
      </c>
      <c r="C2028" s="17">
        <v>1437</v>
      </c>
      <c r="D2028" s="17">
        <v>1437</v>
      </c>
    </row>
    <row r="2029" spans="2:4" x14ac:dyDescent="0.4">
      <c r="B2029" s="15">
        <v>2026</v>
      </c>
      <c r="C2029" s="17">
        <v>1124</v>
      </c>
      <c r="D2029" s="17">
        <v>1124</v>
      </c>
    </row>
    <row r="2030" spans="2:4" x14ac:dyDescent="0.4">
      <c r="B2030" s="15">
        <v>2027</v>
      </c>
      <c r="C2030" s="17">
        <v>1242</v>
      </c>
      <c r="D2030" s="17">
        <v>1196</v>
      </c>
    </row>
    <row r="2031" spans="2:4" x14ac:dyDescent="0.4">
      <c r="B2031" s="15">
        <v>2028</v>
      </c>
      <c r="C2031" s="17">
        <v>1173</v>
      </c>
      <c r="D2031" s="17">
        <v>1458</v>
      </c>
    </row>
    <row r="2032" spans="2:4" x14ac:dyDescent="0.4">
      <c r="B2032" s="15">
        <v>2029</v>
      </c>
      <c r="C2032" s="17">
        <v>1452</v>
      </c>
      <c r="D2032" s="17">
        <v>1452</v>
      </c>
    </row>
    <row r="2033" spans="2:4" x14ac:dyDescent="0.4">
      <c r="B2033" s="15">
        <v>2030</v>
      </c>
      <c r="C2033" s="17">
        <v>1124</v>
      </c>
      <c r="D2033" s="17">
        <v>1124</v>
      </c>
    </row>
    <row r="2034" spans="2:4" x14ac:dyDescent="0.4">
      <c r="B2034" s="15">
        <v>2031</v>
      </c>
      <c r="C2034" s="17">
        <v>1452</v>
      </c>
      <c r="D2034" s="17">
        <v>1452</v>
      </c>
    </row>
    <row r="2035" spans="2:4" x14ac:dyDescent="0.4">
      <c r="B2035" s="15">
        <v>2032</v>
      </c>
      <c r="C2035" s="17">
        <v>1246</v>
      </c>
      <c r="D2035" s="17">
        <v>1124</v>
      </c>
    </row>
    <row r="2036" spans="2:4" x14ac:dyDescent="0.4">
      <c r="B2036" s="15">
        <v>2033</v>
      </c>
      <c r="C2036" s="17">
        <v>1314</v>
      </c>
      <c r="D2036" s="17">
        <v>1112</v>
      </c>
    </row>
    <row r="2037" spans="2:4" x14ac:dyDescent="0.4">
      <c r="B2037" s="15">
        <v>2034</v>
      </c>
      <c r="C2037" s="17">
        <v>1423</v>
      </c>
      <c r="D2037" s="17">
        <v>1423</v>
      </c>
    </row>
    <row r="2038" spans="2:4" x14ac:dyDescent="0.4">
      <c r="B2038" s="15">
        <v>2035</v>
      </c>
      <c r="C2038" s="17">
        <v>1124</v>
      </c>
      <c r="D2038" s="17">
        <v>1124</v>
      </c>
    </row>
    <row r="2039" spans="2:4" x14ac:dyDescent="0.4">
      <c r="B2039" s="15">
        <v>2036</v>
      </c>
      <c r="C2039" s="17">
        <v>1452</v>
      </c>
      <c r="D2039" s="17">
        <v>1452</v>
      </c>
    </row>
    <row r="2040" spans="2:4" x14ac:dyDescent="0.4">
      <c r="B2040" s="15">
        <v>2037</v>
      </c>
      <c r="C2040" s="17">
        <v>1173</v>
      </c>
      <c r="D2040" s="17">
        <v>1195</v>
      </c>
    </row>
    <row r="2041" spans="2:4" x14ac:dyDescent="0.4">
      <c r="B2041" s="15">
        <v>2038</v>
      </c>
      <c r="C2041" s="17">
        <v>1305</v>
      </c>
      <c r="D2041" s="17">
        <v>1343</v>
      </c>
    </row>
    <row r="2042" spans="2:4" x14ac:dyDescent="0.4">
      <c r="B2042" s="15">
        <v>2039</v>
      </c>
      <c r="C2042" s="17">
        <v>1124</v>
      </c>
      <c r="D2042" s="17">
        <v>1124</v>
      </c>
    </row>
    <row r="2043" spans="2:4" x14ac:dyDescent="0.4">
      <c r="B2043" s="15">
        <v>2040</v>
      </c>
      <c r="C2043" s="17">
        <v>1314</v>
      </c>
      <c r="D2043" s="17">
        <v>1124</v>
      </c>
    </row>
    <row r="2044" spans="2:4" x14ac:dyDescent="0.4">
      <c r="B2044" s="15">
        <v>2041</v>
      </c>
      <c r="C2044" s="17">
        <v>1437</v>
      </c>
      <c r="D2044" s="17">
        <v>1437</v>
      </c>
    </row>
    <row r="2045" spans="2:4" x14ac:dyDescent="0.4">
      <c r="B2045" s="15">
        <v>2042</v>
      </c>
      <c r="C2045" s="17">
        <v>1374</v>
      </c>
      <c r="D2045" s="17">
        <v>1374</v>
      </c>
    </row>
    <row r="2046" spans="2:4" x14ac:dyDescent="0.4">
      <c r="B2046" s="15">
        <v>2043</v>
      </c>
      <c r="C2046" s="17">
        <v>1124</v>
      </c>
      <c r="D2046" s="17">
        <v>1124</v>
      </c>
    </row>
    <row r="2047" spans="2:4" x14ac:dyDescent="0.4">
      <c r="B2047" s="15">
        <v>2044</v>
      </c>
      <c r="C2047" s="17">
        <v>1452</v>
      </c>
      <c r="D2047" s="17">
        <v>1452</v>
      </c>
    </row>
    <row r="2048" spans="2:4" x14ac:dyDescent="0.4">
      <c r="B2048" s="15">
        <v>2045</v>
      </c>
      <c r="C2048" s="17">
        <v>1153</v>
      </c>
      <c r="D2048" s="17">
        <v>1437</v>
      </c>
    </row>
    <row r="2049" spans="2:4" x14ac:dyDescent="0.4">
      <c r="B2049" s="15">
        <v>2046</v>
      </c>
      <c r="C2049" s="17">
        <v>1112</v>
      </c>
      <c r="D2049" s="17">
        <v>1112</v>
      </c>
    </row>
    <row r="2050" spans="2:4" x14ac:dyDescent="0.4">
      <c r="B2050" s="15">
        <v>2047</v>
      </c>
      <c r="C2050" s="17">
        <v>1124</v>
      </c>
      <c r="D2050" s="17">
        <v>1124</v>
      </c>
    </row>
    <row r="2051" spans="2:4" x14ac:dyDescent="0.4">
      <c r="B2051" s="15">
        <v>2048</v>
      </c>
      <c r="C2051" s="17">
        <v>1257</v>
      </c>
      <c r="D2051" s="17">
        <v>1452</v>
      </c>
    </row>
    <row r="2052" spans="2:4" x14ac:dyDescent="0.4">
      <c r="B2052" s="15">
        <v>2049</v>
      </c>
      <c r="C2052" s="17">
        <v>1124</v>
      </c>
      <c r="D2052" s="17">
        <v>1124</v>
      </c>
    </row>
    <row r="2053" spans="2:4" x14ac:dyDescent="0.4">
      <c r="B2053" s="15">
        <v>2050</v>
      </c>
      <c r="C2053" s="17">
        <v>1437</v>
      </c>
      <c r="D2053" s="17">
        <v>1437</v>
      </c>
    </row>
    <row r="2054" spans="2:4" x14ac:dyDescent="0.4">
      <c r="B2054" s="15">
        <v>2051</v>
      </c>
      <c r="C2054" s="17">
        <v>1433</v>
      </c>
      <c r="D2054" s="17">
        <v>1433</v>
      </c>
    </row>
    <row r="2055" spans="2:4" x14ac:dyDescent="0.4">
      <c r="B2055" s="15">
        <v>2052</v>
      </c>
      <c r="C2055" s="17">
        <v>1452</v>
      </c>
      <c r="D2055" s="17">
        <v>1452</v>
      </c>
    </row>
    <row r="2056" spans="2:4" x14ac:dyDescent="0.4">
      <c r="B2056" s="15">
        <v>2053</v>
      </c>
      <c r="C2056" s="17">
        <v>1242</v>
      </c>
      <c r="D2056" s="17">
        <v>1181</v>
      </c>
    </row>
    <row r="2057" spans="2:4" x14ac:dyDescent="0.4">
      <c r="B2057" s="15">
        <v>2054</v>
      </c>
      <c r="C2057" s="17">
        <v>1173</v>
      </c>
      <c r="D2057" s="17">
        <v>1437</v>
      </c>
    </row>
    <row r="2058" spans="2:4" x14ac:dyDescent="0.4">
      <c r="B2058" s="15">
        <v>2055</v>
      </c>
      <c r="C2058" s="17">
        <v>1314</v>
      </c>
      <c r="D2058" s="17">
        <v>1458</v>
      </c>
    </row>
    <row r="2059" spans="2:4" x14ac:dyDescent="0.4">
      <c r="B2059" s="15">
        <v>2056</v>
      </c>
      <c r="C2059" s="17">
        <v>1452</v>
      </c>
      <c r="D2059" s="17">
        <v>1452</v>
      </c>
    </row>
    <row r="2060" spans="2:4" x14ac:dyDescent="0.4">
      <c r="B2060" s="15">
        <v>2057</v>
      </c>
      <c r="C2060" s="17">
        <v>1345</v>
      </c>
      <c r="D2060" s="17">
        <v>1433</v>
      </c>
    </row>
    <row r="2061" spans="2:4" x14ac:dyDescent="0.4">
      <c r="B2061" s="15">
        <v>2058</v>
      </c>
      <c r="C2061" s="17">
        <v>1278</v>
      </c>
      <c r="D2061" s="17">
        <v>1437</v>
      </c>
    </row>
    <row r="2062" spans="2:4" x14ac:dyDescent="0.4">
      <c r="B2062" s="15">
        <v>2059</v>
      </c>
      <c r="C2062" s="17">
        <v>1181</v>
      </c>
      <c r="D2062" s="17">
        <v>1181</v>
      </c>
    </row>
    <row r="2063" spans="2:4" x14ac:dyDescent="0.4">
      <c r="B2063" s="15">
        <v>2060</v>
      </c>
      <c r="C2063" s="17">
        <v>1314</v>
      </c>
      <c r="D2063" s="17">
        <v>1458</v>
      </c>
    </row>
    <row r="2064" spans="2:4" x14ac:dyDescent="0.4">
      <c r="B2064" s="15">
        <v>2061</v>
      </c>
      <c r="C2064" s="17">
        <v>1124</v>
      </c>
      <c r="D2064" s="17">
        <v>1124</v>
      </c>
    </row>
    <row r="2065" spans="2:4" x14ac:dyDescent="0.4">
      <c r="B2065" s="15">
        <v>2062</v>
      </c>
      <c r="C2065" s="17">
        <v>1124</v>
      </c>
      <c r="D2065" s="17">
        <v>1124</v>
      </c>
    </row>
    <row r="2066" spans="2:4" x14ac:dyDescent="0.4">
      <c r="B2066" s="15">
        <v>2063</v>
      </c>
      <c r="C2066" s="17">
        <v>1246</v>
      </c>
      <c r="D2066" s="17">
        <v>1112</v>
      </c>
    </row>
    <row r="2067" spans="2:4" x14ac:dyDescent="0.4">
      <c r="B2067" s="15">
        <v>2064</v>
      </c>
      <c r="C2067" s="17">
        <v>1124</v>
      </c>
      <c r="D2067" s="17">
        <v>1124</v>
      </c>
    </row>
    <row r="2068" spans="2:4" x14ac:dyDescent="0.4">
      <c r="B2068" s="15">
        <v>2065</v>
      </c>
      <c r="C2068" s="17">
        <v>1242</v>
      </c>
      <c r="D2068" s="17">
        <v>1433</v>
      </c>
    </row>
    <row r="2069" spans="2:4" x14ac:dyDescent="0.4">
      <c r="B2069" s="15">
        <v>2066</v>
      </c>
      <c r="C2069" s="17">
        <v>1437</v>
      </c>
      <c r="D2069" s="17">
        <v>1437</v>
      </c>
    </row>
    <row r="2070" spans="2:4" x14ac:dyDescent="0.4">
      <c r="B2070" s="15">
        <v>2067</v>
      </c>
      <c r="C2070" s="17">
        <v>1124</v>
      </c>
      <c r="D2070" s="17">
        <v>1124</v>
      </c>
    </row>
    <row r="2071" spans="2:4" x14ac:dyDescent="0.4">
      <c r="B2071" s="15">
        <v>2068</v>
      </c>
      <c r="C2071" s="17">
        <v>1452</v>
      </c>
      <c r="D2071" s="17">
        <v>1452</v>
      </c>
    </row>
    <row r="2072" spans="2:4" x14ac:dyDescent="0.4">
      <c r="B2072" s="15">
        <v>2069</v>
      </c>
      <c r="C2072" s="17">
        <v>1452</v>
      </c>
      <c r="D2072" s="17">
        <v>1452</v>
      </c>
    </row>
    <row r="2073" spans="2:4" x14ac:dyDescent="0.4">
      <c r="B2073" s="15">
        <v>2070</v>
      </c>
      <c r="C2073" s="17">
        <v>1153</v>
      </c>
      <c r="D2073" s="17">
        <v>1124</v>
      </c>
    </row>
    <row r="2074" spans="2:4" x14ac:dyDescent="0.4">
      <c r="B2074" s="15">
        <v>2071</v>
      </c>
      <c r="C2074" s="17">
        <v>1436</v>
      </c>
      <c r="D2074" s="17">
        <v>1433</v>
      </c>
    </row>
    <row r="2075" spans="2:4" x14ac:dyDescent="0.4">
      <c r="B2075" s="15">
        <v>2072</v>
      </c>
      <c r="C2075" s="17">
        <v>1452</v>
      </c>
      <c r="D2075" s="17">
        <v>1452</v>
      </c>
    </row>
    <row r="2076" spans="2:4" x14ac:dyDescent="0.4">
      <c r="B2076" s="15">
        <v>2073</v>
      </c>
      <c r="C2076" s="17">
        <v>1124</v>
      </c>
      <c r="D2076" s="17">
        <v>1124</v>
      </c>
    </row>
    <row r="2077" spans="2:4" x14ac:dyDescent="0.4">
      <c r="B2077" s="15">
        <v>2074</v>
      </c>
      <c r="C2077" s="17">
        <v>1314</v>
      </c>
      <c r="D2077" s="17">
        <v>1458</v>
      </c>
    </row>
    <row r="2078" spans="2:4" x14ac:dyDescent="0.4">
      <c r="B2078" s="15">
        <v>2075</v>
      </c>
      <c r="C2078" s="17">
        <v>1124</v>
      </c>
      <c r="D2078" s="17">
        <v>1124</v>
      </c>
    </row>
    <row r="2079" spans="2:4" x14ac:dyDescent="0.4">
      <c r="B2079" s="15">
        <v>2076</v>
      </c>
      <c r="C2079" s="17">
        <v>1437</v>
      </c>
      <c r="D2079" s="17">
        <v>1437</v>
      </c>
    </row>
    <row r="2080" spans="2:4" x14ac:dyDescent="0.4">
      <c r="B2080" s="15">
        <v>2077</v>
      </c>
      <c r="C2080" s="17">
        <v>1124</v>
      </c>
      <c r="D2080" s="17">
        <v>1124</v>
      </c>
    </row>
    <row r="2081" spans="2:4" x14ac:dyDescent="0.4">
      <c r="B2081" s="15">
        <v>2078</v>
      </c>
      <c r="C2081" s="17">
        <v>1153</v>
      </c>
      <c r="D2081" s="17">
        <v>1376</v>
      </c>
    </row>
    <row r="2082" spans="2:4" x14ac:dyDescent="0.4">
      <c r="B2082" s="15">
        <v>2079</v>
      </c>
      <c r="C2082" s="17">
        <v>1452</v>
      </c>
      <c r="D2082" s="17">
        <v>1452</v>
      </c>
    </row>
    <row r="2083" spans="2:4" x14ac:dyDescent="0.4">
      <c r="B2083" s="15">
        <v>2080</v>
      </c>
      <c r="C2083" s="17">
        <v>1124</v>
      </c>
      <c r="D2083" s="17">
        <v>1124</v>
      </c>
    </row>
    <row r="2084" spans="2:4" x14ac:dyDescent="0.4">
      <c r="B2084" s="15">
        <v>2081</v>
      </c>
      <c r="C2084" s="17">
        <v>1458</v>
      </c>
      <c r="D2084" s="17">
        <v>1458</v>
      </c>
    </row>
    <row r="2085" spans="2:4" x14ac:dyDescent="0.4">
      <c r="B2085" s="15">
        <v>2082</v>
      </c>
      <c r="C2085" s="17">
        <v>1257</v>
      </c>
      <c r="D2085" s="17">
        <v>1458</v>
      </c>
    </row>
    <row r="2086" spans="2:4" x14ac:dyDescent="0.4">
      <c r="B2086" s="15">
        <v>2083</v>
      </c>
      <c r="C2086" s="17">
        <v>1374</v>
      </c>
      <c r="D2086" s="17">
        <v>1374</v>
      </c>
    </row>
    <row r="2087" spans="2:4" x14ac:dyDescent="0.4">
      <c r="B2087" s="15">
        <v>2084</v>
      </c>
      <c r="C2087" s="17">
        <v>1452</v>
      </c>
      <c r="D2087" s="17">
        <v>1452</v>
      </c>
    </row>
    <row r="2088" spans="2:4" x14ac:dyDescent="0.4">
      <c r="B2088" s="15">
        <v>2085</v>
      </c>
      <c r="C2088" s="17">
        <v>1437</v>
      </c>
      <c r="D2088" s="17">
        <v>1437</v>
      </c>
    </row>
    <row r="2089" spans="2:4" x14ac:dyDescent="0.4">
      <c r="B2089" s="15">
        <v>2086</v>
      </c>
      <c r="C2089" s="17">
        <v>1452</v>
      </c>
      <c r="D2089" s="17">
        <v>1452</v>
      </c>
    </row>
    <row r="2090" spans="2:4" x14ac:dyDescent="0.4">
      <c r="B2090" s="15">
        <v>2087</v>
      </c>
      <c r="C2090" s="17">
        <v>1257</v>
      </c>
      <c r="D2090" s="17">
        <v>1124</v>
      </c>
    </row>
    <row r="2091" spans="2:4" x14ac:dyDescent="0.4">
      <c r="B2091" s="15">
        <v>2088</v>
      </c>
      <c r="C2091" s="17">
        <v>1452</v>
      </c>
      <c r="D2091" s="17">
        <v>1452</v>
      </c>
    </row>
    <row r="2092" spans="2:4" x14ac:dyDescent="0.4">
      <c r="B2092" s="15">
        <v>2089</v>
      </c>
      <c r="C2092" s="17">
        <v>1374</v>
      </c>
      <c r="D2092" s="17">
        <v>1374</v>
      </c>
    </row>
    <row r="2093" spans="2:4" x14ac:dyDescent="0.4">
      <c r="B2093" s="15">
        <v>2090</v>
      </c>
      <c r="C2093" s="17">
        <v>1314</v>
      </c>
      <c r="D2093" s="17">
        <v>1374</v>
      </c>
    </row>
    <row r="2094" spans="2:4" x14ac:dyDescent="0.4">
      <c r="B2094" s="15">
        <v>2091</v>
      </c>
      <c r="C2094" s="17">
        <v>1433</v>
      </c>
      <c r="D2094" s="17">
        <v>1433</v>
      </c>
    </row>
    <row r="2095" spans="2:4" x14ac:dyDescent="0.4">
      <c r="B2095" s="15">
        <v>2092</v>
      </c>
      <c r="C2095" s="17">
        <v>1343</v>
      </c>
      <c r="D2095" s="17">
        <v>1343</v>
      </c>
    </row>
    <row r="2096" spans="2:4" x14ac:dyDescent="0.4">
      <c r="B2096" s="15">
        <v>2093</v>
      </c>
      <c r="C2096" s="17">
        <v>1246</v>
      </c>
      <c r="D2096" s="17">
        <v>1452</v>
      </c>
    </row>
    <row r="2097" spans="2:4" x14ac:dyDescent="0.4">
      <c r="B2097" s="15">
        <v>2094</v>
      </c>
      <c r="C2097" s="17">
        <v>1343</v>
      </c>
      <c r="D2097" s="17">
        <v>1343</v>
      </c>
    </row>
    <row r="2098" spans="2:4" x14ac:dyDescent="0.4">
      <c r="B2098" s="15">
        <v>2095</v>
      </c>
      <c r="C2098" s="17">
        <v>1374</v>
      </c>
      <c r="D2098" s="17">
        <v>1374</v>
      </c>
    </row>
    <row r="2099" spans="2:4" x14ac:dyDescent="0.4">
      <c r="B2099" s="15">
        <v>2096</v>
      </c>
      <c r="C2099" s="17">
        <v>1124</v>
      </c>
      <c r="D2099" s="17">
        <v>1124</v>
      </c>
    </row>
    <row r="2100" spans="2:4" x14ac:dyDescent="0.4">
      <c r="B2100" s="15">
        <v>2097</v>
      </c>
      <c r="C2100" s="17">
        <v>1257</v>
      </c>
      <c r="D2100" s="17">
        <v>1452</v>
      </c>
    </row>
    <row r="2101" spans="2:4" x14ac:dyDescent="0.4">
      <c r="B2101" s="15">
        <v>2098</v>
      </c>
      <c r="C2101" s="17">
        <v>1371</v>
      </c>
      <c r="D2101" s="17">
        <v>1433</v>
      </c>
    </row>
    <row r="2102" spans="2:4" x14ac:dyDescent="0.4">
      <c r="B2102" s="15">
        <v>2099</v>
      </c>
      <c r="C2102" s="17">
        <v>1242</v>
      </c>
      <c r="D2102" s="17">
        <v>1437</v>
      </c>
    </row>
    <row r="2103" spans="2:4" x14ac:dyDescent="0.4">
      <c r="B2103" s="15">
        <v>2100</v>
      </c>
      <c r="C2103" s="17">
        <v>1452</v>
      </c>
      <c r="D2103" s="17">
        <v>1452</v>
      </c>
    </row>
    <row r="2104" spans="2:4" x14ac:dyDescent="0.4">
      <c r="B2104" s="15">
        <v>2101</v>
      </c>
      <c r="C2104" s="17">
        <v>1153</v>
      </c>
      <c r="D2104" s="17">
        <v>1268</v>
      </c>
    </row>
    <row r="2105" spans="2:4" x14ac:dyDescent="0.4">
      <c r="B2105" s="15">
        <v>2102</v>
      </c>
      <c r="C2105" s="17">
        <v>1437</v>
      </c>
      <c r="D2105" s="17">
        <v>1437</v>
      </c>
    </row>
    <row r="2106" spans="2:4" x14ac:dyDescent="0.4">
      <c r="B2106" s="15">
        <v>2103</v>
      </c>
      <c r="C2106" s="17">
        <v>1437</v>
      </c>
      <c r="D2106" s="17">
        <v>1437</v>
      </c>
    </row>
    <row r="2107" spans="2:4" x14ac:dyDescent="0.4">
      <c r="B2107" s="15">
        <v>2104</v>
      </c>
      <c r="C2107" s="17">
        <v>1195</v>
      </c>
      <c r="D2107" s="17">
        <v>1195</v>
      </c>
    </row>
    <row r="2108" spans="2:4" x14ac:dyDescent="0.4">
      <c r="B2108" s="15">
        <v>2105</v>
      </c>
      <c r="C2108" s="17">
        <v>1436</v>
      </c>
      <c r="D2108" s="17">
        <v>1458</v>
      </c>
    </row>
    <row r="2109" spans="2:4" x14ac:dyDescent="0.4">
      <c r="B2109" s="15">
        <v>2106</v>
      </c>
      <c r="C2109" s="17">
        <v>1452</v>
      </c>
      <c r="D2109" s="17">
        <v>1452</v>
      </c>
    </row>
    <row r="2110" spans="2:4" x14ac:dyDescent="0.4">
      <c r="B2110" s="15">
        <v>2107</v>
      </c>
      <c r="C2110" s="17">
        <v>1437</v>
      </c>
      <c r="D2110" s="17">
        <v>1437</v>
      </c>
    </row>
    <row r="2111" spans="2:4" x14ac:dyDescent="0.4">
      <c r="B2111" s="15">
        <v>2108</v>
      </c>
      <c r="C2111" s="17">
        <v>1314</v>
      </c>
      <c r="D2111" s="17">
        <v>1112</v>
      </c>
    </row>
    <row r="2112" spans="2:4" x14ac:dyDescent="0.4">
      <c r="B2112" s="15">
        <v>2109</v>
      </c>
      <c r="C2112" s="17">
        <v>1173</v>
      </c>
      <c r="D2112" s="17">
        <v>1452</v>
      </c>
    </row>
    <row r="2113" spans="2:4" x14ac:dyDescent="0.4">
      <c r="B2113" s="15">
        <v>2110</v>
      </c>
      <c r="C2113" s="17">
        <v>1371</v>
      </c>
      <c r="D2113" s="17">
        <v>1458</v>
      </c>
    </row>
    <row r="2114" spans="2:4" x14ac:dyDescent="0.4">
      <c r="B2114" s="15">
        <v>2111</v>
      </c>
      <c r="C2114" s="17">
        <v>1437</v>
      </c>
      <c r="D2114" s="17">
        <v>1437</v>
      </c>
    </row>
    <row r="2115" spans="2:4" x14ac:dyDescent="0.4">
      <c r="B2115" s="15">
        <v>2112</v>
      </c>
      <c r="C2115" s="17">
        <v>1112</v>
      </c>
      <c r="D2115" s="17">
        <v>1112</v>
      </c>
    </row>
    <row r="2116" spans="2:4" x14ac:dyDescent="0.4">
      <c r="B2116" s="15">
        <v>2113</v>
      </c>
      <c r="C2116" s="17">
        <v>1452</v>
      </c>
      <c r="D2116" s="17">
        <v>1452</v>
      </c>
    </row>
    <row r="2117" spans="2:4" x14ac:dyDescent="0.4">
      <c r="B2117" s="15">
        <v>2114</v>
      </c>
      <c r="C2117" s="17">
        <v>1173</v>
      </c>
      <c r="D2117" s="17">
        <v>1452</v>
      </c>
    </row>
    <row r="2118" spans="2:4" x14ac:dyDescent="0.4">
      <c r="B2118" s="15">
        <v>2115</v>
      </c>
      <c r="C2118" s="17">
        <v>1314</v>
      </c>
      <c r="D2118" s="17">
        <v>1437</v>
      </c>
    </row>
    <row r="2119" spans="2:4" x14ac:dyDescent="0.4">
      <c r="B2119" s="15">
        <v>2116</v>
      </c>
      <c r="C2119" s="17">
        <v>1437</v>
      </c>
      <c r="D2119" s="17">
        <v>1437</v>
      </c>
    </row>
    <row r="2120" spans="2:4" x14ac:dyDescent="0.4">
      <c r="B2120" s="15">
        <v>2117</v>
      </c>
      <c r="C2120" s="17">
        <v>1246</v>
      </c>
      <c r="D2120" s="17">
        <v>1437</v>
      </c>
    </row>
    <row r="2121" spans="2:4" x14ac:dyDescent="0.4">
      <c r="B2121" s="15">
        <v>2118</v>
      </c>
      <c r="C2121" s="17">
        <v>1257</v>
      </c>
      <c r="D2121" s="17">
        <v>1437</v>
      </c>
    </row>
    <row r="2122" spans="2:4" x14ac:dyDescent="0.4">
      <c r="B2122" s="15">
        <v>2119</v>
      </c>
      <c r="C2122" s="17">
        <v>1452</v>
      </c>
      <c r="D2122" s="17">
        <v>1452</v>
      </c>
    </row>
    <row r="2123" spans="2:4" x14ac:dyDescent="0.4">
      <c r="B2123" s="15">
        <v>2120</v>
      </c>
      <c r="C2123" s="17">
        <v>1124</v>
      </c>
      <c r="D2123" s="17">
        <v>1124</v>
      </c>
    </row>
    <row r="2124" spans="2:4" x14ac:dyDescent="0.4">
      <c r="B2124" s="15">
        <v>2121</v>
      </c>
      <c r="C2124" s="17">
        <v>1242</v>
      </c>
      <c r="D2124" s="17">
        <v>1433</v>
      </c>
    </row>
    <row r="2125" spans="2:4" x14ac:dyDescent="0.4">
      <c r="B2125" s="15">
        <v>2122</v>
      </c>
      <c r="C2125" s="17">
        <v>1246</v>
      </c>
      <c r="D2125" s="17">
        <v>1181</v>
      </c>
    </row>
    <row r="2126" spans="2:4" x14ac:dyDescent="0.4">
      <c r="B2126" s="15">
        <v>2123</v>
      </c>
      <c r="C2126" s="17">
        <v>1452</v>
      </c>
      <c r="D2126" s="17">
        <v>1452</v>
      </c>
    </row>
    <row r="2127" spans="2:4" x14ac:dyDescent="0.4">
      <c r="B2127" s="15">
        <v>2124</v>
      </c>
      <c r="C2127" s="17">
        <v>1173</v>
      </c>
      <c r="D2127" s="17">
        <v>1433</v>
      </c>
    </row>
    <row r="2128" spans="2:4" x14ac:dyDescent="0.4">
      <c r="B2128" s="15">
        <v>2125</v>
      </c>
      <c r="C2128" s="17">
        <v>1452</v>
      </c>
      <c r="D2128" s="17">
        <v>1452</v>
      </c>
    </row>
    <row r="2129" spans="2:4" x14ac:dyDescent="0.4">
      <c r="B2129" s="15">
        <v>2126</v>
      </c>
      <c r="C2129" s="17">
        <v>1452</v>
      </c>
      <c r="D2129" s="17">
        <v>1452</v>
      </c>
    </row>
    <row r="2130" spans="2:4" x14ac:dyDescent="0.4">
      <c r="B2130" s="15">
        <v>2127</v>
      </c>
      <c r="C2130" s="17">
        <v>1437</v>
      </c>
      <c r="D2130" s="17">
        <v>1437</v>
      </c>
    </row>
    <row r="2131" spans="2:4" x14ac:dyDescent="0.4">
      <c r="B2131" s="15">
        <v>2128</v>
      </c>
      <c r="C2131" s="17">
        <v>1452</v>
      </c>
      <c r="D2131" s="17">
        <v>1452</v>
      </c>
    </row>
    <row r="2132" spans="2:4" x14ac:dyDescent="0.4">
      <c r="B2132" s="15">
        <v>2129</v>
      </c>
      <c r="C2132" s="17">
        <v>1452</v>
      </c>
      <c r="D2132" s="17">
        <v>1452</v>
      </c>
    </row>
    <row r="2133" spans="2:4" x14ac:dyDescent="0.4">
      <c r="B2133" s="15">
        <v>2130</v>
      </c>
      <c r="C2133" s="17">
        <v>1452</v>
      </c>
      <c r="D2133" s="17">
        <v>1452</v>
      </c>
    </row>
    <row r="2134" spans="2:4" x14ac:dyDescent="0.4">
      <c r="B2134" s="15">
        <v>2131</v>
      </c>
      <c r="C2134" s="17">
        <v>1457</v>
      </c>
      <c r="D2134" s="17">
        <v>1433</v>
      </c>
    </row>
    <row r="2135" spans="2:4" x14ac:dyDescent="0.4">
      <c r="B2135" s="15">
        <v>2132</v>
      </c>
      <c r="C2135" s="17">
        <v>1124</v>
      </c>
      <c r="D2135" s="17">
        <v>1124</v>
      </c>
    </row>
    <row r="2136" spans="2:4" x14ac:dyDescent="0.4">
      <c r="B2136" s="15">
        <v>2133</v>
      </c>
      <c r="C2136" s="17">
        <v>1458</v>
      </c>
      <c r="D2136" s="17">
        <v>1458</v>
      </c>
    </row>
    <row r="2137" spans="2:4" x14ac:dyDescent="0.4">
      <c r="B2137" s="15">
        <v>2134</v>
      </c>
      <c r="C2137" s="17">
        <v>1332</v>
      </c>
      <c r="D2137" s="17">
        <v>1124</v>
      </c>
    </row>
    <row r="2138" spans="2:4" x14ac:dyDescent="0.4">
      <c r="B2138" s="15">
        <v>2135</v>
      </c>
      <c r="C2138" s="17">
        <v>1437</v>
      </c>
      <c r="D2138" s="17">
        <v>1437</v>
      </c>
    </row>
    <row r="2139" spans="2:4" x14ac:dyDescent="0.4">
      <c r="B2139" s="15">
        <v>2136</v>
      </c>
      <c r="C2139" s="17">
        <v>1153</v>
      </c>
      <c r="D2139" s="17">
        <v>1452</v>
      </c>
    </row>
    <row r="2140" spans="2:4" x14ac:dyDescent="0.4">
      <c r="B2140" s="15">
        <v>2137</v>
      </c>
      <c r="C2140" s="17">
        <v>1124</v>
      </c>
      <c r="D2140" s="17">
        <v>1124</v>
      </c>
    </row>
    <row r="2141" spans="2:4" x14ac:dyDescent="0.4">
      <c r="B2141" s="15">
        <v>2138</v>
      </c>
      <c r="C2141" s="17">
        <v>1436</v>
      </c>
      <c r="D2141" s="17">
        <v>1433</v>
      </c>
    </row>
    <row r="2142" spans="2:4" x14ac:dyDescent="0.4">
      <c r="B2142" s="15">
        <v>2139</v>
      </c>
      <c r="C2142" s="17">
        <v>1345</v>
      </c>
      <c r="D2142" s="17">
        <v>1433</v>
      </c>
    </row>
    <row r="2143" spans="2:4" x14ac:dyDescent="0.4">
      <c r="B2143" s="15">
        <v>2140</v>
      </c>
      <c r="C2143" s="17">
        <v>1437</v>
      </c>
      <c r="D2143" s="17">
        <v>1437</v>
      </c>
    </row>
    <row r="2144" spans="2:4" x14ac:dyDescent="0.4">
      <c r="B2144" s="15">
        <v>2141</v>
      </c>
      <c r="C2144" s="17">
        <v>1195</v>
      </c>
      <c r="D2144" s="17">
        <v>1195</v>
      </c>
    </row>
    <row r="2145" spans="2:4" x14ac:dyDescent="0.4">
      <c r="B2145" s="15">
        <v>2142</v>
      </c>
      <c r="C2145" s="17">
        <v>1173</v>
      </c>
      <c r="D2145" s="17">
        <v>1343</v>
      </c>
    </row>
    <row r="2146" spans="2:4" x14ac:dyDescent="0.4">
      <c r="B2146" s="15">
        <v>2143</v>
      </c>
      <c r="C2146" s="17">
        <v>1257</v>
      </c>
      <c r="D2146" s="17">
        <v>1452</v>
      </c>
    </row>
    <row r="2147" spans="2:4" x14ac:dyDescent="0.4">
      <c r="B2147" s="15">
        <v>2144</v>
      </c>
      <c r="C2147" s="17">
        <v>1124</v>
      </c>
      <c r="D2147" s="17">
        <v>1124</v>
      </c>
    </row>
    <row r="2148" spans="2:4" x14ac:dyDescent="0.4">
      <c r="B2148" s="15">
        <v>2145</v>
      </c>
      <c r="C2148" s="17">
        <v>1437</v>
      </c>
      <c r="D2148" s="17">
        <v>1437</v>
      </c>
    </row>
    <row r="2149" spans="2:4" x14ac:dyDescent="0.4">
      <c r="B2149" s="15">
        <v>2146</v>
      </c>
      <c r="C2149" s="17">
        <v>1196</v>
      </c>
      <c r="D2149" s="17">
        <v>1196</v>
      </c>
    </row>
    <row r="2150" spans="2:4" x14ac:dyDescent="0.4">
      <c r="B2150" s="15">
        <v>2147</v>
      </c>
      <c r="C2150" s="17">
        <v>1436</v>
      </c>
      <c r="D2150" s="17">
        <v>1437</v>
      </c>
    </row>
    <row r="2151" spans="2:4" x14ac:dyDescent="0.4">
      <c r="B2151" s="15">
        <v>2148</v>
      </c>
      <c r="C2151" s="17">
        <v>1124</v>
      </c>
      <c r="D2151" s="17">
        <v>1124</v>
      </c>
    </row>
    <row r="2152" spans="2:4" x14ac:dyDescent="0.4">
      <c r="B2152" s="15">
        <v>2149</v>
      </c>
      <c r="C2152" s="17">
        <v>1246</v>
      </c>
      <c r="D2152" s="17">
        <v>1181</v>
      </c>
    </row>
    <row r="2153" spans="2:4" x14ac:dyDescent="0.4">
      <c r="B2153" s="15">
        <v>2150</v>
      </c>
      <c r="C2153" s="17">
        <v>1173</v>
      </c>
      <c r="D2153" s="17">
        <v>1437</v>
      </c>
    </row>
    <row r="2154" spans="2:4" x14ac:dyDescent="0.4">
      <c r="B2154" s="15">
        <v>2151</v>
      </c>
      <c r="C2154" s="17">
        <v>1257</v>
      </c>
      <c r="D2154" s="17">
        <v>1437</v>
      </c>
    </row>
    <row r="2155" spans="2:4" x14ac:dyDescent="0.4">
      <c r="B2155" s="15">
        <v>2152</v>
      </c>
      <c r="C2155" s="17">
        <v>1243</v>
      </c>
      <c r="D2155" s="17">
        <v>1452</v>
      </c>
    </row>
    <row r="2156" spans="2:4" x14ac:dyDescent="0.4">
      <c r="B2156" s="15">
        <v>2153</v>
      </c>
      <c r="C2156" s="17">
        <v>1452</v>
      </c>
      <c r="D2156" s="17">
        <v>1452</v>
      </c>
    </row>
    <row r="2157" spans="2:4" x14ac:dyDescent="0.4">
      <c r="B2157" s="15">
        <v>2154</v>
      </c>
      <c r="C2157" s="17">
        <v>1423</v>
      </c>
      <c r="D2157" s="17">
        <v>1423</v>
      </c>
    </row>
    <row r="2158" spans="2:4" x14ac:dyDescent="0.4">
      <c r="B2158" s="15">
        <v>2155</v>
      </c>
      <c r="C2158" s="17">
        <v>1452</v>
      </c>
      <c r="D2158" s="17">
        <v>1452</v>
      </c>
    </row>
    <row r="2159" spans="2:4" x14ac:dyDescent="0.4">
      <c r="B2159" s="15">
        <v>2156</v>
      </c>
      <c r="C2159" s="17">
        <v>1278</v>
      </c>
      <c r="D2159" s="17">
        <v>1452</v>
      </c>
    </row>
    <row r="2160" spans="2:4" x14ac:dyDescent="0.4">
      <c r="B2160" s="15">
        <v>2157</v>
      </c>
      <c r="C2160" s="17">
        <v>1124</v>
      </c>
      <c r="D2160" s="17">
        <v>1124</v>
      </c>
    </row>
    <row r="2161" spans="2:4" x14ac:dyDescent="0.4">
      <c r="B2161" s="15">
        <v>2158</v>
      </c>
      <c r="C2161" s="17">
        <v>1371</v>
      </c>
      <c r="D2161" s="17">
        <v>1433</v>
      </c>
    </row>
    <row r="2162" spans="2:4" x14ac:dyDescent="0.4">
      <c r="B2162" s="15">
        <v>2159</v>
      </c>
      <c r="C2162" s="17">
        <v>1124</v>
      </c>
      <c r="D2162" s="17">
        <v>1124</v>
      </c>
    </row>
    <row r="2163" spans="2:4" x14ac:dyDescent="0.4">
      <c r="B2163" s="15">
        <v>2160</v>
      </c>
      <c r="C2163" s="17">
        <v>1314</v>
      </c>
      <c r="D2163" s="17">
        <v>1433</v>
      </c>
    </row>
    <row r="2164" spans="2:4" x14ac:dyDescent="0.4">
      <c r="B2164" s="15">
        <v>2161</v>
      </c>
      <c r="C2164" s="17">
        <v>1374</v>
      </c>
      <c r="D2164" s="17">
        <v>1374</v>
      </c>
    </row>
    <row r="2165" spans="2:4" x14ac:dyDescent="0.4">
      <c r="B2165" s="15">
        <v>2162</v>
      </c>
      <c r="C2165" s="17">
        <v>1433</v>
      </c>
      <c r="D2165" s="17">
        <v>1433</v>
      </c>
    </row>
    <row r="2166" spans="2:4" x14ac:dyDescent="0.4">
      <c r="B2166" s="15">
        <v>2163</v>
      </c>
      <c r="C2166" s="17">
        <v>1124</v>
      </c>
      <c r="D2166" s="17">
        <v>1124</v>
      </c>
    </row>
    <row r="2167" spans="2:4" x14ac:dyDescent="0.4">
      <c r="B2167" s="15">
        <v>2164</v>
      </c>
      <c r="C2167" s="17">
        <v>1452</v>
      </c>
      <c r="D2167" s="17">
        <v>1452</v>
      </c>
    </row>
    <row r="2168" spans="2:4" x14ac:dyDescent="0.4">
      <c r="B2168" s="15">
        <v>2165</v>
      </c>
      <c r="C2168" s="17">
        <v>1452</v>
      </c>
      <c r="D2168" s="17">
        <v>1452</v>
      </c>
    </row>
    <row r="2169" spans="2:4" x14ac:dyDescent="0.4">
      <c r="B2169" s="15">
        <v>2166</v>
      </c>
      <c r="C2169" s="17">
        <v>1242</v>
      </c>
      <c r="D2169" s="17">
        <v>1112</v>
      </c>
    </row>
    <row r="2170" spans="2:4" x14ac:dyDescent="0.4">
      <c r="B2170" s="15">
        <v>2167</v>
      </c>
      <c r="C2170" s="17">
        <v>1452</v>
      </c>
      <c r="D2170" s="17">
        <v>1452</v>
      </c>
    </row>
    <row r="2171" spans="2:4" x14ac:dyDescent="0.4">
      <c r="B2171" s="15">
        <v>2168</v>
      </c>
      <c r="C2171" s="17">
        <v>1274</v>
      </c>
      <c r="D2171" s="17">
        <v>1458</v>
      </c>
    </row>
    <row r="2172" spans="2:4" x14ac:dyDescent="0.4">
      <c r="B2172" s="15">
        <v>2169</v>
      </c>
      <c r="C2172" s="17">
        <v>1124</v>
      </c>
      <c r="D2172" s="17">
        <v>1124</v>
      </c>
    </row>
    <row r="2173" spans="2:4" x14ac:dyDescent="0.4">
      <c r="B2173" s="15">
        <v>2170</v>
      </c>
      <c r="C2173" s="17">
        <v>1173</v>
      </c>
      <c r="D2173" s="17">
        <v>1343</v>
      </c>
    </row>
    <row r="2174" spans="2:4" x14ac:dyDescent="0.4">
      <c r="B2174" s="15">
        <v>2171</v>
      </c>
      <c r="C2174" s="17">
        <v>1458</v>
      </c>
      <c r="D2174" s="17">
        <v>1458</v>
      </c>
    </row>
    <row r="2175" spans="2:4" x14ac:dyDescent="0.4">
      <c r="B2175" s="15">
        <v>2172</v>
      </c>
      <c r="C2175" s="17">
        <v>1242</v>
      </c>
      <c r="D2175" s="17">
        <v>1268</v>
      </c>
    </row>
    <row r="2176" spans="2:4" x14ac:dyDescent="0.4">
      <c r="B2176" s="15">
        <v>2173</v>
      </c>
      <c r="C2176" s="17">
        <v>1124</v>
      </c>
      <c r="D2176" s="17">
        <v>1124</v>
      </c>
    </row>
    <row r="2177" spans="2:4" x14ac:dyDescent="0.4">
      <c r="B2177" s="15">
        <v>2174</v>
      </c>
      <c r="C2177" s="17">
        <v>1437</v>
      </c>
      <c r="D2177" s="17">
        <v>1437</v>
      </c>
    </row>
    <row r="2178" spans="2:4" x14ac:dyDescent="0.4">
      <c r="B2178" s="15">
        <v>2175</v>
      </c>
      <c r="C2178" s="17">
        <v>1242</v>
      </c>
      <c r="D2178" s="17">
        <v>1458</v>
      </c>
    </row>
    <row r="2179" spans="2:4" x14ac:dyDescent="0.4">
      <c r="B2179" s="15">
        <v>2176</v>
      </c>
      <c r="C2179" s="17">
        <v>1124</v>
      </c>
      <c r="D2179" s="17">
        <v>1124</v>
      </c>
    </row>
    <row r="2180" spans="2:4" x14ac:dyDescent="0.4">
      <c r="B2180" s="15">
        <v>2177</v>
      </c>
      <c r="C2180" s="17">
        <v>1437</v>
      </c>
      <c r="D2180" s="17">
        <v>1437</v>
      </c>
    </row>
    <row r="2181" spans="2:4" x14ac:dyDescent="0.4">
      <c r="B2181" s="15">
        <v>2178</v>
      </c>
      <c r="C2181" s="17">
        <v>1452</v>
      </c>
      <c r="D2181" s="17">
        <v>1452</v>
      </c>
    </row>
    <row r="2182" spans="2:4" x14ac:dyDescent="0.4">
      <c r="B2182" s="15">
        <v>2179</v>
      </c>
      <c r="C2182" s="17">
        <v>1437</v>
      </c>
      <c r="D2182" s="17">
        <v>1437</v>
      </c>
    </row>
    <row r="2183" spans="2:4" x14ac:dyDescent="0.4">
      <c r="B2183" s="15">
        <v>2180</v>
      </c>
      <c r="C2183" s="17">
        <v>1437</v>
      </c>
      <c r="D2183" s="17">
        <v>1437</v>
      </c>
    </row>
    <row r="2184" spans="2:4" x14ac:dyDescent="0.4">
      <c r="B2184" s="15">
        <v>2181</v>
      </c>
      <c r="C2184" s="17">
        <v>1452</v>
      </c>
      <c r="D2184" s="17">
        <v>1452</v>
      </c>
    </row>
    <row r="2185" spans="2:4" x14ac:dyDescent="0.4">
      <c r="B2185" s="15">
        <v>2182</v>
      </c>
      <c r="C2185" s="17">
        <v>1437</v>
      </c>
      <c r="D2185" s="17">
        <v>1437</v>
      </c>
    </row>
    <row r="2186" spans="2:4" x14ac:dyDescent="0.4">
      <c r="B2186" s="15">
        <v>2183</v>
      </c>
      <c r="C2186" s="17">
        <v>1436</v>
      </c>
      <c r="D2186" s="17">
        <v>1458</v>
      </c>
    </row>
    <row r="2187" spans="2:4" x14ac:dyDescent="0.4">
      <c r="B2187" s="15">
        <v>2184</v>
      </c>
      <c r="C2187" s="17">
        <v>1278</v>
      </c>
      <c r="D2187" s="17">
        <v>1376</v>
      </c>
    </row>
    <row r="2188" spans="2:4" x14ac:dyDescent="0.4">
      <c r="B2188" s="15">
        <v>2185</v>
      </c>
      <c r="C2188" s="17">
        <v>1452</v>
      </c>
      <c r="D2188" s="17">
        <v>1452</v>
      </c>
    </row>
    <row r="2189" spans="2:4" x14ac:dyDescent="0.4">
      <c r="B2189" s="15">
        <v>2186</v>
      </c>
      <c r="C2189" s="17">
        <v>1257</v>
      </c>
      <c r="D2189" s="17">
        <v>1437</v>
      </c>
    </row>
    <row r="2190" spans="2:4" x14ac:dyDescent="0.4">
      <c r="B2190" s="15">
        <v>2187</v>
      </c>
      <c r="C2190" s="17">
        <v>1246</v>
      </c>
      <c r="D2190" s="17">
        <v>1452</v>
      </c>
    </row>
    <row r="2191" spans="2:4" x14ac:dyDescent="0.4">
      <c r="B2191" s="15">
        <v>2188</v>
      </c>
      <c r="C2191" s="17">
        <v>1452</v>
      </c>
      <c r="D2191" s="17">
        <v>1452</v>
      </c>
    </row>
    <row r="2192" spans="2:4" x14ac:dyDescent="0.4">
      <c r="B2192" s="15">
        <v>2189</v>
      </c>
      <c r="C2192" s="17">
        <v>1124</v>
      </c>
      <c r="D2192" s="17">
        <v>1124</v>
      </c>
    </row>
    <row r="2193" spans="2:4" x14ac:dyDescent="0.4">
      <c r="B2193" s="15">
        <v>2190</v>
      </c>
      <c r="C2193" s="17">
        <v>1124</v>
      </c>
      <c r="D2193" s="17">
        <v>1124</v>
      </c>
    </row>
    <row r="2194" spans="2:4" x14ac:dyDescent="0.4">
      <c r="B2194" s="15">
        <v>2191</v>
      </c>
      <c r="C2194" s="17">
        <v>1374</v>
      </c>
      <c r="D2194" s="17">
        <v>1374</v>
      </c>
    </row>
    <row r="2195" spans="2:4" x14ac:dyDescent="0.4">
      <c r="B2195" s="15">
        <v>2192</v>
      </c>
      <c r="C2195" s="17">
        <v>1452</v>
      </c>
      <c r="D2195" s="17">
        <v>1452</v>
      </c>
    </row>
    <row r="2196" spans="2:4" x14ac:dyDescent="0.4">
      <c r="B2196" s="15">
        <v>2193</v>
      </c>
      <c r="C2196" s="17">
        <v>1452</v>
      </c>
      <c r="D2196" s="17">
        <v>1452</v>
      </c>
    </row>
    <row r="2197" spans="2:4" x14ac:dyDescent="0.4">
      <c r="B2197" s="15">
        <v>2194</v>
      </c>
      <c r="C2197" s="17">
        <v>1278</v>
      </c>
      <c r="D2197" s="17">
        <v>1452</v>
      </c>
    </row>
    <row r="2198" spans="2:4" x14ac:dyDescent="0.4">
      <c r="B2198" s="15">
        <v>2195</v>
      </c>
      <c r="C2198" s="17">
        <v>1374</v>
      </c>
      <c r="D2198" s="17">
        <v>1374</v>
      </c>
    </row>
    <row r="2199" spans="2:4" x14ac:dyDescent="0.4">
      <c r="B2199" s="15">
        <v>2196</v>
      </c>
      <c r="C2199" s="17">
        <v>1374</v>
      </c>
      <c r="D2199" s="17">
        <v>1374</v>
      </c>
    </row>
    <row r="2200" spans="2:4" x14ac:dyDescent="0.4">
      <c r="B2200" s="15">
        <v>2197</v>
      </c>
      <c r="C2200" s="17">
        <v>1452</v>
      </c>
      <c r="D2200" s="17">
        <v>1452</v>
      </c>
    </row>
    <row r="2201" spans="2:4" x14ac:dyDescent="0.4">
      <c r="B2201" s="15">
        <v>2198</v>
      </c>
      <c r="C2201" s="17">
        <v>1452</v>
      </c>
      <c r="D2201" s="17">
        <v>1452</v>
      </c>
    </row>
    <row r="2202" spans="2:4" x14ac:dyDescent="0.4">
      <c r="B2202" s="15">
        <v>2199</v>
      </c>
      <c r="C2202" s="17">
        <v>1173</v>
      </c>
      <c r="D2202" s="17">
        <v>1195</v>
      </c>
    </row>
    <row r="2203" spans="2:4" x14ac:dyDescent="0.4">
      <c r="B2203" s="15">
        <v>2200</v>
      </c>
      <c r="C2203" s="17">
        <v>1124</v>
      </c>
      <c r="D2203" s="17">
        <v>1124</v>
      </c>
    </row>
    <row r="2204" spans="2:4" x14ac:dyDescent="0.4">
      <c r="B2204" s="15">
        <v>2201</v>
      </c>
      <c r="C2204" s="17">
        <v>1124</v>
      </c>
      <c r="D2204" s="17">
        <v>1124</v>
      </c>
    </row>
    <row r="2205" spans="2:4" x14ac:dyDescent="0.4">
      <c r="B2205" s="15">
        <v>2202</v>
      </c>
      <c r="C2205" s="17">
        <v>1246</v>
      </c>
      <c r="D2205" s="17">
        <v>1124</v>
      </c>
    </row>
    <row r="2206" spans="2:4" x14ac:dyDescent="0.4">
      <c r="B2206" s="15">
        <v>2203</v>
      </c>
      <c r="C2206" s="17">
        <v>1437</v>
      </c>
      <c r="D2206" s="17">
        <v>1437</v>
      </c>
    </row>
    <row r="2207" spans="2:4" x14ac:dyDescent="0.4">
      <c r="B2207" s="15">
        <v>2204</v>
      </c>
      <c r="C2207" s="17">
        <v>1196</v>
      </c>
      <c r="D2207" s="17">
        <v>1196</v>
      </c>
    </row>
    <row r="2208" spans="2:4" x14ac:dyDescent="0.4">
      <c r="B2208" s="15">
        <v>2205</v>
      </c>
      <c r="C2208" s="17">
        <v>1423</v>
      </c>
      <c r="D2208" s="17">
        <v>1423</v>
      </c>
    </row>
    <row r="2209" spans="2:4" x14ac:dyDescent="0.4">
      <c r="B2209" s="15">
        <v>2206</v>
      </c>
      <c r="C2209" s="17">
        <v>1173</v>
      </c>
      <c r="D2209" s="17">
        <v>1423</v>
      </c>
    </row>
    <row r="2210" spans="2:4" x14ac:dyDescent="0.4">
      <c r="B2210" s="15">
        <v>2207</v>
      </c>
      <c r="C2210" s="17">
        <v>1376</v>
      </c>
      <c r="D2210" s="17">
        <v>1376</v>
      </c>
    </row>
    <row r="2211" spans="2:4" x14ac:dyDescent="0.4">
      <c r="B2211" s="15">
        <v>2208</v>
      </c>
      <c r="C2211" s="17">
        <v>1452</v>
      </c>
      <c r="D2211" s="17">
        <v>1452</v>
      </c>
    </row>
    <row r="2212" spans="2:4" x14ac:dyDescent="0.4">
      <c r="B2212" s="15">
        <v>2209</v>
      </c>
      <c r="C2212" s="17">
        <v>1458</v>
      </c>
      <c r="D2212" s="17">
        <v>1458</v>
      </c>
    </row>
    <row r="2213" spans="2:4" x14ac:dyDescent="0.4">
      <c r="B2213" s="15">
        <v>2210</v>
      </c>
      <c r="C2213" s="17">
        <v>1452</v>
      </c>
      <c r="D2213" s="17">
        <v>1452</v>
      </c>
    </row>
    <row r="2214" spans="2:4" x14ac:dyDescent="0.4">
      <c r="B2214" s="15">
        <v>2211</v>
      </c>
      <c r="C2214" s="17">
        <v>1124</v>
      </c>
      <c r="D2214" s="17">
        <v>1124</v>
      </c>
    </row>
    <row r="2215" spans="2:4" x14ac:dyDescent="0.4">
      <c r="B2215" s="15">
        <v>2212</v>
      </c>
      <c r="C2215" s="17">
        <v>1278</v>
      </c>
      <c r="D2215" s="17">
        <v>1458</v>
      </c>
    </row>
    <row r="2216" spans="2:4" x14ac:dyDescent="0.4">
      <c r="B2216" s="15">
        <v>2213</v>
      </c>
      <c r="C2216" s="17">
        <v>1124</v>
      </c>
      <c r="D2216" s="17">
        <v>1124</v>
      </c>
    </row>
    <row r="2217" spans="2:4" x14ac:dyDescent="0.4">
      <c r="B2217" s="15">
        <v>2214</v>
      </c>
      <c r="C2217" s="17">
        <v>1246</v>
      </c>
      <c r="D2217" s="17">
        <v>1195</v>
      </c>
    </row>
    <row r="2218" spans="2:4" x14ac:dyDescent="0.4">
      <c r="B2218" s="15">
        <v>2215</v>
      </c>
      <c r="C2218" s="17">
        <v>1314</v>
      </c>
      <c r="D2218" s="17">
        <v>1433</v>
      </c>
    </row>
    <row r="2219" spans="2:4" x14ac:dyDescent="0.4">
      <c r="B2219" s="15">
        <v>2216</v>
      </c>
      <c r="C2219" s="17">
        <v>1376</v>
      </c>
      <c r="D2219" s="17">
        <v>1376</v>
      </c>
    </row>
    <row r="2220" spans="2:4" x14ac:dyDescent="0.4">
      <c r="B2220" s="15">
        <v>2217</v>
      </c>
      <c r="C2220" s="17">
        <v>1278</v>
      </c>
      <c r="D2220" s="17">
        <v>1376</v>
      </c>
    </row>
    <row r="2221" spans="2:4" x14ac:dyDescent="0.4">
      <c r="B2221" s="15">
        <v>2218</v>
      </c>
      <c r="C2221" s="17">
        <v>1345</v>
      </c>
      <c r="D2221" s="17">
        <v>1433</v>
      </c>
    </row>
    <row r="2222" spans="2:4" x14ac:dyDescent="0.4">
      <c r="B2222" s="15">
        <v>2219</v>
      </c>
      <c r="C2222" s="17">
        <v>1452</v>
      </c>
      <c r="D2222" s="17">
        <v>1452</v>
      </c>
    </row>
    <row r="2223" spans="2:4" x14ac:dyDescent="0.4">
      <c r="B2223" s="15">
        <v>2220</v>
      </c>
      <c r="C2223" s="17">
        <v>1423</v>
      </c>
      <c r="D2223" s="17">
        <v>1423</v>
      </c>
    </row>
    <row r="2224" spans="2:4" x14ac:dyDescent="0.4">
      <c r="B2224" s="15">
        <v>2221</v>
      </c>
      <c r="C2224" s="17">
        <v>1452</v>
      </c>
      <c r="D2224" s="17">
        <v>1452</v>
      </c>
    </row>
    <row r="2225" spans="2:4" x14ac:dyDescent="0.4">
      <c r="B2225" s="15">
        <v>2222</v>
      </c>
      <c r="C2225" s="17">
        <v>1374</v>
      </c>
      <c r="D2225" s="17">
        <v>1374</v>
      </c>
    </row>
    <row r="2226" spans="2:4" x14ac:dyDescent="0.4">
      <c r="B2226" s="15">
        <v>2223</v>
      </c>
      <c r="C2226" s="17">
        <v>1452</v>
      </c>
      <c r="D2226" s="17">
        <v>1452</v>
      </c>
    </row>
    <row r="2227" spans="2:4" x14ac:dyDescent="0.4">
      <c r="B2227" s="15">
        <v>2224</v>
      </c>
      <c r="C2227" s="17">
        <v>1345</v>
      </c>
      <c r="D2227" s="17">
        <v>1423</v>
      </c>
    </row>
    <row r="2228" spans="2:4" x14ac:dyDescent="0.4">
      <c r="B2228" s="15">
        <v>2225</v>
      </c>
      <c r="C2228" s="17">
        <v>1124</v>
      </c>
      <c r="D2228" s="17">
        <v>1124</v>
      </c>
    </row>
    <row r="2229" spans="2:4" x14ac:dyDescent="0.4">
      <c r="B2229" s="15">
        <v>2226</v>
      </c>
      <c r="C2229" s="17">
        <v>1452</v>
      </c>
      <c r="D2229" s="17">
        <v>1452</v>
      </c>
    </row>
    <row r="2230" spans="2:4" x14ac:dyDescent="0.4">
      <c r="B2230" s="15">
        <v>2227</v>
      </c>
      <c r="C2230" s="17">
        <v>1452</v>
      </c>
      <c r="D2230" s="17">
        <v>1452</v>
      </c>
    </row>
    <row r="2231" spans="2:4" x14ac:dyDescent="0.4">
      <c r="B2231" s="15">
        <v>2228</v>
      </c>
      <c r="C2231" s="17">
        <v>1452</v>
      </c>
      <c r="D2231" s="17">
        <v>1452</v>
      </c>
    </row>
    <row r="2232" spans="2:4" x14ac:dyDescent="0.4">
      <c r="B2232" s="15">
        <v>2229</v>
      </c>
      <c r="C2232" s="17">
        <v>1314</v>
      </c>
      <c r="D2232" s="17">
        <v>1195</v>
      </c>
    </row>
    <row r="2233" spans="2:4" x14ac:dyDescent="0.4">
      <c r="B2233" s="15">
        <v>2230</v>
      </c>
      <c r="C2233" s="17">
        <v>1124</v>
      </c>
      <c r="D2233" s="17">
        <v>1124</v>
      </c>
    </row>
    <row r="2234" spans="2:4" x14ac:dyDescent="0.4">
      <c r="B2234" s="15">
        <v>2231</v>
      </c>
      <c r="C2234" s="17">
        <v>1374</v>
      </c>
      <c r="D2234" s="17">
        <v>1374</v>
      </c>
    </row>
    <row r="2235" spans="2:4" x14ac:dyDescent="0.4">
      <c r="B2235" s="15">
        <v>2232</v>
      </c>
      <c r="C2235" s="17">
        <v>1437</v>
      </c>
      <c r="D2235" s="17">
        <v>1437</v>
      </c>
    </row>
    <row r="2236" spans="2:4" x14ac:dyDescent="0.4">
      <c r="B2236" s="15">
        <v>2233</v>
      </c>
      <c r="C2236" s="17">
        <v>1274</v>
      </c>
      <c r="D2236" s="17">
        <v>1195</v>
      </c>
    </row>
    <row r="2237" spans="2:4" x14ac:dyDescent="0.4">
      <c r="B2237" s="15">
        <v>2234</v>
      </c>
      <c r="C2237" s="17">
        <v>1452</v>
      </c>
      <c r="D2237" s="17">
        <v>1452</v>
      </c>
    </row>
    <row r="2238" spans="2:4" x14ac:dyDescent="0.4">
      <c r="B2238" s="15">
        <v>2235</v>
      </c>
      <c r="C2238" s="17">
        <v>1314</v>
      </c>
      <c r="D2238" s="17">
        <v>1433</v>
      </c>
    </row>
    <row r="2239" spans="2:4" x14ac:dyDescent="0.4">
      <c r="B2239" s="15">
        <v>2236</v>
      </c>
      <c r="C2239" s="17">
        <v>1124</v>
      </c>
      <c r="D2239" s="17">
        <v>1124</v>
      </c>
    </row>
    <row r="2240" spans="2:4" x14ac:dyDescent="0.4">
      <c r="B2240" s="15">
        <v>2237</v>
      </c>
      <c r="C2240" s="17">
        <v>1242</v>
      </c>
      <c r="D2240" s="17">
        <v>1433</v>
      </c>
    </row>
    <row r="2241" spans="2:4" x14ac:dyDescent="0.4">
      <c r="B2241" s="15">
        <v>2238</v>
      </c>
      <c r="C2241" s="17">
        <v>1452</v>
      </c>
      <c r="D2241" s="17">
        <v>1452</v>
      </c>
    </row>
    <row r="2242" spans="2:4" x14ac:dyDescent="0.4">
      <c r="B2242" s="15">
        <v>2239</v>
      </c>
      <c r="C2242" s="17">
        <v>1257</v>
      </c>
      <c r="D2242" s="17">
        <v>1124</v>
      </c>
    </row>
    <row r="2243" spans="2:4" x14ac:dyDescent="0.4">
      <c r="B2243" s="15">
        <v>2240</v>
      </c>
      <c r="C2243" s="17">
        <v>1437</v>
      </c>
      <c r="D2243" s="17">
        <v>1437</v>
      </c>
    </row>
    <row r="2244" spans="2:4" x14ac:dyDescent="0.4">
      <c r="B2244" s="15">
        <v>2241</v>
      </c>
      <c r="C2244" s="17">
        <v>1257</v>
      </c>
      <c r="D2244" s="17">
        <v>1458</v>
      </c>
    </row>
    <row r="2245" spans="2:4" x14ac:dyDescent="0.4">
      <c r="B2245" s="15">
        <v>2242</v>
      </c>
      <c r="C2245" s="17">
        <v>1124</v>
      </c>
      <c r="D2245" s="17">
        <v>1124</v>
      </c>
    </row>
    <row r="2246" spans="2:4" x14ac:dyDescent="0.4">
      <c r="B2246" s="15">
        <v>2243</v>
      </c>
      <c r="C2246" s="17">
        <v>1458</v>
      </c>
      <c r="D2246" s="17">
        <v>1458</v>
      </c>
    </row>
    <row r="2247" spans="2:4" x14ac:dyDescent="0.4">
      <c r="B2247" s="15">
        <v>2244</v>
      </c>
      <c r="C2247" s="17">
        <v>1452</v>
      </c>
      <c r="D2247" s="17">
        <v>1452</v>
      </c>
    </row>
    <row r="2248" spans="2:4" x14ac:dyDescent="0.4">
      <c r="B2248" s="15">
        <v>2245</v>
      </c>
      <c r="C2248" s="17">
        <v>1452</v>
      </c>
      <c r="D2248" s="17">
        <v>1452</v>
      </c>
    </row>
    <row r="2249" spans="2:4" x14ac:dyDescent="0.4">
      <c r="B2249" s="15">
        <v>2246</v>
      </c>
      <c r="C2249" s="17">
        <v>1278</v>
      </c>
      <c r="D2249" s="17">
        <v>1437</v>
      </c>
    </row>
    <row r="2250" spans="2:4" x14ac:dyDescent="0.4">
      <c r="B2250" s="15">
        <v>2247</v>
      </c>
      <c r="C2250" s="17">
        <v>1452</v>
      </c>
      <c r="D2250" s="17">
        <v>1452</v>
      </c>
    </row>
    <row r="2251" spans="2:4" x14ac:dyDescent="0.4">
      <c r="B2251" s="15">
        <v>2248</v>
      </c>
      <c r="C2251" s="17">
        <v>1173</v>
      </c>
      <c r="D2251" s="17">
        <v>1124</v>
      </c>
    </row>
    <row r="2252" spans="2:4" x14ac:dyDescent="0.4">
      <c r="B2252" s="15">
        <v>2249</v>
      </c>
      <c r="C2252" s="17">
        <v>1452</v>
      </c>
      <c r="D2252" s="17">
        <v>1452</v>
      </c>
    </row>
    <row r="2253" spans="2:4" x14ac:dyDescent="0.4">
      <c r="B2253" s="15">
        <v>2250</v>
      </c>
      <c r="C2253" s="17">
        <v>1246</v>
      </c>
      <c r="D2253" s="17">
        <v>1112</v>
      </c>
    </row>
    <row r="2254" spans="2:4" x14ac:dyDescent="0.4">
      <c r="B2254" s="15">
        <v>2251</v>
      </c>
      <c r="C2254" s="17">
        <v>1436</v>
      </c>
      <c r="D2254" s="17">
        <v>1452</v>
      </c>
    </row>
    <row r="2255" spans="2:4" x14ac:dyDescent="0.4">
      <c r="B2255" s="15">
        <v>2252</v>
      </c>
      <c r="C2255" s="17">
        <v>1332</v>
      </c>
      <c r="D2255" s="17">
        <v>1423</v>
      </c>
    </row>
    <row r="2256" spans="2:4" x14ac:dyDescent="0.4">
      <c r="B2256" s="15">
        <v>2253</v>
      </c>
      <c r="C2256" s="17">
        <v>1452</v>
      </c>
      <c r="D2256" s="17">
        <v>1452</v>
      </c>
    </row>
    <row r="2257" spans="2:4" x14ac:dyDescent="0.4">
      <c r="B2257" s="15">
        <v>2254</v>
      </c>
      <c r="C2257" s="17">
        <v>1437</v>
      </c>
      <c r="D2257" s="17">
        <v>1437</v>
      </c>
    </row>
    <row r="2258" spans="2:4" x14ac:dyDescent="0.4">
      <c r="B2258" s="15">
        <v>2255</v>
      </c>
      <c r="C2258" s="17">
        <v>1437</v>
      </c>
      <c r="D2258" s="17">
        <v>1437</v>
      </c>
    </row>
    <row r="2259" spans="2:4" x14ac:dyDescent="0.4">
      <c r="B2259" s="15">
        <v>2256</v>
      </c>
      <c r="C2259" s="17">
        <v>1124</v>
      </c>
      <c r="D2259" s="17">
        <v>1124</v>
      </c>
    </row>
    <row r="2260" spans="2:4" x14ac:dyDescent="0.4">
      <c r="B2260" s="15">
        <v>2257</v>
      </c>
      <c r="C2260" s="17">
        <v>1124</v>
      </c>
      <c r="D2260" s="17">
        <v>1124</v>
      </c>
    </row>
    <row r="2261" spans="2:4" x14ac:dyDescent="0.4">
      <c r="B2261" s="15">
        <v>2258</v>
      </c>
      <c r="C2261" s="17">
        <v>1153</v>
      </c>
      <c r="D2261" s="17">
        <v>1437</v>
      </c>
    </row>
    <row r="2262" spans="2:4" x14ac:dyDescent="0.4">
      <c r="B2262" s="15">
        <v>2259</v>
      </c>
      <c r="C2262" s="17">
        <v>1437</v>
      </c>
      <c r="D2262" s="17">
        <v>1437</v>
      </c>
    </row>
    <row r="2263" spans="2:4" x14ac:dyDescent="0.4">
      <c r="B2263" s="15">
        <v>2260</v>
      </c>
      <c r="C2263" s="17">
        <v>1153</v>
      </c>
      <c r="D2263" s="17">
        <v>1437</v>
      </c>
    </row>
    <row r="2264" spans="2:4" x14ac:dyDescent="0.4">
      <c r="B2264" s="15">
        <v>2261</v>
      </c>
      <c r="C2264" s="17">
        <v>1173</v>
      </c>
      <c r="D2264" s="17">
        <v>1458</v>
      </c>
    </row>
    <row r="2265" spans="2:4" x14ac:dyDescent="0.4">
      <c r="B2265" s="15">
        <v>2262</v>
      </c>
      <c r="C2265" s="17">
        <v>1124</v>
      </c>
      <c r="D2265" s="17">
        <v>1124</v>
      </c>
    </row>
    <row r="2266" spans="2:4" x14ac:dyDescent="0.4">
      <c r="B2266" s="15">
        <v>2263</v>
      </c>
      <c r="C2266" s="17">
        <v>1437</v>
      </c>
      <c r="D2266" s="17">
        <v>1437</v>
      </c>
    </row>
    <row r="2267" spans="2:4" x14ac:dyDescent="0.4">
      <c r="B2267" s="15">
        <v>2264</v>
      </c>
      <c r="C2267" s="17">
        <v>1452</v>
      </c>
      <c r="D2267" s="17">
        <v>1452</v>
      </c>
    </row>
    <row r="2268" spans="2:4" x14ac:dyDescent="0.4">
      <c r="B2268" s="15">
        <v>2265</v>
      </c>
      <c r="C2268" s="17">
        <v>1452</v>
      </c>
      <c r="D2268" s="17">
        <v>1452</v>
      </c>
    </row>
    <row r="2269" spans="2:4" x14ac:dyDescent="0.4">
      <c r="B2269" s="15">
        <v>2266</v>
      </c>
      <c r="C2269" s="17">
        <v>1124</v>
      </c>
      <c r="D2269" s="17">
        <v>1124</v>
      </c>
    </row>
    <row r="2270" spans="2:4" x14ac:dyDescent="0.4">
      <c r="B2270" s="15">
        <v>2267</v>
      </c>
      <c r="C2270" s="17">
        <v>1452</v>
      </c>
      <c r="D2270" s="17">
        <v>1452</v>
      </c>
    </row>
    <row r="2271" spans="2:4" x14ac:dyDescent="0.4">
      <c r="B2271" s="15">
        <v>2268</v>
      </c>
      <c r="C2271" s="17">
        <v>1246</v>
      </c>
      <c r="D2271" s="17">
        <v>1433</v>
      </c>
    </row>
    <row r="2272" spans="2:4" x14ac:dyDescent="0.4">
      <c r="B2272" s="15">
        <v>2269</v>
      </c>
      <c r="C2272" s="17">
        <v>1452</v>
      </c>
      <c r="D2272" s="17">
        <v>1452</v>
      </c>
    </row>
    <row r="2273" spans="2:4" x14ac:dyDescent="0.4">
      <c r="B2273" s="15">
        <v>2270</v>
      </c>
      <c r="C2273" s="17">
        <v>1452</v>
      </c>
      <c r="D2273" s="17">
        <v>1452</v>
      </c>
    </row>
    <row r="2274" spans="2:4" x14ac:dyDescent="0.4">
      <c r="B2274" s="15">
        <v>2271</v>
      </c>
      <c r="C2274" s="17">
        <v>1173</v>
      </c>
      <c r="D2274" s="17">
        <v>1433</v>
      </c>
    </row>
    <row r="2275" spans="2:4" x14ac:dyDescent="0.4">
      <c r="B2275" s="15">
        <v>2272</v>
      </c>
      <c r="C2275" s="17">
        <v>1437</v>
      </c>
      <c r="D2275" s="17">
        <v>1437</v>
      </c>
    </row>
    <row r="2276" spans="2:4" x14ac:dyDescent="0.4">
      <c r="B2276" s="15">
        <v>2273</v>
      </c>
      <c r="C2276" s="17">
        <v>1452</v>
      </c>
      <c r="D2276" s="17">
        <v>1452</v>
      </c>
    </row>
    <row r="2277" spans="2:4" x14ac:dyDescent="0.4">
      <c r="B2277" s="15">
        <v>2274</v>
      </c>
      <c r="C2277" s="17">
        <v>1246</v>
      </c>
      <c r="D2277" s="17">
        <v>1124</v>
      </c>
    </row>
    <row r="2278" spans="2:4" x14ac:dyDescent="0.4">
      <c r="B2278" s="15">
        <v>2275</v>
      </c>
      <c r="C2278" s="17">
        <v>1314</v>
      </c>
      <c r="D2278" s="17">
        <v>1388</v>
      </c>
    </row>
    <row r="2279" spans="2:4" x14ac:dyDescent="0.4">
      <c r="B2279" s="15">
        <v>2276</v>
      </c>
      <c r="C2279" s="17">
        <v>1458</v>
      </c>
      <c r="D2279" s="17">
        <v>1458</v>
      </c>
    </row>
    <row r="2280" spans="2:4" x14ac:dyDescent="0.4">
      <c r="B2280" s="15">
        <v>2277</v>
      </c>
      <c r="C2280" s="17">
        <v>1452</v>
      </c>
      <c r="D2280" s="17">
        <v>1452</v>
      </c>
    </row>
    <row r="2281" spans="2:4" x14ac:dyDescent="0.4">
      <c r="B2281" s="15">
        <v>2278</v>
      </c>
      <c r="C2281" s="17">
        <v>1374</v>
      </c>
      <c r="D2281" s="17">
        <v>1374</v>
      </c>
    </row>
    <row r="2282" spans="2:4" x14ac:dyDescent="0.4">
      <c r="B2282" s="15">
        <v>2279</v>
      </c>
      <c r="C2282" s="17">
        <v>1246</v>
      </c>
      <c r="D2282" s="17">
        <v>1458</v>
      </c>
    </row>
    <row r="2283" spans="2:4" x14ac:dyDescent="0.4">
      <c r="B2283" s="15">
        <v>2280</v>
      </c>
      <c r="C2283" s="17">
        <v>1376</v>
      </c>
      <c r="D2283" s="17">
        <v>1376</v>
      </c>
    </row>
    <row r="2284" spans="2:4" x14ac:dyDescent="0.4">
      <c r="B2284" s="15">
        <v>2281</v>
      </c>
      <c r="C2284" s="17">
        <v>1374</v>
      </c>
      <c r="D2284" s="17">
        <v>1374</v>
      </c>
    </row>
    <row r="2285" spans="2:4" x14ac:dyDescent="0.4">
      <c r="B2285" s="15">
        <v>2282</v>
      </c>
      <c r="C2285" s="17">
        <v>1433</v>
      </c>
      <c r="D2285" s="17">
        <v>1433</v>
      </c>
    </row>
    <row r="2286" spans="2:4" x14ac:dyDescent="0.4">
      <c r="B2286" s="15">
        <v>2283</v>
      </c>
      <c r="C2286" s="17">
        <v>1433</v>
      </c>
      <c r="D2286" s="17">
        <v>1433</v>
      </c>
    </row>
    <row r="2287" spans="2:4" x14ac:dyDescent="0.4">
      <c r="B2287" s="15">
        <v>2284</v>
      </c>
      <c r="C2287" s="17">
        <v>1314</v>
      </c>
      <c r="D2287" s="17">
        <v>1452</v>
      </c>
    </row>
    <row r="2288" spans="2:4" x14ac:dyDescent="0.4">
      <c r="B2288" s="15">
        <v>2285</v>
      </c>
      <c r="C2288" s="17">
        <v>1153</v>
      </c>
      <c r="D2288" s="17">
        <v>1315</v>
      </c>
    </row>
    <row r="2289" spans="2:4" x14ac:dyDescent="0.4">
      <c r="B2289" s="15">
        <v>2286</v>
      </c>
      <c r="C2289" s="17">
        <v>1314</v>
      </c>
      <c r="D2289" s="17">
        <v>1433</v>
      </c>
    </row>
    <row r="2290" spans="2:4" x14ac:dyDescent="0.4">
      <c r="B2290" s="15">
        <v>2287</v>
      </c>
      <c r="C2290" s="17">
        <v>1452</v>
      </c>
      <c r="D2290" s="17">
        <v>1452</v>
      </c>
    </row>
    <row r="2291" spans="2:4" x14ac:dyDescent="0.4">
      <c r="B2291" s="15">
        <v>2288</v>
      </c>
      <c r="C2291" s="17">
        <v>1153</v>
      </c>
      <c r="D2291" s="17">
        <v>1181</v>
      </c>
    </row>
    <row r="2292" spans="2:4" x14ac:dyDescent="0.4">
      <c r="B2292" s="15">
        <v>2289</v>
      </c>
      <c r="C2292" s="17">
        <v>1433</v>
      </c>
      <c r="D2292" s="17">
        <v>1433</v>
      </c>
    </row>
    <row r="2293" spans="2:4" x14ac:dyDescent="0.4">
      <c r="B2293" s="15">
        <v>2290</v>
      </c>
      <c r="C2293" s="17">
        <v>1452</v>
      </c>
      <c r="D2293" s="17">
        <v>1452</v>
      </c>
    </row>
    <row r="2294" spans="2:4" x14ac:dyDescent="0.4">
      <c r="B2294" s="15">
        <v>2291</v>
      </c>
      <c r="C2294" s="17">
        <v>1305</v>
      </c>
      <c r="D2294" s="17">
        <v>1458</v>
      </c>
    </row>
    <row r="2295" spans="2:4" x14ac:dyDescent="0.4">
      <c r="B2295" s="15">
        <v>2292</v>
      </c>
      <c r="C2295" s="17">
        <v>1195</v>
      </c>
      <c r="D2295" s="17">
        <v>1195</v>
      </c>
    </row>
    <row r="2296" spans="2:4" x14ac:dyDescent="0.4">
      <c r="B2296" s="15">
        <v>2293</v>
      </c>
      <c r="C2296" s="17">
        <v>1437</v>
      </c>
      <c r="D2296" s="17">
        <v>1437</v>
      </c>
    </row>
    <row r="2297" spans="2:4" x14ac:dyDescent="0.4">
      <c r="B2297" s="15">
        <v>2294</v>
      </c>
      <c r="C2297" s="17">
        <v>1452</v>
      </c>
      <c r="D2297" s="17">
        <v>1452</v>
      </c>
    </row>
    <row r="2298" spans="2:4" x14ac:dyDescent="0.4">
      <c r="B2298" s="15">
        <v>2295</v>
      </c>
      <c r="C2298" s="17">
        <v>1343</v>
      </c>
      <c r="D2298" s="17">
        <v>1343</v>
      </c>
    </row>
    <row r="2299" spans="2:4" x14ac:dyDescent="0.4">
      <c r="B2299" s="15">
        <v>2296</v>
      </c>
      <c r="C2299" s="17">
        <v>1452</v>
      </c>
      <c r="D2299" s="17">
        <v>1452</v>
      </c>
    </row>
    <row r="2300" spans="2:4" x14ac:dyDescent="0.4">
      <c r="B2300" s="15">
        <v>2297</v>
      </c>
      <c r="C2300" s="17">
        <v>1452</v>
      </c>
      <c r="D2300" s="17">
        <v>1452</v>
      </c>
    </row>
    <row r="2301" spans="2:4" x14ac:dyDescent="0.4">
      <c r="B2301" s="15">
        <v>2298</v>
      </c>
      <c r="C2301" s="17">
        <v>1173</v>
      </c>
      <c r="D2301" s="17">
        <v>1433</v>
      </c>
    </row>
    <row r="2302" spans="2:4" x14ac:dyDescent="0.4">
      <c r="B2302" s="15">
        <v>2299</v>
      </c>
      <c r="C2302" s="17">
        <v>1433</v>
      </c>
      <c r="D2302" s="17">
        <v>1433</v>
      </c>
    </row>
    <row r="2303" spans="2:4" x14ac:dyDescent="0.4">
      <c r="B2303" s="15">
        <v>2300</v>
      </c>
      <c r="C2303" s="17">
        <v>1124</v>
      </c>
      <c r="D2303" s="17">
        <v>1124</v>
      </c>
    </row>
    <row r="2304" spans="2:4" x14ac:dyDescent="0.4">
      <c r="B2304" s="15">
        <v>2301</v>
      </c>
      <c r="C2304" s="17">
        <v>1124</v>
      </c>
      <c r="D2304" s="17">
        <v>1124</v>
      </c>
    </row>
    <row r="2305" spans="2:4" x14ac:dyDescent="0.4">
      <c r="B2305" s="15">
        <v>2302</v>
      </c>
      <c r="C2305" s="17">
        <v>1371</v>
      </c>
      <c r="D2305" s="17">
        <v>1458</v>
      </c>
    </row>
    <row r="2306" spans="2:4" x14ac:dyDescent="0.4">
      <c r="B2306" s="15">
        <v>2303</v>
      </c>
      <c r="C2306" s="17">
        <v>1246</v>
      </c>
      <c r="D2306" s="17">
        <v>1452</v>
      </c>
    </row>
    <row r="2307" spans="2:4" x14ac:dyDescent="0.4">
      <c r="B2307" s="15">
        <v>2304</v>
      </c>
      <c r="C2307" s="17">
        <v>1437</v>
      </c>
      <c r="D2307" s="17">
        <v>1437</v>
      </c>
    </row>
    <row r="2308" spans="2:4" x14ac:dyDescent="0.4">
      <c r="B2308" s="15">
        <v>2305</v>
      </c>
      <c r="C2308" s="17">
        <v>1388</v>
      </c>
      <c r="D2308" s="17">
        <v>1388</v>
      </c>
    </row>
    <row r="2309" spans="2:4" x14ac:dyDescent="0.4">
      <c r="B2309" s="15">
        <v>2306</v>
      </c>
      <c r="C2309" s="17">
        <v>1345</v>
      </c>
      <c r="D2309" s="17">
        <v>1374</v>
      </c>
    </row>
    <row r="2310" spans="2:4" x14ac:dyDescent="0.4">
      <c r="B2310" s="15">
        <v>2307</v>
      </c>
      <c r="C2310" s="17">
        <v>1345</v>
      </c>
      <c r="D2310" s="17">
        <v>1374</v>
      </c>
    </row>
    <row r="2311" spans="2:4" x14ac:dyDescent="0.4">
      <c r="B2311" s="15">
        <v>2308</v>
      </c>
      <c r="C2311" s="17">
        <v>1153</v>
      </c>
      <c r="D2311" s="17">
        <v>1433</v>
      </c>
    </row>
    <row r="2312" spans="2:4" x14ac:dyDescent="0.4">
      <c r="B2312" s="15">
        <v>2309</v>
      </c>
      <c r="C2312" s="17">
        <v>1166</v>
      </c>
      <c r="D2312" s="17">
        <v>1433</v>
      </c>
    </row>
    <row r="2313" spans="2:4" x14ac:dyDescent="0.4">
      <c r="B2313" s="15">
        <v>2310</v>
      </c>
      <c r="C2313" s="17">
        <v>1437</v>
      </c>
      <c r="D2313" s="17">
        <v>1437</v>
      </c>
    </row>
    <row r="2314" spans="2:4" x14ac:dyDescent="0.4">
      <c r="B2314" s="15">
        <v>2311</v>
      </c>
      <c r="C2314" s="17">
        <v>1124</v>
      </c>
      <c r="D2314" s="17">
        <v>1124</v>
      </c>
    </row>
    <row r="2315" spans="2:4" x14ac:dyDescent="0.4">
      <c r="B2315" s="15">
        <v>2312</v>
      </c>
      <c r="C2315" s="17">
        <v>1274</v>
      </c>
      <c r="D2315" s="17">
        <v>1343</v>
      </c>
    </row>
    <row r="2316" spans="2:4" x14ac:dyDescent="0.4">
      <c r="B2316" s="15">
        <v>2313</v>
      </c>
      <c r="C2316" s="17">
        <v>1437</v>
      </c>
      <c r="D2316" s="17">
        <v>1437</v>
      </c>
    </row>
    <row r="2317" spans="2:4" x14ac:dyDescent="0.4">
      <c r="B2317" s="15">
        <v>2314</v>
      </c>
      <c r="C2317" s="17">
        <v>1173</v>
      </c>
      <c r="D2317" s="17">
        <v>1196</v>
      </c>
    </row>
    <row r="2318" spans="2:4" x14ac:dyDescent="0.4">
      <c r="B2318" s="15">
        <v>2315</v>
      </c>
      <c r="C2318" s="17">
        <v>1124</v>
      </c>
      <c r="D2318" s="17">
        <v>1124</v>
      </c>
    </row>
    <row r="2319" spans="2:4" x14ac:dyDescent="0.4">
      <c r="B2319" s="15">
        <v>2316</v>
      </c>
      <c r="C2319" s="17">
        <v>1124</v>
      </c>
      <c r="D2319" s="17">
        <v>1124</v>
      </c>
    </row>
    <row r="2320" spans="2:4" x14ac:dyDescent="0.4">
      <c r="B2320" s="15">
        <v>2317</v>
      </c>
      <c r="C2320" s="17">
        <v>1246</v>
      </c>
      <c r="D2320" s="17">
        <v>1374</v>
      </c>
    </row>
    <row r="2321" spans="2:4" x14ac:dyDescent="0.4">
      <c r="B2321" s="15">
        <v>2318</v>
      </c>
      <c r="C2321" s="17">
        <v>1314</v>
      </c>
      <c r="D2321" s="17">
        <v>1112</v>
      </c>
    </row>
    <row r="2322" spans="2:4" x14ac:dyDescent="0.4">
      <c r="B2322" s="15">
        <v>2319</v>
      </c>
      <c r="C2322" s="17">
        <v>1374</v>
      </c>
      <c r="D2322" s="17">
        <v>1374</v>
      </c>
    </row>
    <row r="2323" spans="2:4" x14ac:dyDescent="0.4">
      <c r="B2323" s="15">
        <v>2320</v>
      </c>
      <c r="C2323" s="17">
        <v>1153</v>
      </c>
      <c r="D2323" s="17">
        <v>1437</v>
      </c>
    </row>
    <row r="2324" spans="2:4" x14ac:dyDescent="0.4">
      <c r="B2324" s="15">
        <v>2321</v>
      </c>
      <c r="C2324" s="17">
        <v>1452</v>
      </c>
      <c r="D2324" s="17">
        <v>1452</v>
      </c>
    </row>
    <row r="2325" spans="2:4" x14ac:dyDescent="0.4">
      <c r="B2325" s="15">
        <v>2322</v>
      </c>
      <c r="C2325" s="17">
        <v>1437</v>
      </c>
      <c r="D2325" s="17">
        <v>1437</v>
      </c>
    </row>
    <row r="2326" spans="2:4" x14ac:dyDescent="0.4">
      <c r="B2326" s="15">
        <v>2323</v>
      </c>
      <c r="C2326" s="17">
        <v>1173</v>
      </c>
      <c r="D2326" s="17">
        <v>1196</v>
      </c>
    </row>
    <row r="2327" spans="2:4" x14ac:dyDescent="0.4">
      <c r="B2327" s="15">
        <v>2324</v>
      </c>
      <c r="C2327" s="17">
        <v>1166</v>
      </c>
      <c r="D2327" s="17">
        <v>1433</v>
      </c>
    </row>
    <row r="2328" spans="2:4" x14ac:dyDescent="0.4">
      <c r="B2328" s="15">
        <v>2325</v>
      </c>
      <c r="C2328" s="17">
        <v>1242</v>
      </c>
      <c r="D2328" s="17">
        <v>1458</v>
      </c>
    </row>
    <row r="2329" spans="2:4" x14ac:dyDescent="0.4">
      <c r="B2329" s="15">
        <v>2326</v>
      </c>
      <c r="C2329" s="17">
        <v>1452</v>
      </c>
      <c r="D2329" s="17">
        <v>1452</v>
      </c>
    </row>
    <row r="2330" spans="2:4" x14ac:dyDescent="0.4">
      <c r="B2330" s="15">
        <v>2327</v>
      </c>
      <c r="C2330" s="17">
        <v>1153</v>
      </c>
      <c r="D2330" s="17">
        <v>1433</v>
      </c>
    </row>
    <row r="2331" spans="2:4" x14ac:dyDescent="0.4">
      <c r="B2331" s="15">
        <v>2328</v>
      </c>
      <c r="C2331" s="17">
        <v>1437</v>
      </c>
      <c r="D2331" s="17">
        <v>1437</v>
      </c>
    </row>
    <row r="2332" spans="2:4" x14ac:dyDescent="0.4">
      <c r="B2332" s="15">
        <v>2329</v>
      </c>
      <c r="C2332" s="17">
        <v>1124</v>
      </c>
      <c r="D2332" s="17">
        <v>1124</v>
      </c>
    </row>
    <row r="2333" spans="2:4" x14ac:dyDescent="0.4">
      <c r="B2333" s="15">
        <v>2330</v>
      </c>
      <c r="C2333" s="17">
        <v>1153</v>
      </c>
      <c r="D2333" s="17">
        <v>1124</v>
      </c>
    </row>
    <row r="2334" spans="2:4" x14ac:dyDescent="0.4">
      <c r="B2334" s="15">
        <v>2331</v>
      </c>
      <c r="C2334" s="17">
        <v>1437</v>
      </c>
      <c r="D2334" s="17">
        <v>1437</v>
      </c>
    </row>
    <row r="2335" spans="2:4" x14ac:dyDescent="0.4">
      <c r="B2335" s="15">
        <v>2332</v>
      </c>
      <c r="C2335" s="17">
        <v>1343</v>
      </c>
      <c r="D2335" s="17">
        <v>1343</v>
      </c>
    </row>
    <row r="2336" spans="2:4" x14ac:dyDescent="0.4">
      <c r="B2336" s="15">
        <v>2333</v>
      </c>
      <c r="C2336" s="17">
        <v>1452</v>
      </c>
      <c r="D2336" s="17">
        <v>1452</v>
      </c>
    </row>
    <row r="2337" spans="2:4" x14ac:dyDescent="0.4">
      <c r="B2337" s="15">
        <v>2334</v>
      </c>
      <c r="C2337" s="17">
        <v>1452</v>
      </c>
      <c r="D2337" s="17">
        <v>1452</v>
      </c>
    </row>
    <row r="2338" spans="2:4" x14ac:dyDescent="0.4">
      <c r="B2338" s="15">
        <v>2335</v>
      </c>
      <c r="C2338" s="17">
        <v>1452</v>
      </c>
      <c r="D2338" s="17">
        <v>1452</v>
      </c>
    </row>
    <row r="2339" spans="2:4" x14ac:dyDescent="0.4">
      <c r="B2339" s="15">
        <v>2336</v>
      </c>
      <c r="C2339" s="17">
        <v>1314</v>
      </c>
      <c r="D2339" s="17">
        <v>1374</v>
      </c>
    </row>
    <row r="2340" spans="2:4" x14ac:dyDescent="0.4">
      <c r="B2340" s="15">
        <v>2337</v>
      </c>
      <c r="C2340" s="17">
        <v>1124</v>
      </c>
      <c r="D2340" s="17">
        <v>1124</v>
      </c>
    </row>
    <row r="2341" spans="2:4" x14ac:dyDescent="0.4">
      <c r="B2341" s="15">
        <v>2338</v>
      </c>
      <c r="C2341" s="17">
        <v>1278</v>
      </c>
      <c r="D2341" s="17">
        <v>1452</v>
      </c>
    </row>
    <row r="2342" spans="2:4" x14ac:dyDescent="0.4">
      <c r="B2342" s="15">
        <v>2339</v>
      </c>
      <c r="C2342" s="17">
        <v>1437</v>
      </c>
      <c r="D2342" s="17">
        <v>1437</v>
      </c>
    </row>
    <row r="2343" spans="2:4" x14ac:dyDescent="0.4">
      <c r="B2343" s="15">
        <v>2340</v>
      </c>
      <c r="C2343" s="17">
        <v>1124</v>
      </c>
      <c r="D2343" s="17">
        <v>1124</v>
      </c>
    </row>
    <row r="2344" spans="2:4" x14ac:dyDescent="0.4">
      <c r="B2344" s="15">
        <v>2341</v>
      </c>
      <c r="C2344" s="17">
        <v>1436</v>
      </c>
      <c r="D2344" s="17">
        <v>1112</v>
      </c>
    </row>
    <row r="2345" spans="2:4" x14ac:dyDescent="0.4">
      <c r="B2345" s="15">
        <v>2342</v>
      </c>
      <c r="C2345" s="17">
        <v>1437</v>
      </c>
      <c r="D2345" s="17">
        <v>1437</v>
      </c>
    </row>
    <row r="2346" spans="2:4" x14ac:dyDescent="0.4">
      <c r="B2346" s="15">
        <v>2343</v>
      </c>
      <c r="C2346" s="17">
        <v>1274</v>
      </c>
      <c r="D2346" s="17">
        <v>1124</v>
      </c>
    </row>
    <row r="2347" spans="2:4" x14ac:dyDescent="0.4">
      <c r="B2347" s="15">
        <v>2344</v>
      </c>
      <c r="C2347" s="17">
        <v>1452</v>
      </c>
      <c r="D2347" s="17">
        <v>1452</v>
      </c>
    </row>
    <row r="2348" spans="2:4" x14ac:dyDescent="0.4">
      <c r="B2348" s="15">
        <v>2345</v>
      </c>
      <c r="C2348" s="17">
        <v>1246</v>
      </c>
      <c r="D2348" s="17">
        <v>1437</v>
      </c>
    </row>
    <row r="2349" spans="2:4" x14ac:dyDescent="0.4">
      <c r="B2349" s="15">
        <v>2346</v>
      </c>
      <c r="C2349" s="17">
        <v>1437</v>
      </c>
      <c r="D2349" s="17">
        <v>1437</v>
      </c>
    </row>
    <row r="2350" spans="2:4" x14ac:dyDescent="0.4">
      <c r="B2350" s="15">
        <v>2347</v>
      </c>
      <c r="C2350" s="17">
        <v>1246</v>
      </c>
      <c r="D2350" s="17">
        <v>1195</v>
      </c>
    </row>
    <row r="2351" spans="2:4" x14ac:dyDescent="0.4">
      <c r="B2351" s="15">
        <v>2348</v>
      </c>
      <c r="C2351" s="17">
        <v>1458</v>
      </c>
      <c r="D2351" s="17">
        <v>1458</v>
      </c>
    </row>
    <row r="2352" spans="2:4" x14ac:dyDescent="0.4">
      <c r="B2352" s="15">
        <v>2349</v>
      </c>
      <c r="C2352" s="17">
        <v>1452</v>
      </c>
      <c r="D2352" s="17">
        <v>1452</v>
      </c>
    </row>
    <row r="2353" spans="2:4" x14ac:dyDescent="0.4">
      <c r="B2353" s="15">
        <v>2350</v>
      </c>
      <c r="C2353" s="17">
        <v>1112</v>
      </c>
      <c r="D2353" s="17">
        <v>1112</v>
      </c>
    </row>
    <row r="2354" spans="2:4" x14ac:dyDescent="0.4">
      <c r="B2354" s="15">
        <v>2351</v>
      </c>
      <c r="C2354" s="17">
        <v>1452</v>
      </c>
      <c r="D2354" s="17">
        <v>1452</v>
      </c>
    </row>
    <row r="2355" spans="2:4" x14ac:dyDescent="0.4">
      <c r="B2355" s="15">
        <v>2352</v>
      </c>
      <c r="C2355" s="17">
        <v>1452</v>
      </c>
      <c r="D2355" s="17">
        <v>1452</v>
      </c>
    </row>
    <row r="2356" spans="2:4" x14ac:dyDescent="0.4">
      <c r="B2356" s="15">
        <v>2353</v>
      </c>
      <c r="C2356" s="17">
        <v>1437</v>
      </c>
      <c r="D2356" s="17">
        <v>1437</v>
      </c>
    </row>
    <row r="2357" spans="2:4" x14ac:dyDescent="0.4">
      <c r="B2357" s="15">
        <v>2354</v>
      </c>
      <c r="C2357" s="17">
        <v>1455</v>
      </c>
      <c r="D2357" s="17">
        <v>1452</v>
      </c>
    </row>
    <row r="2358" spans="2:4" x14ac:dyDescent="0.4">
      <c r="B2358" s="15">
        <v>2355</v>
      </c>
      <c r="C2358" s="17">
        <v>1437</v>
      </c>
      <c r="D2358" s="17">
        <v>1437</v>
      </c>
    </row>
    <row r="2359" spans="2:4" x14ac:dyDescent="0.4">
      <c r="B2359" s="15">
        <v>2356</v>
      </c>
      <c r="C2359" s="17">
        <v>1124</v>
      </c>
      <c r="D2359" s="17">
        <v>1124</v>
      </c>
    </row>
    <row r="2360" spans="2:4" x14ac:dyDescent="0.4">
      <c r="B2360" s="15">
        <v>2357</v>
      </c>
      <c r="C2360" s="17">
        <v>1153</v>
      </c>
      <c r="D2360" s="17">
        <v>1124</v>
      </c>
    </row>
    <row r="2361" spans="2:4" x14ac:dyDescent="0.4">
      <c r="B2361" s="15">
        <v>2358</v>
      </c>
      <c r="C2361" s="17">
        <v>1153</v>
      </c>
      <c r="D2361" s="17">
        <v>1452</v>
      </c>
    </row>
    <row r="2362" spans="2:4" x14ac:dyDescent="0.4">
      <c r="B2362" s="15">
        <v>2359</v>
      </c>
      <c r="C2362" s="17">
        <v>1437</v>
      </c>
      <c r="D2362" s="17">
        <v>1437</v>
      </c>
    </row>
    <row r="2363" spans="2:4" x14ac:dyDescent="0.4">
      <c r="B2363" s="15">
        <v>2360</v>
      </c>
      <c r="C2363" s="17">
        <v>1452</v>
      </c>
      <c r="D2363" s="17">
        <v>1452</v>
      </c>
    </row>
    <row r="2364" spans="2:4" x14ac:dyDescent="0.4">
      <c r="B2364" s="15">
        <v>2361</v>
      </c>
      <c r="C2364" s="17">
        <v>1246</v>
      </c>
      <c r="D2364" s="17">
        <v>1124</v>
      </c>
    </row>
    <row r="2365" spans="2:4" x14ac:dyDescent="0.4">
      <c r="B2365" s="15">
        <v>2362</v>
      </c>
      <c r="C2365" s="17">
        <v>1437</v>
      </c>
      <c r="D2365" s="17">
        <v>1437</v>
      </c>
    </row>
    <row r="2366" spans="2:4" x14ac:dyDescent="0.4">
      <c r="B2366" s="15">
        <v>2363</v>
      </c>
      <c r="C2366" s="17">
        <v>1124</v>
      </c>
      <c r="D2366" s="17">
        <v>1124</v>
      </c>
    </row>
    <row r="2367" spans="2:4" x14ac:dyDescent="0.4">
      <c r="B2367" s="15">
        <v>2364</v>
      </c>
      <c r="C2367" s="17">
        <v>1343</v>
      </c>
      <c r="D2367" s="17">
        <v>1343</v>
      </c>
    </row>
    <row r="2368" spans="2:4" x14ac:dyDescent="0.4">
      <c r="B2368" s="15">
        <v>2365</v>
      </c>
      <c r="C2368" s="17">
        <v>1452</v>
      </c>
      <c r="D2368" s="17">
        <v>1452</v>
      </c>
    </row>
    <row r="2369" spans="2:4" x14ac:dyDescent="0.4">
      <c r="B2369" s="15">
        <v>2366</v>
      </c>
      <c r="C2369" s="17">
        <v>1124</v>
      </c>
      <c r="D2369" s="17">
        <v>1124</v>
      </c>
    </row>
    <row r="2370" spans="2:4" x14ac:dyDescent="0.4">
      <c r="B2370" s="15">
        <v>2367</v>
      </c>
      <c r="C2370" s="17">
        <v>1452</v>
      </c>
      <c r="D2370" s="17">
        <v>1452</v>
      </c>
    </row>
    <row r="2371" spans="2:4" x14ac:dyDescent="0.4">
      <c r="B2371" s="15">
        <v>2368</v>
      </c>
      <c r="C2371" s="17">
        <v>1314</v>
      </c>
      <c r="D2371" s="17">
        <v>1374</v>
      </c>
    </row>
    <row r="2372" spans="2:4" x14ac:dyDescent="0.4">
      <c r="B2372" s="15">
        <v>2369</v>
      </c>
      <c r="C2372" s="17">
        <v>1278</v>
      </c>
      <c r="D2372" s="17">
        <v>1437</v>
      </c>
    </row>
    <row r="2373" spans="2:4" x14ac:dyDescent="0.4">
      <c r="B2373" s="15">
        <v>2370</v>
      </c>
      <c r="C2373" s="17">
        <v>1124</v>
      </c>
      <c r="D2373" s="17">
        <v>1124</v>
      </c>
    </row>
    <row r="2374" spans="2:4" x14ac:dyDescent="0.4">
      <c r="B2374" s="15">
        <v>2371</v>
      </c>
      <c r="C2374" s="17">
        <v>1124</v>
      </c>
      <c r="D2374" s="17">
        <v>1124</v>
      </c>
    </row>
    <row r="2375" spans="2:4" x14ac:dyDescent="0.4">
      <c r="B2375" s="15">
        <v>2372</v>
      </c>
      <c r="C2375" s="17">
        <v>1153</v>
      </c>
      <c r="D2375" s="17">
        <v>1437</v>
      </c>
    </row>
    <row r="2376" spans="2:4" x14ac:dyDescent="0.4">
      <c r="B2376" s="15">
        <v>2373</v>
      </c>
      <c r="C2376" s="17">
        <v>1452</v>
      </c>
      <c r="D2376" s="17">
        <v>1452</v>
      </c>
    </row>
    <row r="2377" spans="2:4" x14ac:dyDescent="0.4">
      <c r="B2377" s="15">
        <v>2374</v>
      </c>
      <c r="C2377" s="17">
        <v>1437</v>
      </c>
      <c r="D2377" s="17">
        <v>1437</v>
      </c>
    </row>
    <row r="2378" spans="2:4" x14ac:dyDescent="0.4">
      <c r="B2378" s="15">
        <v>2375</v>
      </c>
      <c r="C2378" s="17">
        <v>1173</v>
      </c>
      <c r="D2378" s="17">
        <v>1343</v>
      </c>
    </row>
    <row r="2379" spans="2:4" x14ac:dyDescent="0.4">
      <c r="B2379" s="15">
        <v>2376</v>
      </c>
      <c r="C2379" s="17">
        <v>1242</v>
      </c>
      <c r="D2379" s="17">
        <v>1343</v>
      </c>
    </row>
    <row r="2380" spans="2:4" x14ac:dyDescent="0.4">
      <c r="B2380" s="15">
        <v>2377</v>
      </c>
      <c r="C2380" s="17">
        <v>1124</v>
      </c>
      <c r="D2380" s="17">
        <v>1124</v>
      </c>
    </row>
    <row r="2381" spans="2:4" x14ac:dyDescent="0.4">
      <c r="B2381" s="15">
        <v>2378</v>
      </c>
      <c r="C2381" s="17">
        <v>1452</v>
      </c>
      <c r="D2381" s="17">
        <v>1452</v>
      </c>
    </row>
    <row r="2382" spans="2:4" x14ac:dyDescent="0.4">
      <c r="B2382" s="15">
        <v>2379</v>
      </c>
      <c r="C2382" s="17">
        <v>1124</v>
      </c>
      <c r="D2382" s="17">
        <v>1124</v>
      </c>
    </row>
    <row r="2383" spans="2:4" x14ac:dyDescent="0.4">
      <c r="B2383" s="15">
        <v>2380</v>
      </c>
      <c r="C2383" s="17">
        <v>1173</v>
      </c>
      <c r="D2383" s="17">
        <v>1458</v>
      </c>
    </row>
    <row r="2384" spans="2:4" x14ac:dyDescent="0.4">
      <c r="B2384" s="15">
        <v>2381</v>
      </c>
      <c r="C2384" s="17">
        <v>1345</v>
      </c>
      <c r="D2384" s="17">
        <v>1195</v>
      </c>
    </row>
    <row r="2385" spans="2:4" x14ac:dyDescent="0.4">
      <c r="B2385" s="15">
        <v>2382</v>
      </c>
      <c r="C2385" s="17">
        <v>1274</v>
      </c>
      <c r="D2385" s="17">
        <v>1433</v>
      </c>
    </row>
    <row r="2386" spans="2:4" x14ac:dyDescent="0.4">
      <c r="B2386" s="15">
        <v>2383</v>
      </c>
      <c r="C2386" s="17">
        <v>1452</v>
      </c>
      <c r="D2386" s="17">
        <v>1452</v>
      </c>
    </row>
    <row r="2387" spans="2:4" x14ac:dyDescent="0.4">
      <c r="B2387" s="15">
        <v>2384</v>
      </c>
      <c r="C2387" s="17">
        <v>1458</v>
      </c>
      <c r="D2387" s="17">
        <v>1458</v>
      </c>
    </row>
    <row r="2388" spans="2:4" x14ac:dyDescent="0.4">
      <c r="B2388" s="15">
        <v>2385</v>
      </c>
      <c r="C2388" s="17">
        <v>1343</v>
      </c>
      <c r="D2388" s="17">
        <v>1343</v>
      </c>
    </row>
    <row r="2389" spans="2:4" x14ac:dyDescent="0.4">
      <c r="B2389" s="15">
        <v>2386</v>
      </c>
      <c r="C2389" s="17">
        <v>1374</v>
      </c>
      <c r="D2389" s="17">
        <v>1374</v>
      </c>
    </row>
    <row r="2390" spans="2:4" x14ac:dyDescent="0.4">
      <c r="B2390" s="15">
        <v>2387</v>
      </c>
      <c r="C2390" s="17">
        <v>1437</v>
      </c>
      <c r="D2390" s="17">
        <v>1437</v>
      </c>
    </row>
    <row r="2391" spans="2:4" x14ac:dyDescent="0.4">
      <c r="B2391" s="15">
        <v>2388</v>
      </c>
      <c r="C2391" s="17">
        <v>1124</v>
      </c>
      <c r="D2391" s="17">
        <v>1124</v>
      </c>
    </row>
    <row r="2392" spans="2:4" x14ac:dyDescent="0.4">
      <c r="B2392" s="15">
        <v>2389</v>
      </c>
      <c r="C2392" s="17">
        <v>1436</v>
      </c>
      <c r="D2392" s="17">
        <v>1452</v>
      </c>
    </row>
    <row r="2393" spans="2:4" x14ac:dyDescent="0.4">
      <c r="B2393" s="15">
        <v>2390</v>
      </c>
      <c r="C2393" s="17">
        <v>1246</v>
      </c>
      <c r="D2393" s="17">
        <v>1124</v>
      </c>
    </row>
    <row r="2394" spans="2:4" x14ac:dyDescent="0.4">
      <c r="B2394" s="15">
        <v>2391</v>
      </c>
      <c r="C2394" s="17">
        <v>1153</v>
      </c>
      <c r="D2394" s="17">
        <v>1124</v>
      </c>
    </row>
    <row r="2395" spans="2:4" x14ac:dyDescent="0.4">
      <c r="B2395" s="15">
        <v>2392</v>
      </c>
      <c r="C2395" s="17">
        <v>1437</v>
      </c>
      <c r="D2395" s="17">
        <v>1437</v>
      </c>
    </row>
    <row r="2396" spans="2:4" x14ac:dyDescent="0.4">
      <c r="B2396" s="15">
        <v>2393</v>
      </c>
      <c r="C2396" s="17">
        <v>1274</v>
      </c>
      <c r="D2396" s="17">
        <v>1343</v>
      </c>
    </row>
    <row r="2397" spans="2:4" x14ac:dyDescent="0.4">
      <c r="B2397" s="15">
        <v>2394</v>
      </c>
      <c r="C2397" s="17">
        <v>1314</v>
      </c>
      <c r="D2397" s="17">
        <v>1433</v>
      </c>
    </row>
    <row r="2398" spans="2:4" x14ac:dyDescent="0.4">
      <c r="B2398" s="15">
        <v>2395</v>
      </c>
      <c r="C2398" s="17">
        <v>1314</v>
      </c>
      <c r="D2398" s="17">
        <v>1112</v>
      </c>
    </row>
    <row r="2399" spans="2:4" x14ac:dyDescent="0.4">
      <c r="B2399" s="15">
        <v>2396</v>
      </c>
      <c r="C2399" s="17">
        <v>1452</v>
      </c>
      <c r="D2399" s="17">
        <v>1452</v>
      </c>
    </row>
    <row r="2400" spans="2:4" x14ac:dyDescent="0.4">
      <c r="B2400" s="15">
        <v>2397</v>
      </c>
      <c r="C2400" s="17">
        <v>1332</v>
      </c>
      <c r="D2400" s="17">
        <v>1195</v>
      </c>
    </row>
    <row r="2401" spans="2:4" x14ac:dyDescent="0.4">
      <c r="B2401" s="15">
        <v>2398</v>
      </c>
      <c r="C2401" s="17">
        <v>1452</v>
      </c>
      <c r="D2401" s="17">
        <v>1452</v>
      </c>
    </row>
    <row r="2402" spans="2:4" x14ac:dyDescent="0.4">
      <c r="B2402" s="15">
        <v>2399</v>
      </c>
      <c r="C2402" s="17">
        <v>1452</v>
      </c>
      <c r="D2402" s="17">
        <v>1452</v>
      </c>
    </row>
    <row r="2403" spans="2:4" x14ac:dyDescent="0.4">
      <c r="B2403" s="15">
        <v>2400</v>
      </c>
      <c r="C2403" s="17">
        <v>1452</v>
      </c>
      <c r="D2403" s="17">
        <v>1452</v>
      </c>
    </row>
    <row r="2404" spans="2:4" x14ac:dyDescent="0.4">
      <c r="B2404" s="15">
        <v>2401</v>
      </c>
      <c r="C2404" s="17">
        <v>1242</v>
      </c>
      <c r="D2404" s="17">
        <v>1433</v>
      </c>
    </row>
    <row r="2405" spans="2:4" x14ac:dyDescent="0.4">
      <c r="B2405" s="15">
        <v>2402</v>
      </c>
      <c r="C2405" s="17">
        <v>1124</v>
      </c>
      <c r="D2405" s="17">
        <v>1124</v>
      </c>
    </row>
    <row r="2406" spans="2:4" x14ac:dyDescent="0.4">
      <c r="B2406" s="15">
        <v>2403</v>
      </c>
      <c r="C2406" s="17">
        <v>1314</v>
      </c>
      <c r="D2406" s="17">
        <v>1458</v>
      </c>
    </row>
    <row r="2407" spans="2:4" x14ac:dyDescent="0.4">
      <c r="B2407" s="15">
        <v>2404</v>
      </c>
      <c r="C2407" s="17">
        <v>1242</v>
      </c>
      <c r="D2407" s="17">
        <v>1433</v>
      </c>
    </row>
    <row r="2408" spans="2:4" x14ac:dyDescent="0.4">
      <c r="B2408" s="15">
        <v>2405</v>
      </c>
      <c r="C2408" s="17">
        <v>1452</v>
      </c>
      <c r="D2408" s="17">
        <v>1452</v>
      </c>
    </row>
    <row r="2409" spans="2:4" x14ac:dyDescent="0.4">
      <c r="B2409" s="15">
        <v>2406</v>
      </c>
      <c r="C2409" s="17">
        <v>1124</v>
      </c>
      <c r="D2409" s="17">
        <v>1124</v>
      </c>
    </row>
    <row r="2410" spans="2:4" x14ac:dyDescent="0.4">
      <c r="B2410" s="15">
        <v>2407</v>
      </c>
      <c r="C2410" s="17">
        <v>1246</v>
      </c>
      <c r="D2410" s="17">
        <v>1124</v>
      </c>
    </row>
    <row r="2411" spans="2:4" x14ac:dyDescent="0.4">
      <c r="B2411" s="15">
        <v>2408</v>
      </c>
      <c r="C2411" s="17">
        <v>1124</v>
      </c>
      <c r="D2411" s="17">
        <v>1124</v>
      </c>
    </row>
    <row r="2412" spans="2:4" x14ac:dyDescent="0.4">
      <c r="B2412" s="15">
        <v>2409</v>
      </c>
      <c r="C2412" s="17">
        <v>1345</v>
      </c>
      <c r="D2412" s="17">
        <v>1433</v>
      </c>
    </row>
    <row r="2413" spans="2:4" x14ac:dyDescent="0.4">
      <c r="B2413" s="15">
        <v>2410</v>
      </c>
      <c r="C2413" s="17">
        <v>1343</v>
      </c>
      <c r="D2413" s="17">
        <v>1343</v>
      </c>
    </row>
    <row r="2414" spans="2:4" x14ac:dyDescent="0.4">
      <c r="B2414" s="15">
        <v>2411</v>
      </c>
      <c r="C2414" s="17">
        <v>1124</v>
      </c>
      <c r="D2414" s="17">
        <v>1124</v>
      </c>
    </row>
    <row r="2415" spans="2:4" x14ac:dyDescent="0.4">
      <c r="B2415" s="15">
        <v>2412</v>
      </c>
      <c r="C2415" s="17">
        <v>1437</v>
      </c>
      <c r="D2415" s="17">
        <v>1437</v>
      </c>
    </row>
    <row r="2416" spans="2:4" x14ac:dyDescent="0.4">
      <c r="B2416" s="15">
        <v>2413</v>
      </c>
      <c r="C2416" s="17">
        <v>1452</v>
      </c>
      <c r="D2416" s="17">
        <v>1452</v>
      </c>
    </row>
    <row r="2417" spans="2:4" x14ac:dyDescent="0.4">
      <c r="B2417" s="15">
        <v>2414</v>
      </c>
      <c r="C2417" s="17">
        <v>1452</v>
      </c>
      <c r="D2417" s="17">
        <v>1452</v>
      </c>
    </row>
    <row r="2418" spans="2:4" x14ac:dyDescent="0.4">
      <c r="B2418" s="15">
        <v>2415</v>
      </c>
      <c r="C2418" s="17">
        <v>1124</v>
      </c>
      <c r="D2418" s="17">
        <v>1124</v>
      </c>
    </row>
    <row r="2419" spans="2:4" x14ac:dyDescent="0.4">
      <c r="B2419" s="15">
        <v>2416</v>
      </c>
      <c r="C2419" s="17">
        <v>1274</v>
      </c>
      <c r="D2419" s="17">
        <v>1196</v>
      </c>
    </row>
    <row r="2420" spans="2:4" x14ac:dyDescent="0.4">
      <c r="B2420" s="15">
        <v>2417</v>
      </c>
      <c r="C2420" s="17">
        <v>1452</v>
      </c>
      <c r="D2420" s="17">
        <v>1452</v>
      </c>
    </row>
    <row r="2421" spans="2:4" x14ac:dyDescent="0.4">
      <c r="B2421" s="15">
        <v>2418</v>
      </c>
      <c r="C2421" s="17">
        <v>1242</v>
      </c>
      <c r="D2421" s="17">
        <v>1374</v>
      </c>
    </row>
    <row r="2422" spans="2:4" x14ac:dyDescent="0.4">
      <c r="B2422" s="15">
        <v>2419</v>
      </c>
      <c r="C2422" s="17">
        <v>1452</v>
      </c>
      <c r="D2422" s="17">
        <v>1452</v>
      </c>
    </row>
    <row r="2423" spans="2:4" x14ac:dyDescent="0.4">
      <c r="B2423" s="15">
        <v>2420</v>
      </c>
      <c r="C2423" s="17">
        <v>1452</v>
      </c>
      <c r="D2423" s="17">
        <v>1452</v>
      </c>
    </row>
    <row r="2424" spans="2:4" x14ac:dyDescent="0.4">
      <c r="B2424" s="15">
        <v>2421</v>
      </c>
      <c r="C2424" s="17">
        <v>1452</v>
      </c>
      <c r="D2424" s="17">
        <v>1452</v>
      </c>
    </row>
    <row r="2425" spans="2:4" x14ac:dyDescent="0.4">
      <c r="B2425" s="15">
        <v>2422</v>
      </c>
      <c r="C2425" s="17">
        <v>1376</v>
      </c>
      <c r="D2425" s="17">
        <v>1376</v>
      </c>
    </row>
    <row r="2426" spans="2:4" x14ac:dyDescent="0.4">
      <c r="B2426" s="15">
        <v>2423</v>
      </c>
      <c r="C2426" s="17">
        <v>1124</v>
      </c>
      <c r="D2426" s="17">
        <v>1124</v>
      </c>
    </row>
    <row r="2427" spans="2:4" x14ac:dyDescent="0.4">
      <c r="B2427" s="15">
        <v>2424</v>
      </c>
      <c r="C2427" s="17">
        <v>1458</v>
      </c>
      <c r="D2427" s="17">
        <v>1458</v>
      </c>
    </row>
    <row r="2428" spans="2:4" x14ac:dyDescent="0.4">
      <c r="B2428" s="15">
        <v>2425</v>
      </c>
      <c r="C2428" s="17">
        <v>1452</v>
      </c>
      <c r="D2428" s="17">
        <v>1452</v>
      </c>
    </row>
    <row r="2429" spans="2:4" x14ac:dyDescent="0.4">
      <c r="B2429" s="15">
        <v>2426</v>
      </c>
      <c r="C2429" s="17">
        <v>1276</v>
      </c>
      <c r="D2429" s="17">
        <v>1452</v>
      </c>
    </row>
    <row r="2430" spans="2:4" x14ac:dyDescent="0.4">
      <c r="B2430" s="15">
        <v>2427</v>
      </c>
      <c r="C2430" s="17">
        <v>1276</v>
      </c>
      <c r="D2430" s="17">
        <v>1452</v>
      </c>
    </row>
    <row r="2431" spans="2:4" x14ac:dyDescent="0.4">
      <c r="B2431" s="15">
        <v>2428</v>
      </c>
      <c r="C2431" s="17">
        <v>1452</v>
      </c>
      <c r="D2431" s="17">
        <v>1452</v>
      </c>
    </row>
    <row r="2432" spans="2:4" x14ac:dyDescent="0.4">
      <c r="B2432" s="15">
        <v>2429</v>
      </c>
      <c r="C2432" s="17">
        <v>1274</v>
      </c>
      <c r="D2432" s="17">
        <v>1433</v>
      </c>
    </row>
    <row r="2433" spans="2:4" x14ac:dyDescent="0.4">
      <c r="B2433" s="15">
        <v>2430</v>
      </c>
      <c r="C2433" s="17">
        <v>1437</v>
      </c>
      <c r="D2433" s="17">
        <v>1437</v>
      </c>
    </row>
    <row r="2434" spans="2:4" x14ac:dyDescent="0.4">
      <c r="B2434" s="15">
        <v>2431</v>
      </c>
      <c r="C2434" s="17">
        <v>1124</v>
      </c>
      <c r="D2434" s="17">
        <v>1124</v>
      </c>
    </row>
    <row r="2435" spans="2:4" x14ac:dyDescent="0.4">
      <c r="B2435" s="15">
        <v>2432</v>
      </c>
      <c r="C2435" s="17">
        <v>1452</v>
      </c>
      <c r="D2435" s="17">
        <v>1452</v>
      </c>
    </row>
    <row r="2436" spans="2:4" x14ac:dyDescent="0.4">
      <c r="B2436" s="15">
        <v>2433</v>
      </c>
      <c r="C2436" s="17">
        <v>1124</v>
      </c>
      <c r="D2436" s="17">
        <v>1124</v>
      </c>
    </row>
    <row r="2437" spans="2:4" x14ac:dyDescent="0.4">
      <c r="B2437" s="15">
        <v>2434</v>
      </c>
      <c r="C2437" s="17">
        <v>1332</v>
      </c>
      <c r="D2437" s="17">
        <v>1124</v>
      </c>
    </row>
    <row r="2438" spans="2:4" x14ac:dyDescent="0.4">
      <c r="B2438" s="15">
        <v>2435</v>
      </c>
      <c r="C2438" s="17">
        <v>1452</v>
      </c>
      <c r="D2438" s="17">
        <v>1452</v>
      </c>
    </row>
    <row r="2439" spans="2:4" x14ac:dyDescent="0.4">
      <c r="B2439" s="15">
        <v>2436</v>
      </c>
      <c r="C2439" s="17">
        <v>1153</v>
      </c>
      <c r="D2439" s="17">
        <v>1195</v>
      </c>
    </row>
    <row r="2440" spans="2:4" x14ac:dyDescent="0.4">
      <c r="B2440" s="15">
        <v>2437</v>
      </c>
      <c r="C2440" s="17">
        <v>1452</v>
      </c>
      <c r="D2440" s="17">
        <v>1452</v>
      </c>
    </row>
    <row r="2441" spans="2:4" x14ac:dyDescent="0.4">
      <c r="B2441" s="15">
        <v>2438</v>
      </c>
      <c r="C2441" s="17">
        <v>1314</v>
      </c>
      <c r="D2441" s="17">
        <v>1437</v>
      </c>
    </row>
    <row r="2442" spans="2:4" x14ac:dyDescent="0.4">
      <c r="B2442" s="15">
        <v>2439</v>
      </c>
      <c r="C2442" s="17">
        <v>1246</v>
      </c>
      <c r="D2442" s="17">
        <v>1437</v>
      </c>
    </row>
    <row r="2443" spans="2:4" x14ac:dyDescent="0.4">
      <c r="B2443" s="15">
        <v>2440</v>
      </c>
      <c r="C2443" s="17">
        <v>1314</v>
      </c>
      <c r="D2443" s="17">
        <v>1195</v>
      </c>
    </row>
    <row r="2444" spans="2:4" x14ac:dyDescent="0.4">
      <c r="B2444" s="15">
        <v>2441</v>
      </c>
      <c r="C2444" s="17">
        <v>1437</v>
      </c>
      <c r="D2444" s="17">
        <v>1437</v>
      </c>
    </row>
    <row r="2445" spans="2:4" x14ac:dyDescent="0.4">
      <c r="B2445" s="15">
        <v>2442</v>
      </c>
      <c r="C2445" s="17">
        <v>1437</v>
      </c>
      <c r="D2445" s="17">
        <v>1437</v>
      </c>
    </row>
    <row r="2446" spans="2:4" x14ac:dyDescent="0.4">
      <c r="B2446" s="15">
        <v>2443</v>
      </c>
      <c r="C2446" s="17">
        <v>1437</v>
      </c>
      <c r="D2446" s="17">
        <v>1437</v>
      </c>
    </row>
    <row r="2447" spans="2:4" x14ac:dyDescent="0.4">
      <c r="B2447" s="15">
        <v>2444</v>
      </c>
      <c r="C2447" s="17">
        <v>1257</v>
      </c>
      <c r="D2447" s="17">
        <v>1124</v>
      </c>
    </row>
    <row r="2448" spans="2:4" x14ac:dyDescent="0.4">
      <c r="B2448" s="15">
        <v>2445</v>
      </c>
      <c r="C2448" s="17">
        <v>1452</v>
      </c>
      <c r="D2448" s="17">
        <v>1452</v>
      </c>
    </row>
    <row r="2449" spans="2:4" x14ac:dyDescent="0.4">
      <c r="B2449" s="15">
        <v>2446</v>
      </c>
      <c r="C2449" s="17">
        <v>1374</v>
      </c>
      <c r="D2449" s="17">
        <v>1374</v>
      </c>
    </row>
    <row r="2450" spans="2:4" x14ac:dyDescent="0.4">
      <c r="B2450" s="15">
        <v>2447</v>
      </c>
      <c r="C2450" s="17">
        <v>1343</v>
      </c>
      <c r="D2450" s="17">
        <v>1343</v>
      </c>
    </row>
    <row r="2451" spans="2:4" x14ac:dyDescent="0.4">
      <c r="B2451" s="15">
        <v>2448</v>
      </c>
      <c r="C2451" s="17">
        <v>1173</v>
      </c>
      <c r="D2451" s="17">
        <v>1452</v>
      </c>
    </row>
    <row r="2452" spans="2:4" x14ac:dyDescent="0.4">
      <c r="B2452" s="15">
        <v>2449</v>
      </c>
      <c r="C2452" s="17">
        <v>1124</v>
      </c>
      <c r="D2452" s="17">
        <v>1124</v>
      </c>
    </row>
    <row r="2453" spans="2:4" x14ac:dyDescent="0.4">
      <c r="B2453" s="15">
        <v>2450</v>
      </c>
      <c r="C2453" s="17">
        <v>1437</v>
      </c>
      <c r="D2453" s="17">
        <v>1437</v>
      </c>
    </row>
    <row r="2454" spans="2:4" x14ac:dyDescent="0.4">
      <c r="B2454" s="15">
        <v>2451</v>
      </c>
      <c r="C2454" s="17">
        <v>1452</v>
      </c>
      <c r="D2454" s="17">
        <v>1452</v>
      </c>
    </row>
    <row r="2455" spans="2:4" x14ac:dyDescent="0.4">
      <c r="B2455" s="15">
        <v>2452</v>
      </c>
      <c r="C2455" s="17">
        <v>1437</v>
      </c>
      <c r="D2455" s="17">
        <v>1437</v>
      </c>
    </row>
    <row r="2456" spans="2:4" x14ac:dyDescent="0.4">
      <c r="B2456" s="15">
        <v>2453</v>
      </c>
      <c r="C2456" s="17">
        <v>1452</v>
      </c>
      <c r="D2456" s="17">
        <v>1452</v>
      </c>
    </row>
    <row r="2457" spans="2:4" x14ac:dyDescent="0.4">
      <c r="B2457" s="15">
        <v>2454</v>
      </c>
      <c r="C2457" s="17">
        <v>1452</v>
      </c>
      <c r="D2457" s="17">
        <v>1452</v>
      </c>
    </row>
    <row r="2458" spans="2:4" x14ac:dyDescent="0.4">
      <c r="B2458" s="15">
        <v>2455</v>
      </c>
      <c r="C2458" s="17">
        <v>1195</v>
      </c>
      <c r="D2458" s="17">
        <v>1195</v>
      </c>
    </row>
    <row r="2459" spans="2:4" x14ac:dyDescent="0.4">
      <c r="B2459" s="15">
        <v>2456</v>
      </c>
      <c r="C2459" s="17">
        <v>1124</v>
      </c>
      <c r="D2459" s="17">
        <v>1124</v>
      </c>
    </row>
    <row r="2460" spans="2:4" x14ac:dyDescent="0.4">
      <c r="B2460" s="15">
        <v>2457</v>
      </c>
      <c r="C2460" s="17">
        <v>1371</v>
      </c>
      <c r="D2460" s="17">
        <v>1437</v>
      </c>
    </row>
    <row r="2461" spans="2:4" x14ac:dyDescent="0.4">
      <c r="B2461" s="15">
        <v>2458</v>
      </c>
      <c r="C2461" s="17">
        <v>1374</v>
      </c>
      <c r="D2461" s="17">
        <v>1374</v>
      </c>
    </row>
    <row r="2462" spans="2:4" x14ac:dyDescent="0.4">
      <c r="B2462" s="15">
        <v>2459</v>
      </c>
      <c r="C2462" s="17">
        <v>1458</v>
      </c>
      <c r="D2462" s="17">
        <v>1458</v>
      </c>
    </row>
    <row r="2463" spans="2:4" x14ac:dyDescent="0.4">
      <c r="B2463" s="15">
        <v>2460</v>
      </c>
      <c r="C2463" s="17">
        <v>1437</v>
      </c>
      <c r="D2463" s="17">
        <v>1437</v>
      </c>
    </row>
    <row r="2464" spans="2:4" x14ac:dyDescent="0.4">
      <c r="B2464" s="15">
        <v>2461</v>
      </c>
      <c r="C2464" s="17">
        <v>1452</v>
      </c>
      <c r="D2464" s="17">
        <v>1452</v>
      </c>
    </row>
    <row r="2465" spans="2:4" x14ac:dyDescent="0.4">
      <c r="B2465" s="15">
        <v>2462</v>
      </c>
      <c r="C2465" s="17">
        <v>1343</v>
      </c>
      <c r="D2465" s="17">
        <v>1343</v>
      </c>
    </row>
    <row r="2466" spans="2:4" x14ac:dyDescent="0.4">
      <c r="B2466" s="15">
        <v>2463</v>
      </c>
      <c r="C2466" s="17">
        <v>1173</v>
      </c>
      <c r="D2466" s="17">
        <v>1374</v>
      </c>
    </row>
    <row r="2467" spans="2:4" x14ac:dyDescent="0.4">
      <c r="B2467" s="15">
        <v>2464</v>
      </c>
      <c r="C2467" s="17">
        <v>1246</v>
      </c>
      <c r="D2467" s="17">
        <v>1124</v>
      </c>
    </row>
    <row r="2468" spans="2:4" x14ac:dyDescent="0.4">
      <c r="B2468" s="15">
        <v>2465</v>
      </c>
      <c r="C2468" s="17">
        <v>1374</v>
      </c>
      <c r="D2468" s="17">
        <v>1374</v>
      </c>
    </row>
    <row r="2469" spans="2:4" x14ac:dyDescent="0.4">
      <c r="B2469" s="15">
        <v>2466</v>
      </c>
      <c r="C2469" s="17">
        <v>1124</v>
      </c>
      <c r="D2469" s="17">
        <v>1124</v>
      </c>
    </row>
    <row r="2470" spans="2:4" x14ac:dyDescent="0.4">
      <c r="B2470" s="15">
        <v>2467</v>
      </c>
      <c r="C2470" s="17">
        <v>1433</v>
      </c>
      <c r="D2470" s="17">
        <v>1433</v>
      </c>
    </row>
    <row r="2471" spans="2:4" x14ac:dyDescent="0.4">
      <c r="B2471" s="15">
        <v>2468</v>
      </c>
      <c r="C2471" s="17">
        <v>1452</v>
      </c>
      <c r="D2471" s="17">
        <v>1452</v>
      </c>
    </row>
    <row r="2472" spans="2:4" x14ac:dyDescent="0.4">
      <c r="B2472" s="15">
        <v>2469</v>
      </c>
      <c r="C2472" s="17">
        <v>1452</v>
      </c>
      <c r="D2472" s="17">
        <v>1452</v>
      </c>
    </row>
    <row r="2473" spans="2:4" x14ac:dyDescent="0.4">
      <c r="B2473" s="15">
        <v>2470</v>
      </c>
      <c r="C2473" s="17">
        <v>1458</v>
      </c>
      <c r="D2473" s="17">
        <v>1458</v>
      </c>
    </row>
    <row r="2474" spans="2:4" x14ac:dyDescent="0.4">
      <c r="B2474" s="15">
        <v>2471</v>
      </c>
      <c r="C2474" s="17">
        <v>1437</v>
      </c>
      <c r="D2474" s="17">
        <v>1437</v>
      </c>
    </row>
    <row r="2475" spans="2:4" x14ac:dyDescent="0.4">
      <c r="B2475" s="15">
        <v>2472</v>
      </c>
      <c r="C2475" s="17">
        <v>1452</v>
      </c>
      <c r="D2475" s="17">
        <v>1452</v>
      </c>
    </row>
    <row r="2476" spans="2:4" x14ac:dyDescent="0.4">
      <c r="B2476" s="15">
        <v>2473</v>
      </c>
      <c r="C2476" s="17">
        <v>1437</v>
      </c>
      <c r="D2476" s="17">
        <v>1437</v>
      </c>
    </row>
    <row r="2477" spans="2:4" x14ac:dyDescent="0.4">
      <c r="B2477" s="15">
        <v>2474</v>
      </c>
      <c r="C2477" s="17">
        <v>1173</v>
      </c>
      <c r="D2477" s="17">
        <v>1433</v>
      </c>
    </row>
    <row r="2478" spans="2:4" x14ac:dyDescent="0.4">
      <c r="B2478" s="15">
        <v>2475</v>
      </c>
      <c r="C2478" s="17">
        <v>1173</v>
      </c>
      <c r="D2478" s="17">
        <v>1343</v>
      </c>
    </row>
    <row r="2479" spans="2:4" x14ac:dyDescent="0.4">
      <c r="B2479" s="15">
        <v>2476</v>
      </c>
      <c r="C2479" s="17">
        <v>1345</v>
      </c>
      <c r="D2479" s="17">
        <v>1423</v>
      </c>
    </row>
    <row r="2480" spans="2:4" x14ac:dyDescent="0.4">
      <c r="B2480" s="15">
        <v>2477</v>
      </c>
      <c r="C2480" s="17">
        <v>1332</v>
      </c>
      <c r="D2480" s="17">
        <v>1433</v>
      </c>
    </row>
    <row r="2481" spans="2:4" x14ac:dyDescent="0.4">
      <c r="B2481" s="15">
        <v>2478</v>
      </c>
      <c r="C2481" s="17">
        <v>1452</v>
      </c>
      <c r="D2481" s="17">
        <v>1452</v>
      </c>
    </row>
    <row r="2482" spans="2:4" x14ac:dyDescent="0.4">
      <c r="B2482" s="15">
        <v>2479</v>
      </c>
      <c r="C2482" s="17">
        <v>1458</v>
      </c>
      <c r="D2482" s="17">
        <v>1458</v>
      </c>
    </row>
    <row r="2483" spans="2:4" x14ac:dyDescent="0.4">
      <c r="B2483" s="15">
        <v>2480</v>
      </c>
      <c r="C2483" s="17">
        <v>1376</v>
      </c>
      <c r="D2483" s="17">
        <v>1376</v>
      </c>
    </row>
    <row r="2484" spans="2:4" x14ac:dyDescent="0.4">
      <c r="B2484" s="15">
        <v>2481</v>
      </c>
      <c r="C2484" s="17">
        <v>1124</v>
      </c>
      <c r="D2484" s="17">
        <v>1124</v>
      </c>
    </row>
    <row r="2485" spans="2:4" x14ac:dyDescent="0.4">
      <c r="B2485" s="15">
        <v>2482</v>
      </c>
      <c r="C2485" s="17">
        <v>1257</v>
      </c>
      <c r="D2485" s="17">
        <v>1458</v>
      </c>
    </row>
    <row r="2486" spans="2:4" x14ac:dyDescent="0.4">
      <c r="B2486" s="15">
        <v>2483</v>
      </c>
      <c r="C2486" s="17">
        <v>1437</v>
      </c>
      <c r="D2486" s="17">
        <v>1437</v>
      </c>
    </row>
    <row r="2487" spans="2:4" x14ac:dyDescent="0.4">
      <c r="B2487" s="15">
        <v>2484</v>
      </c>
      <c r="C2487" s="17">
        <v>1124</v>
      </c>
      <c r="D2487" s="17">
        <v>1124</v>
      </c>
    </row>
    <row r="2488" spans="2:4" x14ac:dyDescent="0.4">
      <c r="B2488" s="15">
        <v>2485</v>
      </c>
      <c r="C2488" s="17">
        <v>1196</v>
      </c>
      <c r="D2488" s="17">
        <v>1196</v>
      </c>
    </row>
    <row r="2489" spans="2:4" x14ac:dyDescent="0.4">
      <c r="B2489" s="15">
        <v>2486</v>
      </c>
      <c r="C2489" s="17">
        <v>1173</v>
      </c>
      <c r="D2489" s="17">
        <v>1433</v>
      </c>
    </row>
    <row r="2490" spans="2:4" x14ac:dyDescent="0.4">
      <c r="B2490" s="15">
        <v>2487</v>
      </c>
      <c r="C2490" s="17">
        <v>1437</v>
      </c>
      <c r="D2490" s="17">
        <v>1437</v>
      </c>
    </row>
    <row r="2491" spans="2:4" x14ac:dyDescent="0.4">
      <c r="B2491" s="15">
        <v>2488</v>
      </c>
      <c r="C2491" s="17">
        <v>1452</v>
      </c>
      <c r="D2491" s="17">
        <v>1452</v>
      </c>
    </row>
    <row r="2492" spans="2:4" x14ac:dyDescent="0.4">
      <c r="B2492" s="15">
        <v>2489</v>
      </c>
      <c r="C2492" s="17">
        <v>1452</v>
      </c>
      <c r="D2492" s="17">
        <v>1452</v>
      </c>
    </row>
    <row r="2493" spans="2:4" x14ac:dyDescent="0.4">
      <c r="B2493" s="15">
        <v>2490</v>
      </c>
      <c r="C2493" s="17">
        <v>1437</v>
      </c>
      <c r="D2493" s="17">
        <v>1437</v>
      </c>
    </row>
    <row r="2494" spans="2:4" x14ac:dyDescent="0.4">
      <c r="B2494" s="15">
        <v>2491</v>
      </c>
      <c r="C2494" s="17">
        <v>1153</v>
      </c>
      <c r="D2494" s="17">
        <v>1124</v>
      </c>
    </row>
    <row r="2495" spans="2:4" x14ac:dyDescent="0.4">
      <c r="B2495" s="15">
        <v>2492</v>
      </c>
      <c r="C2495" s="17">
        <v>1433</v>
      </c>
      <c r="D2495" s="17">
        <v>1433</v>
      </c>
    </row>
    <row r="2496" spans="2:4" x14ac:dyDescent="0.4">
      <c r="B2496" s="15">
        <v>2493</v>
      </c>
      <c r="C2496" s="17">
        <v>1452</v>
      </c>
      <c r="D2496" s="17">
        <v>1452</v>
      </c>
    </row>
    <row r="2497" spans="2:4" x14ac:dyDescent="0.4">
      <c r="B2497" s="15">
        <v>2494</v>
      </c>
      <c r="C2497" s="17">
        <v>1343</v>
      </c>
      <c r="D2497" s="17">
        <v>1343</v>
      </c>
    </row>
    <row r="2498" spans="2:4" x14ac:dyDescent="0.4">
      <c r="B2498" s="15">
        <v>2495</v>
      </c>
      <c r="C2498" s="17">
        <v>1314</v>
      </c>
      <c r="D2498" s="17">
        <v>1195</v>
      </c>
    </row>
    <row r="2499" spans="2:4" x14ac:dyDescent="0.4">
      <c r="B2499" s="15">
        <v>2496</v>
      </c>
      <c r="C2499" s="17">
        <v>1437</v>
      </c>
      <c r="D2499" s="17">
        <v>1437</v>
      </c>
    </row>
    <row r="2500" spans="2:4" x14ac:dyDescent="0.4">
      <c r="B2500" s="15">
        <v>2497</v>
      </c>
      <c r="C2500" s="17">
        <v>1437</v>
      </c>
      <c r="D2500" s="17">
        <v>1437</v>
      </c>
    </row>
    <row r="2501" spans="2:4" x14ac:dyDescent="0.4">
      <c r="B2501" s="15">
        <v>2498</v>
      </c>
      <c r="C2501" s="17">
        <v>1452</v>
      </c>
      <c r="D2501" s="17">
        <v>1452</v>
      </c>
    </row>
    <row r="2502" spans="2:4" x14ac:dyDescent="0.4">
      <c r="B2502" s="15">
        <v>2499</v>
      </c>
      <c r="C2502" s="17">
        <v>1274</v>
      </c>
      <c r="D2502" s="17">
        <v>1452</v>
      </c>
    </row>
    <row r="2503" spans="2:4" x14ac:dyDescent="0.4">
      <c r="B2503" s="15">
        <v>2500</v>
      </c>
      <c r="C2503" s="17">
        <v>1246</v>
      </c>
      <c r="D2503" s="17">
        <v>1124</v>
      </c>
    </row>
    <row r="2504" spans="2:4" x14ac:dyDescent="0.4">
      <c r="B2504" s="15">
        <v>2501</v>
      </c>
      <c r="C2504" s="17">
        <v>1437</v>
      </c>
      <c r="D2504" s="17">
        <v>1437</v>
      </c>
    </row>
    <row r="2505" spans="2:4" x14ac:dyDescent="0.4">
      <c r="B2505" s="15">
        <v>2502</v>
      </c>
      <c r="C2505" s="17">
        <v>1173</v>
      </c>
      <c r="D2505" s="17">
        <v>1112</v>
      </c>
    </row>
    <row r="2506" spans="2:4" x14ac:dyDescent="0.4">
      <c r="B2506" s="15">
        <v>2503</v>
      </c>
      <c r="C2506" s="17">
        <v>1452</v>
      </c>
      <c r="D2506" s="17">
        <v>1452</v>
      </c>
    </row>
    <row r="2507" spans="2:4" x14ac:dyDescent="0.4">
      <c r="B2507" s="15">
        <v>2504</v>
      </c>
      <c r="C2507" s="17">
        <v>1257</v>
      </c>
      <c r="D2507" s="17">
        <v>1458</v>
      </c>
    </row>
    <row r="2508" spans="2:4" x14ac:dyDescent="0.4">
      <c r="B2508" s="15">
        <v>2505</v>
      </c>
      <c r="C2508" s="17">
        <v>1332</v>
      </c>
      <c r="D2508" s="17">
        <v>1452</v>
      </c>
    </row>
    <row r="2509" spans="2:4" x14ac:dyDescent="0.4">
      <c r="B2509" s="15">
        <v>2506</v>
      </c>
      <c r="C2509" s="17">
        <v>1314</v>
      </c>
      <c r="D2509" s="17">
        <v>1423</v>
      </c>
    </row>
    <row r="2510" spans="2:4" x14ac:dyDescent="0.4">
      <c r="B2510" s="15">
        <v>2507</v>
      </c>
      <c r="C2510" s="17">
        <v>1452</v>
      </c>
      <c r="D2510" s="17">
        <v>1452</v>
      </c>
    </row>
    <row r="2511" spans="2:4" x14ac:dyDescent="0.4">
      <c r="B2511" s="15">
        <v>2508</v>
      </c>
      <c r="C2511" s="17">
        <v>1458</v>
      </c>
      <c r="D2511" s="17">
        <v>1458</v>
      </c>
    </row>
    <row r="2512" spans="2:4" x14ac:dyDescent="0.4">
      <c r="B2512" s="15">
        <v>2509</v>
      </c>
      <c r="C2512" s="17">
        <v>1452</v>
      </c>
      <c r="D2512" s="17">
        <v>1452</v>
      </c>
    </row>
    <row r="2513" spans="2:4" x14ac:dyDescent="0.4">
      <c r="B2513" s="15">
        <v>2510</v>
      </c>
      <c r="C2513" s="17">
        <v>1314</v>
      </c>
      <c r="D2513" s="17">
        <v>1433</v>
      </c>
    </row>
    <row r="2514" spans="2:4" x14ac:dyDescent="0.4">
      <c r="B2514" s="15">
        <v>2511</v>
      </c>
      <c r="C2514" s="17">
        <v>1452</v>
      </c>
      <c r="D2514" s="17">
        <v>1452</v>
      </c>
    </row>
    <row r="2515" spans="2:4" x14ac:dyDescent="0.4">
      <c r="B2515" s="15">
        <v>2512</v>
      </c>
      <c r="C2515" s="17">
        <v>1452</v>
      </c>
      <c r="D2515" s="17">
        <v>1452</v>
      </c>
    </row>
    <row r="2516" spans="2:4" x14ac:dyDescent="0.4">
      <c r="B2516" s="15">
        <v>2513</v>
      </c>
      <c r="C2516" s="17">
        <v>1371</v>
      </c>
      <c r="D2516" s="17">
        <v>1452</v>
      </c>
    </row>
    <row r="2517" spans="2:4" x14ac:dyDescent="0.4">
      <c r="B2517" s="15">
        <v>2514</v>
      </c>
      <c r="C2517" s="17">
        <v>1437</v>
      </c>
      <c r="D2517" s="17">
        <v>1437</v>
      </c>
    </row>
    <row r="2518" spans="2:4" x14ac:dyDescent="0.4">
      <c r="B2518" s="15">
        <v>2515</v>
      </c>
      <c r="C2518" s="17">
        <v>1376</v>
      </c>
      <c r="D2518" s="17">
        <v>1376</v>
      </c>
    </row>
    <row r="2519" spans="2:4" x14ac:dyDescent="0.4">
      <c r="B2519" s="15">
        <v>2516</v>
      </c>
      <c r="C2519" s="17">
        <v>1452</v>
      </c>
      <c r="D2519" s="17">
        <v>1452</v>
      </c>
    </row>
    <row r="2520" spans="2:4" x14ac:dyDescent="0.4">
      <c r="B2520" s="15">
        <v>2517</v>
      </c>
      <c r="C2520" s="17">
        <v>1246</v>
      </c>
      <c r="D2520" s="17">
        <v>1437</v>
      </c>
    </row>
    <row r="2521" spans="2:4" x14ac:dyDescent="0.4">
      <c r="B2521" s="15">
        <v>2518</v>
      </c>
      <c r="C2521" s="17">
        <v>1246</v>
      </c>
      <c r="D2521" s="17">
        <v>1452</v>
      </c>
    </row>
    <row r="2522" spans="2:4" x14ac:dyDescent="0.4">
      <c r="B2522" s="15">
        <v>2519</v>
      </c>
      <c r="C2522" s="17">
        <v>1153</v>
      </c>
      <c r="D2522" s="17">
        <v>1437</v>
      </c>
    </row>
    <row r="2523" spans="2:4" x14ac:dyDescent="0.4">
      <c r="B2523" s="15">
        <v>2520</v>
      </c>
      <c r="C2523" s="17">
        <v>1173</v>
      </c>
      <c r="D2523" s="17">
        <v>1458</v>
      </c>
    </row>
    <row r="2524" spans="2:4" x14ac:dyDescent="0.4">
      <c r="B2524" s="15">
        <v>2521</v>
      </c>
      <c r="C2524" s="17">
        <v>1314</v>
      </c>
      <c r="D2524" s="17">
        <v>1124</v>
      </c>
    </row>
    <row r="2525" spans="2:4" x14ac:dyDescent="0.4">
      <c r="B2525" s="15">
        <v>2522</v>
      </c>
      <c r="C2525" s="17">
        <v>1452</v>
      </c>
      <c r="D2525" s="17">
        <v>1452</v>
      </c>
    </row>
    <row r="2526" spans="2:4" x14ac:dyDescent="0.4">
      <c r="B2526" s="15">
        <v>2523</v>
      </c>
      <c r="C2526" s="17">
        <v>1452</v>
      </c>
      <c r="D2526" s="17">
        <v>1452</v>
      </c>
    </row>
    <row r="2527" spans="2:4" x14ac:dyDescent="0.4">
      <c r="B2527" s="15">
        <v>2524</v>
      </c>
      <c r="C2527" s="17">
        <v>1343</v>
      </c>
      <c r="D2527" s="17">
        <v>1343</v>
      </c>
    </row>
    <row r="2528" spans="2:4" x14ac:dyDescent="0.4">
      <c r="B2528" s="15">
        <v>2525</v>
      </c>
      <c r="C2528" s="17">
        <v>1452</v>
      </c>
      <c r="D2528" s="17">
        <v>1452</v>
      </c>
    </row>
    <row r="2529" spans="2:4" x14ac:dyDescent="0.4">
      <c r="B2529" s="15">
        <v>2526</v>
      </c>
      <c r="C2529" s="17">
        <v>1433</v>
      </c>
      <c r="D2529" s="17">
        <v>1433</v>
      </c>
    </row>
    <row r="2530" spans="2:4" x14ac:dyDescent="0.4">
      <c r="B2530" s="15">
        <v>2527</v>
      </c>
      <c r="C2530" s="17">
        <v>1246</v>
      </c>
      <c r="D2530" s="17">
        <v>1112</v>
      </c>
    </row>
    <row r="2531" spans="2:4" x14ac:dyDescent="0.4">
      <c r="B2531" s="15">
        <v>2528</v>
      </c>
      <c r="C2531" s="17">
        <v>1437</v>
      </c>
      <c r="D2531" s="17">
        <v>1437</v>
      </c>
    </row>
    <row r="2532" spans="2:4" x14ac:dyDescent="0.4">
      <c r="B2532" s="15">
        <v>2529</v>
      </c>
      <c r="C2532" s="17">
        <v>1246</v>
      </c>
      <c r="D2532" s="17">
        <v>1112</v>
      </c>
    </row>
    <row r="2533" spans="2:4" x14ac:dyDescent="0.4">
      <c r="B2533" s="15">
        <v>2530</v>
      </c>
      <c r="C2533" s="17">
        <v>1242</v>
      </c>
      <c r="D2533" s="17">
        <v>1433</v>
      </c>
    </row>
    <row r="2534" spans="2:4" x14ac:dyDescent="0.4">
      <c r="B2534" s="15">
        <v>2531</v>
      </c>
      <c r="C2534" s="17">
        <v>1437</v>
      </c>
      <c r="D2534" s="17">
        <v>1437</v>
      </c>
    </row>
    <row r="2535" spans="2:4" x14ac:dyDescent="0.4">
      <c r="B2535" s="15">
        <v>2532</v>
      </c>
      <c r="C2535" s="17">
        <v>1452</v>
      </c>
      <c r="D2535" s="17">
        <v>1452</v>
      </c>
    </row>
    <row r="2536" spans="2:4" x14ac:dyDescent="0.4">
      <c r="B2536" s="15">
        <v>2533</v>
      </c>
      <c r="C2536" s="17">
        <v>1437</v>
      </c>
      <c r="D2536" s="17">
        <v>1437</v>
      </c>
    </row>
    <row r="2537" spans="2:4" x14ac:dyDescent="0.4">
      <c r="B2537" s="15">
        <v>2534</v>
      </c>
      <c r="C2537" s="17">
        <v>1173</v>
      </c>
      <c r="D2537" s="17">
        <v>1423</v>
      </c>
    </row>
    <row r="2538" spans="2:4" x14ac:dyDescent="0.4">
      <c r="B2538" s="15">
        <v>2535</v>
      </c>
      <c r="C2538" s="17">
        <v>1257</v>
      </c>
      <c r="D2538" s="17">
        <v>1437</v>
      </c>
    </row>
    <row r="2539" spans="2:4" x14ac:dyDescent="0.4">
      <c r="B2539" s="15">
        <v>2536</v>
      </c>
      <c r="C2539" s="17">
        <v>1433</v>
      </c>
      <c r="D2539" s="17">
        <v>1433</v>
      </c>
    </row>
    <row r="2540" spans="2:4" x14ac:dyDescent="0.4">
      <c r="B2540" s="15">
        <v>2537</v>
      </c>
      <c r="C2540" s="17">
        <v>1436</v>
      </c>
      <c r="D2540" s="17">
        <v>1124</v>
      </c>
    </row>
    <row r="2541" spans="2:4" x14ac:dyDescent="0.4">
      <c r="B2541" s="15">
        <v>2538</v>
      </c>
      <c r="C2541" s="17">
        <v>1124</v>
      </c>
      <c r="D2541" s="17">
        <v>1124</v>
      </c>
    </row>
    <row r="2542" spans="2:4" x14ac:dyDescent="0.4">
      <c r="B2542" s="15">
        <v>2539</v>
      </c>
      <c r="C2542" s="17">
        <v>1452</v>
      </c>
      <c r="D2542" s="17">
        <v>1452</v>
      </c>
    </row>
    <row r="2543" spans="2:4" x14ac:dyDescent="0.4">
      <c r="B2543" s="15">
        <v>2540</v>
      </c>
      <c r="C2543" s="17">
        <v>1452</v>
      </c>
      <c r="D2543" s="17">
        <v>1452</v>
      </c>
    </row>
    <row r="2544" spans="2:4" x14ac:dyDescent="0.4">
      <c r="B2544" s="15">
        <v>2541</v>
      </c>
      <c r="C2544" s="17">
        <v>1124</v>
      </c>
      <c r="D2544" s="17">
        <v>1124</v>
      </c>
    </row>
    <row r="2545" spans="2:4" x14ac:dyDescent="0.4">
      <c r="B2545" s="15">
        <v>2542</v>
      </c>
      <c r="C2545" s="17">
        <v>1437</v>
      </c>
      <c r="D2545" s="17">
        <v>1437</v>
      </c>
    </row>
    <row r="2546" spans="2:4" x14ac:dyDescent="0.4">
      <c r="B2546" s="15">
        <v>2543</v>
      </c>
      <c r="C2546" s="17">
        <v>1374</v>
      </c>
      <c r="D2546" s="17">
        <v>1374</v>
      </c>
    </row>
    <row r="2547" spans="2:4" x14ac:dyDescent="0.4">
      <c r="B2547" s="15">
        <v>2544</v>
      </c>
      <c r="C2547" s="17">
        <v>1124</v>
      </c>
      <c r="D2547" s="17">
        <v>1124</v>
      </c>
    </row>
    <row r="2548" spans="2:4" x14ac:dyDescent="0.4">
      <c r="B2548" s="15">
        <v>2545</v>
      </c>
      <c r="C2548" s="17">
        <v>1371</v>
      </c>
      <c r="D2548" s="17">
        <v>1124</v>
      </c>
    </row>
    <row r="2549" spans="2:4" x14ac:dyDescent="0.4">
      <c r="B2549" s="15">
        <v>2546</v>
      </c>
      <c r="C2549" s="17">
        <v>1343</v>
      </c>
      <c r="D2549" s="17">
        <v>1343</v>
      </c>
    </row>
    <row r="2550" spans="2:4" x14ac:dyDescent="0.4">
      <c r="B2550" s="15">
        <v>2547</v>
      </c>
      <c r="C2550" s="17">
        <v>1452</v>
      </c>
      <c r="D2550" s="17">
        <v>1452</v>
      </c>
    </row>
    <row r="2551" spans="2:4" x14ac:dyDescent="0.4">
      <c r="B2551" s="15">
        <v>2548</v>
      </c>
      <c r="C2551" s="17">
        <v>1314</v>
      </c>
      <c r="D2551" s="17">
        <v>1437</v>
      </c>
    </row>
    <row r="2552" spans="2:4" x14ac:dyDescent="0.4">
      <c r="B2552" s="15">
        <v>2549</v>
      </c>
      <c r="C2552" s="17">
        <v>1437</v>
      </c>
      <c r="D2552" s="17">
        <v>1437</v>
      </c>
    </row>
    <row r="2553" spans="2:4" x14ac:dyDescent="0.4">
      <c r="B2553" s="15">
        <v>2550</v>
      </c>
      <c r="C2553" s="17">
        <v>1452</v>
      </c>
      <c r="D2553" s="17">
        <v>1452</v>
      </c>
    </row>
    <row r="2554" spans="2:4" x14ac:dyDescent="0.4">
      <c r="B2554" s="15">
        <v>2551</v>
      </c>
      <c r="C2554" s="17">
        <v>1436</v>
      </c>
      <c r="D2554" s="17">
        <v>1343</v>
      </c>
    </row>
    <row r="2555" spans="2:4" x14ac:dyDescent="0.4">
      <c r="B2555" s="15">
        <v>2552</v>
      </c>
      <c r="C2555" s="17">
        <v>1452</v>
      </c>
      <c r="D2555" s="17">
        <v>1452</v>
      </c>
    </row>
    <row r="2556" spans="2:4" x14ac:dyDescent="0.4">
      <c r="B2556" s="15">
        <v>2553</v>
      </c>
      <c r="C2556" s="17">
        <v>1314</v>
      </c>
      <c r="D2556" s="17">
        <v>1376</v>
      </c>
    </row>
    <row r="2557" spans="2:4" x14ac:dyDescent="0.4">
      <c r="B2557" s="15">
        <v>2554</v>
      </c>
      <c r="C2557" s="17">
        <v>1452</v>
      </c>
      <c r="D2557" s="17">
        <v>1452</v>
      </c>
    </row>
    <row r="2558" spans="2:4" x14ac:dyDescent="0.4">
      <c r="B2558" s="15">
        <v>2555</v>
      </c>
      <c r="C2558" s="17">
        <v>1124</v>
      </c>
      <c r="D2558" s="17">
        <v>1124</v>
      </c>
    </row>
    <row r="2559" spans="2:4" x14ac:dyDescent="0.4">
      <c r="B2559" s="15">
        <v>2556</v>
      </c>
      <c r="C2559" s="17">
        <v>1124</v>
      </c>
      <c r="D2559" s="17">
        <v>1124</v>
      </c>
    </row>
    <row r="2560" spans="2:4" x14ac:dyDescent="0.4">
      <c r="B2560" s="15">
        <v>2557</v>
      </c>
      <c r="C2560" s="17">
        <v>1314</v>
      </c>
      <c r="D2560" s="17">
        <v>1374</v>
      </c>
    </row>
    <row r="2561" spans="2:4" x14ac:dyDescent="0.4">
      <c r="B2561" s="15">
        <v>2558</v>
      </c>
      <c r="C2561" s="17">
        <v>1124</v>
      </c>
      <c r="D2561" s="17">
        <v>1124</v>
      </c>
    </row>
    <row r="2562" spans="2:4" x14ac:dyDescent="0.4">
      <c r="B2562" s="15">
        <v>2559</v>
      </c>
      <c r="C2562" s="17">
        <v>1452</v>
      </c>
      <c r="D2562" s="17">
        <v>1452</v>
      </c>
    </row>
    <row r="2563" spans="2:4" x14ac:dyDescent="0.4">
      <c r="B2563" s="15">
        <v>2560</v>
      </c>
      <c r="C2563" s="17">
        <v>1452</v>
      </c>
      <c r="D2563" s="17">
        <v>1452</v>
      </c>
    </row>
    <row r="2564" spans="2:4" x14ac:dyDescent="0.4">
      <c r="B2564" s="15">
        <v>2561</v>
      </c>
      <c r="C2564" s="17">
        <v>1153</v>
      </c>
      <c r="D2564" s="17">
        <v>1343</v>
      </c>
    </row>
    <row r="2565" spans="2:4" x14ac:dyDescent="0.4">
      <c r="B2565" s="15">
        <v>2562</v>
      </c>
      <c r="C2565" s="17">
        <v>1112</v>
      </c>
      <c r="D2565" s="17">
        <v>1112</v>
      </c>
    </row>
    <row r="2566" spans="2:4" x14ac:dyDescent="0.4">
      <c r="B2566" s="15">
        <v>2563</v>
      </c>
      <c r="C2566" s="17">
        <v>1374</v>
      </c>
      <c r="D2566" s="17">
        <v>1374</v>
      </c>
    </row>
    <row r="2567" spans="2:4" x14ac:dyDescent="0.4">
      <c r="B2567" s="15">
        <v>2564</v>
      </c>
      <c r="C2567" s="17">
        <v>1452</v>
      </c>
      <c r="D2567" s="17">
        <v>1452</v>
      </c>
    </row>
    <row r="2568" spans="2:4" x14ac:dyDescent="0.4">
      <c r="B2568" s="15">
        <v>2565</v>
      </c>
      <c r="C2568" s="17">
        <v>1452</v>
      </c>
      <c r="D2568" s="17">
        <v>1452</v>
      </c>
    </row>
    <row r="2569" spans="2:4" x14ac:dyDescent="0.4">
      <c r="B2569" s="15">
        <v>2566</v>
      </c>
      <c r="C2569" s="17">
        <v>1124</v>
      </c>
      <c r="D2569" s="17">
        <v>1124</v>
      </c>
    </row>
    <row r="2570" spans="2:4" x14ac:dyDescent="0.4">
      <c r="B2570" s="15">
        <v>2567</v>
      </c>
      <c r="C2570" s="17">
        <v>1153</v>
      </c>
      <c r="D2570" s="17">
        <v>1458</v>
      </c>
    </row>
    <row r="2571" spans="2:4" x14ac:dyDescent="0.4">
      <c r="B2571" s="15">
        <v>2568</v>
      </c>
      <c r="C2571" s="17">
        <v>1278</v>
      </c>
      <c r="D2571" s="17">
        <v>1124</v>
      </c>
    </row>
    <row r="2572" spans="2:4" x14ac:dyDescent="0.4">
      <c r="B2572" s="15">
        <v>2569</v>
      </c>
      <c r="C2572" s="17">
        <v>1173</v>
      </c>
      <c r="D2572" s="17">
        <v>1343</v>
      </c>
    </row>
    <row r="2573" spans="2:4" x14ac:dyDescent="0.4">
      <c r="B2573" s="15">
        <v>2570</v>
      </c>
      <c r="C2573" s="17">
        <v>1112</v>
      </c>
      <c r="D2573" s="17">
        <v>1112</v>
      </c>
    </row>
    <row r="2574" spans="2:4" x14ac:dyDescent="0.4">
      <c r="B2574" s="15">
        <v>2571</v>
      </c>
      <c r="C2574" s="17">
        <v>1433</v>
      </c>
      <c r="D2574" s="17">
        <v>1433</v>
      </c>
    </row>
    <row r="2575" spans="2:4" x14ac:dyDescent="0.4">
      <c r="B2575" s="15">
        <v>2572</v>
      </c>
      <c r="C2575" s="17">
        <v>1314</v>
      </c>
      <c r="D2575" s="17">
        <v>1374</v>
      </c>
    </row>
    <row r="2576" spans="2:4" x14ac:dyDescent="0.4">
      <c r="B2576" s="15">
        <v>2573</v>
      </c>
      <c r="C2576" s="17">
        <v>1433</v>
      </c>
      <c r="D2576" s="17">
        <v>1433</v>
      </c>
    </row>
    <row r="2577" spans="2:4" x14ac:dyDescent="0.4">
      <c r="B2577" s="15">
        <v>2574</v>
      </c>
      <c r="C2577" s="17">
        <v>1314</v>
      </c>
      <c r="D2577" s="17">
        <v>1433</v>
      </c>
    </row>
    <row r="2578" spans="2:4" x14ac:dyDescent="0.4">
      <c r="B2578" s="15">
        <v>2575</v>
      </c>
      <c r="C2578" s="17">
        <v>1242</v>
      </c>
      <c r="D2578" s="17">
        <v>1433</v>
      </c>
    </row>
    <row r="2579" spans="2:4" x14ac:dyDescent="0.4">
      <c r="B2579" s="15">
        <v>2576</v>
      </c>
      <c r="C2579" s="17">
        <v>1195</v>
      </c>
      <c r="D2579" s="17">
        <v>1195</v>
      </c>
    </row>
    <row r="2580" spans="2:4" x14ac:dyDescent="0.4">
      <c r="B2580" s="15">
        <v>2577</v>
      </c>
      <c r="C2580" s="17">
        <v>1246</v>
      </c>
      <c r="D2580" s="17">
        <v>1196</v>
      </c>
    </row>
    <row r="2581" spans="2:4" x14ac:dyDescent="0.4">
      <c r="B2581" s="15">
        <v>2578</v>
      </c>
      <c r="C2581" s="17">
        <v>1452</v>
      </c>
      <c r="D2581" s="17">
        <v>1452</v>
      </c>
    </row>
    <row r="2582" spans="2:4" x14ac:dyDescent="0.4">
      <c r="B2582" s="15">
        <v>2579</v>
      </c>
      <c r="C2582" s="17">
        <v>1246</v>
      </c>
      <c r="D2582" s="17">
        <v>1195</v>
      </c>
    </row>
    <row r="2583" spans="2:4" x14ac:dyDescent="0.4">
      <c r="B2583" s="15">
        <v>2580</v>
      </c>
      <c r="C2583" s="17">
        <v>1343</v>
      </c>
      <c r="D2583" s="17">
        <v>1343</v>
      </c>
    </row>
    <row r="2584" spans="2:4" x14ac:dyDescent="0.4">
      <c r="B2584" s="15">
        <v>2581</v>
      </c>
      <c r="C2584" s="17">
        <v>1437</v>
      </c>
      <c r="D2584" s="17">
        <v>1437</v>
      </c>
    </row>
    <row r="2585" spans="2:4" x14ac:dyDescent="0.4">
      <c r="B2585" s="15">
        <v>2582</v>
      </c>
      <c r="C2585" s="17">
        <v>1458</v>
      </c>
      <c r="D2585" s="17">
        <v>1458</v>
      </c>
    </row>
    <row r="2586" spans="2:4" x14ac:dyDescent="0.4">
      <c r="B2586" s="15">
        <v>2583</v>
      </c>
      <c r="C2586" s="17">
        <v>1437</v>
      </c>
      <c r="D2586" s="17">
        <v>1437</v>
      </c>
    </row>
    <row r="2587" spans="2:4" x14ac:dyDescent="0.4">
      <c r="B2587" s="15">
        <v>2584</v>
      </c>
      <c r="C2587" s="17">
        <v>1437</v>
      </c>
      <c r="D2587" s="17">
        <v>1437</v>
      </c>
    </row>
    <row r="2588" spans="2:4" x14ac:dyDescent="0.4">
      <c r="B2588" s="15">
        <v>2585</v>
      </c>
      <c r="C2588" s="17">
        <v>1452</v>
      </c>
      <c r="D2588" s="17">
        <v>1452</v>
      </c>
    </row>
    <row r="2589" spans="2:4" x14ac:dyDescent="0.4">
      <c r="B2589" s="15">
        <v>2586</v>
      </c>
      <c r="C2589" s="17">
        <v>1314</v>
      </c>
      <c r="D2589" s="17">
        <v>1195</v>
      </c>
    </row>
    <row r="2590" spans="2:4" x14ac:dyDescent="0.4">
      <c r="B2590" s="15">
        <v>2587</v>
      </c>
      <c r="C2590" s="17">
        <v>1374</v>
      </c>
      <c r="D2590" s="17">
        <v>1374</v>
      </c>
    </row>
    <row r="2591" spans="2:4" x14ac:dyDescent="0.4">
      <c r="B2591" s="15">
        <v>2588</v>
      </c>
      <c r="C2591" s="17">
        <v>1437</v>
      </c>
      <c r="D2591" s="17">
        <v>1437</v>
      </c>
    </row>
    <row r="2592" spans="2:4" x14ac:dyDescent="0.4">
      <c r="B2592" s="15">
        <v>2589</v>
      </c>
      <c r="C2592" s="17">
        <v>1242</v>
      </c>
      <c r="D2592" s="17">
        <v>1195</v>
      </c>
    </row>
    <row r="2593" spans="2:4" x14ac:dyDescent="0.4">
      <c r="B2593" s="15">
        <v>2590</v>
      </c>
      <c r="C2593" s="17">
        <v>1173</v>
      </c>
      <c r="D2593" s="17">
        <v>1433</v>
      </c>
    </row>
    <row r="2594" spans="2:4" x14ac:dyDescent="0.4">
      <c r="B2594" s="15">
        <v>2591</v>
      </c>
      <c r="C2594" s="17">
        <v>1124</v>
      </c>
      <c r="D2594" s="17">
        <v>1124</v>
      </c>
    </row>
    <row r="2595" spans="2:4" x14ac:dyDescent="0.4">
      <c r="B2595" s="15">
        <v>2592</v>
      </c>
      <c r="C2595" s="17">
        <v>1124</v>
      </c>
      <c r="D2595" s="17">
        <v>1124</v>
      </c>
    </row>
    <row r="2596" spans="2:4" x14ac:dyDescent="0.4">
      <c r="B2596" s="15">
        <v>2593</v>
      </c>
      <c r="C2596" s="17">
        <v>1452</v>
      </c>
      <c r="D2596" s="17">
        <v>1452</v>
      </c>
    </row>
    <row r="2597" spans="2:4" x14ac:dyDescent="0.4">
      <c r="B2597" s="15">
        <v>2594</v>
      </c>
      <c r="C2597" s="17">
        <v>1452</v>
      </c>
      <c r="D2597" s="17">
        <v>1452</v>
      </c>
    </row>
    <row r="2598" spans="2:4" x14ac:dyDescent="0.4">
      <c r="B2598" s="15">
        <v>2595</v>
      </c>
      <c r="C2598" s="17">
        <v>1153</v>
      </c>
      <c r="D2598" s="17">
        <v>1437</v>
      </c>
    </row>
    <row r="2599" spans="2:4" x14ac:dyDescent="0.4">
      <c r="B2599" s="15">
        <v>2596</v>
      </c>
      <c r="C2599" s="17">
        <v>1124</v>
      </c>
      <c r="D2599" s="17">
        <v>1124</v>
      </c>
    </row>
    <row r="2600" spans="2:4" x14ac:dyDescent="0.4">
      <c r="B2600" s="15">
        <v>2597</v>
      </c>
      <c r="C2600" s="17">
        <v>1246</v>
      </c>
      <c r="D2600" s="17">
        <v>1452</v>
      </c>
    </row>
    <row r="2601" spans="2:4" x14ac:dyDescent="0.4">
      <c r="B2601" s="15">
        <v>2598</v>
      </c>
      <c r="C2601" s="17">
        <v>1437</v>
      </c>
      <c r="D2601" s="17">
        <v>1437</v>
      </c>
    </row>
    <row r="2602" spans="2:4" x14ac:dyDescent="0.4">
      <c r="B2602" s="15">
        <v>2599</v>
      </c>
      <c r="C2602" s="17">
        <v>1242</v>
      </c>
      <c r="D2602" s="17">
        <v>1458</v>
      </c>
    </row>
    <row r="2603" spans="2:4" x14ac:dyDescent="0.4">
      <c r="B2603" s="15">
        <v>2600</v>
      </c>
      <c r="C2603" s="17">
        <v>1452</v>
      </c>
      <c r="D2603" s="17">
        <v>1452</v>
      </c>
    </row>
    <row r="2604" spans="2:4" x14ac:dyDescent="0.4">
      <c r="B2604" s="15">
        <v>2601</v>
      </c>
      <c r="C2604" s="17">
        <v>1458</v>
      </c>
      <c r="D2604" s="17">
        <v>1458</v>
      </c>
    </row>
    <row r="2605" spans="2:4" x14ac:dyDescent="0.4">
      <c r="B2605" s="15">
        <v>2602</v>
      </c>
      <c r="C2605" s="17">
        <v>1124</v>
      </c>
      <c r="D2605" s="17">
        <v>1124</v>
      </c>
    </row>
    <row r="2606" spans="2:4" x14ac:dyDescent="0.4">
      <c r="B2606" s="15">
        <v>2603</v>
      </c>
      <c r="C2606" s="17">
        <v>1153</v>
      </c>
      <c r="D2606" s="17">
        <v>1452</v>
      </c>
    </row>
    <row r="2607" spans="2:4" x14ac:dyDescent="0.4">
      <c r="B2607" s="15">
        <v>2604</v>
      </c>
      <c r="C2607" s="17">
        <v>1314</v>
      </c>
      <c r="D2607" s="17">
        <v>1437</v>
      </c>
    </row>
    <row r="2608" spans="2:4" x14ac:dyDescent="0.4">
      <c r="B2608" s="15">
        <v>2605</v>
      </c>
      <c r="C2608" s="17">
        <v>1314</v>
      </c>
      <c r="D2608" s="17">
        <v>1423</v>
      </c>
    </row>
    <row r="2609" spans="2:4" x14ac:dyDescent="0.4">
      <c r="B2609" s="15">
        <v>2606</v>
      </c>
      <c r="C2609" s="17">
        <v>1124</v>
      </c>
      <c r="D2609" s="17">
        <v>1124</v>
      </c>
    </row>
    <row r="2610" spans="2:4" x14ac:dyDescent="0.4">
      <c r="B2610" s="15">
        <v>2607</v>
      </c>
      <c r="C2610" s="17">
        <v>1124</v>
      </c>
      <c r="D2610" s="17">
        <v>1124</v>
      </c>
    </row>
    <row r="2611" spans="2:4" x14ac:dyDescent="0.4">
      <c r="B2611" s="15">
        <v>2608</v>
      </c>
      <c r="C2611" s="17">
        <v>1124</v>
      </c>
      <c r="D2611" s="17">
        <v>1124</v>
      </c>
    </row>
    <row r="2612" spans="2:4" x14ac:dyDescent="0.4">
      <c r="B2612" s="15">
        <v>2609</v>
      </c>
      <c r="C2612" s="17">
        <v>1124</v>
      </c>
      <c r="D2612" s="17">
        <v>1124</v>
      </c>
    </row>
    <row r="2613" spans="2:4" x14ac:dyDescent="0.4">
      <c r="B2613" s="15">
        <v>2610</v>
      </c>
      <c r="C2613" s="17">
        <v>1124</v>
      </c>
      <c r="D2613" s="17">
        <v>1124</v>
      </c>
    </row>
    <row r="2614" spans="2:4" x14ac:dyDescent="0.4">
      <c r="B2614" s="15">
        <v>2611</v>
      </c>
      <c r="C2614" s="17">
        <v>1376</v>
      </c>
      <c r="D2614" s="17">
        <v>1376</v>
      </c>
    </row>
    <row r="2615" spans="2:4" x14ac:dyDescent="0.4">
      <c r="B2615" s="15">
        <v>2612</v>
      </c>
      <c r="C2615" s="17">
        <v>1437</v>
      </c>
      <c r="D2615" s="17">
        <v>1437</v>
      </c>
    </row>
    <row r="2616" spans="2:4" x14ac:dyDescent="0.4">
      <c r="B2616" s="15">
        <v>2613</v>
      </c>
      <c r="C2616" s="17">
        <v>1314</v>
      </c>
      <c r="D2616" s="17">
        <v>1124</v>
      </c>
    </row>
    <row r="2617" spans="2:4" x14ac:dyDescent="0.4">
      <c r="B2617" s="15">
        <v>2614</v>
      </c>
      <c r="C2617" s="17">
        <v>1452</v>
      </c>
      <c r="D2617" s="17">
        <v>1452</v>
      </c>
    </row>
    <row r="2618" spans="2:4" x14ac:dyDescent="0.4">
      <c r="B2618" s="15">
        <v>2615</v>
      </c>
      <c r="C2618" s="17">
        <v>1452</v>
      </c>
      <c r="D2618" s="17">
        <v>1452</v>
      </c>
    </row>
    <row r="2619" spans="2:4" x14ac:dyDescent="0.4">
      <c r="B2619" s="15">
        <v>2616</v>
      </c>
      <c r="C2619" s="17">
        <v>1124</v>
      </c>
      <c r="D2619" s="17">
        <v>1124</v>
      </c>
    </row>
    <row r="2620" spans="2:4" x14ac:dyDescent="0.4">
      <c r="B2620" s="15">
        <v>2617</v>
      </c>
      <c r="C2620" s="17">
        <v>1112</v>
      </c>
      <c r="D2620" s="17">
        <v>1112</v>
      </c>
    </row>
    <row r="2621" spans="2:4" x14ac:dyDescent="0.4">
      <c r="B2621" s="15">
        <v>2618</v>
      </c>
      <c r="C2621" s="17">
        <v>1124</v>
      </c>
      <c r="D2621" s="17">
        <v>1124</v>
      </c>
    </row>
    <row r="2622" spans="2:4" x14ac:dyDescent="0.4">
      <c r="B2622" s="15">
        <v>2619</v>
      </c>
      <c r="C2622" s="17">
        <v>1452</v>
      </c>
      <c r="D2622" s="17">
        <v>1452</v>
      </c>
    </row>
    <row r="2623" spans="2:4" x14ac:dyDescent="0.4">
      <c r="B2623" s="15">
        <v>2620</v>
      </c>
      <c r="C2623" s="17">
        <v>1437</v>
      </c>
      <c r="D2623" s="17">
        <v>1437</v>
      </c>
    </row>
    <row r="2624" spans="2:4" x14ac:dyDescent="0.4">
      <c r="B2624" s="15">
        <v>2621</v>
      </c>
      <c r="C2624" s="17">
        <v>1436</v>
      </c>
      <c r="D2624" s="17">
        <v>1433</v>
      </c>
    </row>
    <row r="2625" spans="2:4" x14ac:dyDescent="0.4">
      <c r="B2625" s="15">
        <v>2622</v>
      </c>
      <c r="C2625" s="17">
        <v>1437</v>
      </c>
      <c r="D2625" s="17">
        <v>1437</v>
      </c>
    </row>
    <row r="2626" spans="2:4" x14ac:dyDescent="0.4">
      <c r="B2626" s="15">
        <v>2623</v>
      </c>
      <c r="C2626" s="17">
        <v>1457</v>
      </c>
      <c r="D2626" s="17">
        <v>1423</v>
      </c>
    </row>
    <row r="2627" spans="2:4" x14ac:dyDescent="0.4">
      <c r="B2627" s="15">
        <v>2624</v>
      </c>
      <c r="C2627" s="17">
        <v>1314</v>
      </c>
      <c r="D2627" s="17">
        <v>1112</v>
      </c>
    </row>
    <row r="2628" spans="2:4" x14ac:dyDescent="0.4">
      <c r="B2628" s="15">
        <v>2625</v>
      </c>
      <c r="C2628" s="17">
        <v>1181</v>
      </c>
      <c r="D2628" s="17">
        <v>1181</v>
      </c>
    </row>
    <row r="2629" spans="2:4" x14ac:dyDescent="0.4">
      <c r="B2629" s="15">
        <v>2626</v>
      </c>
      <c r="C2629" s="17">
        <v>1452</v>
      </c>
      <c r="D2629" s="17">
        <v>1452</v>
      </c>
    </row>
    <row r="2630" spans="2:4" x14ac:dyDescent="0.4">
      <c r="B2630" s="15">
        <v>2627</v>
      </c>
      <c r="C2630" s="17">
        <v>1153</v>
      </c>
      <c r="D2630" s="17">
        <v>1343</v>
      </c>
    </row>
    <row r="2631" spans="2:4" x14ac:dyDescent="0.4">
      <c r="B2631" s="15">
        <v>2628</v>
      </c>
      <c r="C2631" s="17">
        <v>1437</v>
      </c>
      <c r="D2631" s="17">
        <v>1437</v>
      </c>
    </row>
    <row r="2632" spans="2:4" x14ac:dyDescent="0.4">
      <c r="B2632" s="15">
        <v>2629</v>
      </c>
      <c r="C2632" s="17">
        <v>1246</v>
      </c>
      <c r="D2632" s="17">
        <v>1124</v>
      </c>
    </row>
    <row r="2633" spans="2:4" x14ac:dyDescent="0.4">
      <c r="B2633" s="15">
        <v>2630</v>
      </c>
      <c r="C2633" s="17">
        <v>1332</v>
      </c>
      <c r="D2633" s="17">
        <v>1181</v>
      </c>
    </row>
    <row r="2634" spans="2:4" x14ac:dyDescent="0.4">
      <c r="B2634" s="15">
        <v>2631</v>
      </c>
      <c r="C2634" s="17">
        <v>1257</v>
      </c>
      <c r="D2634" s="17">
        <v>1452</v>
      </c>
    </row>
    <row r="2635" spans="2:4" x14ac:dyDescent="0.4">
      <c r="B2635" s="15">
        <v>2632</v>
      </c>
      <c r="C2635" s="17">
        <v>1124</v>
      </c>
      <c r="D2635" s="17">
        <v>1124</v>
      </c>
    </row>
    <row r="2636" spans="2:4" x14ac:dyDescent="0.4">
      <c r="B2636" s="15">
        <v>2633</v>
      </c>
      <c r="C2636" s="17">
        <v>1314</v>
      </c>
      <c r="D2636" s="17">
        <v>1196</v>
      </c>
    </row>
    <row r="2637" spans="2:4" x14ac:dyDescent="0.4">
      <c r="B2637" s="15">
        <v>2634</v>
      </c>
      <c r="C2637" s="17">
        <v>1437</v>
      </c>
      <c r="D2637" s="17">
        <v>1437</v>
      </c>
    </row>
    <row r="2638" spans="2:4" x14ac:dyDescent="0.4">
      <c r="B2638" s="15">
        <v>2635</v>
      </c>
      <c r="C2638" s="17">
        <v>1124</v>
      </c>
      <c r="D2638" s="17">
        <v>1124</v>
      </c>
    </row>
    <row r="2639" spans="2:4" x14ac:dyDescent="0.4">
      <c r="B2639" s="15">
        <v>2636</v>
      </c>
      <c r="C2639" s="17">
        <v>1452</v>
      </c>
      <c r="D2639" s="17">
        <v>1452</v>
      </c>
    </row>
    <row r="2640" spans="2:4" x14ac:dyDescent="0.4">
      <c r="B2640" s="15">
        <v>2637</v>
      </c>
      <c r="C2640" s="17">
        <v>1452</v>
      </c>
      <c r="D2640" s="17">
        <v>1452</v>
      </c>
    </row>
    <row r="2641" spans="2:4" x14ac:dyDescent="0.4">
      <c r="B2641" s="15">
        <v>2638</v>
      </c>
      <c r="C2641" s="17">
        <v>1246</v>
      </c>
      <c r="D2641" s="17">
        <v>1437</v>
      </c>
    </row>
    <row r="2642" spans="2:4" x14ac:dyDescent="0.4">
      <c r="B2642" s="15">
        <v>2639</v>
      </c>
      <c r="C2642" s="17">
        <v>1314</v>
      </c>
      <c r="D2642" s="17">
        <v>1437</v>
      </c>
    </row>
    <row r="2643" spans="2:4" x14ac:dyDescent="0.4">
      <c r="B2643" s="15">
        <v>2640</v>
      </c>
      <c r="C2643" s="17">
        <v>1246</v>
      </c>
      <c r="D2643" s="17">
        <v>1124</v>
      </c>
    </row>
    <row r="2644" spans="2:4" x14ac:dyDescent="0.4">
      <c r="B2644" s="15">
        <v>2641</v>
      </c>
      <c r="C2644" s="17">
        <v>1332</v>
      </c>
      <c r="D2644" s="17">
        <v>1433</v>
      </c>
    </row>
    <row r="2645" spans="2:4" x14ac:dyDescent="0.4">
      <c r="B2645" s="15">
        <v>2642</v>
      </c>
      <c r="C2645" s="17">
        <v>1452</v>
      </c>
      <c r="D2645" s="17">
        <v>1452</v>
      </c>
    </row>
    <row r="2646" spans="2:4" x14ac:dyDescent="0.4">
      <c r="B2646" s="15">
        <v>2643</v>
      </c>
      <c r="C2646" s="17">
        <v>1452</v>
      </c>
      <c r="D2646" s="17">
        <v>1452</v>
      </c>
    </row>
    <row r="2647" spans="2:4" x14ac:dyDescent="0.4">
      <c r="B2647" s="15">
        <v>2644</v>
      </c>
      <c r="C2647" s="17">
        <v>1457</v>
      </c>
      <c r="D2647" s="17">
        <v>1423</v>
      </c>
    </row>
    <row r="2648" spans="2:4" x14ac:dyDescent="0.4">
      <c r="B2648" s="15">
        <v>2645</v>
      </c>
      <c r="C2648" s="17">
        <v>1173</v>
      </c>
      <c r="D2648" s="17">
        <v>1423</v>
      </c>
    </row>
    <row r="2649" spans="2:4" x14ac:dyDescent="0.4">
      <c r="B2649" s="15">
        <v>2646</v>
      </c>
      <c r="C2649" s="17">
        <v>1314</v>
      </c>
      <c r="D2649" s="17">
        <v>1112</v>
      </c>
    </row>
    <row r="2650" spans="2:4" x14ac:dyDescent="0.4">
      <c r="B2650" s="15">
        <v>2647</v>
      </c>
      <c r="C2650" s="17">
        <v>1437</v>
      </c>
      <c r="D2650" s="17">
        <v>1437</v>
      </c>
    </row>
    <row r="2651" spans="2:4" x14ac:dyDescent="0.4">
      <c r="B2651" s="15">
        <v>2648</v>
      </c>
      <c r="C2651" s="17">
        <v>1124</v>
      </c>
      <c r="D2651" s="17">
        <v>1124</v>
      </c>
    </row>
    <row r="2652" spans="2:4" x14ac:dyDescent="0.4">
      <c r="B2652" s="15">
        <v>2649</v>
      </c>
      <c r="C2652" s="17">
        <v>1455</v>
      </c>
      <c r="D2652" s="17">
        <v>1437</v>
      </c>
    </row>
    <row r="2653" spans="2:4" x14ac:dyDescent="0.4">
      <c r="B2653" s="15">
        <v>2650</v>
      </c>
      <c r="C2653" s="17">
        <v>1124</v>
      </c>
      <c r="D2653" s="17">
        <v>1124</v>
      </c>
    </row>
    <row r="2654" spans="2:4" x14ac:dyDescent="0.4">
      <c r="B2654" s="15">
        <v>2651</v>
      </c>
      <c r="C2654" s="17">
        <v>1246</v>
      </c>
      <c r="D2654" s="17">
        <v>1124</v>
      </c>
    </row>
    <row r="2655" spans="2:4" x14ac:dyDescent="0.4">
      <c r="B2655" s="15">
        <v>2652</v>
      </c>
      <c r="C2655" s="17">
        <v>1452</v>
      </c>
      <c r="D2655" s="17">
        <v>1452</v>
      </c>
    </row>
    <row r="2656" spans="2:4" x14ac:dyDescent="0.4">
      <c r="B2656" s="15">
        <v>2653</v>
      </c>
      <c r="C2656" s="17">
        <v>1371</v>
      </c>
      <c r="D2656" s="17">
        <v>1433</v>
      </c>
    </row>
    <row r="2657" spans="2:4" x14ac:dyDescent="0.4">
      <c r="B2657" s="15">
        <v>2654</v>
      </c>
      <c r="C2657" s="17">
        <v>1153</v>
      </c>
      <c r="D2657" s="17">
        <v>1374</v>
      </c>
    </row>
    <row r="2658" spans="2:4" x14ac:dyDescent="0.4">
      <c r="B2658" s="15">
        <v>2655</v>
      </c>
      <c r="C2658" s="17">
        <v>1153</v>
      </c>
      <c r="D2658" s="17">
        <v>1112</v>
      </c>
    </row>
    <row r="2659" spans="2:4" x14ac:dyDescent="0.4">
      <c r="B2659" s="15">
        <v>2656</v>
      </c>
      <c r="C2659" s="17">
        <v>1452</v>
      </c>
      <c r="D2659" s="17">
        <v>1452</v>
      </c>
    </row>
    <row r="2660" spans="2:4" x14ac:dyDescent="0.4">
      <c r="B2660" s="15">
        <v>2657</v>
      </c>
      <c r="C2660" s="17">
        <v>1452</v>
      </c>
      <c r="D2660" s="17">
        <v>1452</v>
      </c>
    </row>
    <row r="2661" spans="2:4" x14ac:dyDescent="0.4">
      <c r="B2661" s="15">
        <v>2658</v>
      </c>
      <c r="C2661" s="17">
        <v>1458</v>
      </c>
      <c r="D2661" s="17">
        <v>1458</v>
      </c>
    </row>
    <row r="2662" spans="2:4" x14ac:dyDescent="0.4">
      <c r="B2662" s="15">
        <v>2659</v>
      </c>
      <c r="C2662" s="17">
        <v>1314</v>
      </c>
      <c r="D2662" s="17">
        <v>1452</v>
      </c>
    </row>
    <row r="2663" spans="2:4" x14ac:dyDescent="0.4">
      <c r="B2663" s="15">
        <v>2660</v>
      </c>
      <c r="C2663" s="17">
        <v>1314</v>
      </c>
      <c r="D2663" s="17">
        <v>1343</v>
      </c>
    </row>
    <row r="2664" spans="2:4" x14ac:dyDescent="0.4">
      <c r="B2664" s="15">
        <v>2661</v>
      </c>
      <c r="C2664" s="17">
        <v>1242</v>
      </c>
      <c r="D2664" s="17">
        <v>1374</v>
      </c>
    </row>
    <row r="2665" spans="2:4" x14ac:dyDescent="0.4">
      <c r="B2665" s="15">
        <v>2662</v>
      </c>
      <c r="C2665" s="17">
        <v>1243</v>
      </c>
      <c r="D2665" s="17">
        <v>1433</v>
      </c>
    </row>
    <row r="2666" spans="2:4" x14ac:dyDescent="0.4">
      <c r="B2666" s="15">
        <v>2663</v>
      </c>
      <c r="C2666" s="17">
        <v>1274</v>
      </c>
      <c r="D2666" s="17">
        <v>1433</v>
      </c>
    </row>
    <row r="2667" spans="2:4" x14ac:dyDescent="0.4">
      <c r="B2667" s="15">
        <v>2664</v>
      </c>
      <c r="C2667" s="17">
        <v>1246</v>
      </c>
      <c r="D2667" s="17">
        <v>1112</v>
      </c>
    </row>
    <row r="2668" spans="2:4" x14ac:dyDescent="0.4">
      <c r="B2668" s="15">
        <v>2665</v>
      </c>
      <c r="C2668" s="17">
        <v>1374</v>
      </c>
      <c r="D2668" s="17">
        <v>1374</v>
      </c>
    </row>
    <row r="2669" spans="2:4" x14ac:dyDescent="0.4">
      <c r="B2669" s="15">
        <v>2666</v>
      </c>
      <c r="C2669" s="17">
        <v>1452</v>
      </c>
      <c r="D2669" s="17">
        <v>1452</v>
      </c>
    </row>
    <row r="2670" spans="2:4" x14ac:dyDescent="0.4">
      <c r="B2670" s="15">
        <v>2667</v>
      </c>
      <c r="C2670" s="17">
        <v>1437</v>
      </c>
      <c r="D2670" s="17">
        <v>1437</v>
      </c>
    </row>
    <row r="2671" spans="2:4" x14ac:dyDescent="0.4">
      <c r="B2671" s="15">
        <v>2668</v>
      </c>
      <c r="C2671" s="17">
        <v>1452</v>
      </c>
      <c r="D2671" s="17">
        <v>1452</v>
      </c>
    </row>
    <row r="2672" spans="2:4" x14ac:dyDescent="0.4">
      <c r="B2672" s="15">
        <v>2669</v>
      </c>
      <c r="C2672" s="17">
        <v>1452</v>
      </c>
      <c r="D2672" s="17">
        <v>1452</v>
      </c>
    </row>
    <row r="2673" spans="2:4" x14ac:dyDescent="0.4">
      <c r="B2673" s="15">
        <v>2670</v>
      </c>
      <c r="C2673" s="17">
        <v>1452</v>
      </c>
      <c r="D2673" s="17">
        <v>1452</v>
      </c>
    </row>
    <row r="2674" spans="2:4" x14ac:dyDescent="0.4">
      <c r="B2674" s="15">
        <v>2671</v>
      </c>
      <c r="C2674" s="17">
        <v>1433</v>
      </c>
      <c r="D2674" s="17">
        <v>1433</v>
      </c>
    </row>
    <row r="2675" spans="2:4" x14ac:dyDescent="0.4">
      <c r="B2675" s="15">
        <v>2672</v>
      </c>
      <c r="C2675" s="17">
        <v>1124</v>
      </c>
      <c r="D2675" s="17">
        <v>1124</v>
      </c>
    </row>
    <row r="2676" spans="2:4" x14ac:dyDescent="0.4">
      <c r="B2676" s="15">
        <v>2673</v>
      </c>
      <c r="C2676" s="17">
        <v>1374</v>
      </c>
      <c r="D2676" s="17">
        <v>1374</v>
      </c>
    </row>
    <row r="2677" spans="2:4" x14ac:dyDescent="0.4">
      <c r="B2677" s="15">
        <v>2674</v>
      </c>
      <c r="C2677" s="17">
        <v>1437</v>
      </c>
      <c r="D2677" s="17">
        <v>1437</v>
      </c>
    </row>
    <row r="2678" spans="2:4" x14ac:dyDescent="0.4">
      <c r="B2678" s="15">
        <v>2675</v>
      </c>
      <c r="C2678" s="17">
        <v>1173</v>
      </c>
      <c r="D2678" s="17">
        <v>1433</v>
      </c>
    </row>
    <row r="2679" spans="2:4" x14ac:dyDescent="0.4">
      <c r="B2679" s="15">
        <v>2676</v>
      </c>
      <c r="C2679" s="17">
        <v>1242</v>
      </c>
      <c r="D2679" s="17">
        <v>1423</v>
      </c>
    </row>
    <row r="2680" spans="2:4" x14ac:dyDescent="0.4">
      <c r="B2680" s="15">
        <v>2677</v>
      </c>
      <c r="C2680" s="17">
        <v>1452</v>
      </c>
      <c r="D2680" s="17">
        <v>1452</v>
      </c>
    </row>
    <row r="2681" spans="2:4" x14ac:dyDescent="0.4">
      <c r="B2681" s="15">
        <v>2678</v>
      </c>
      <c r="C2681" s="17">
        <v>1278</v>
      </c>
      <c r="D2681" s="17">
        <v>1195</v>
      </c>
    </row>
    <row r="2682" spans="2:4" x14ac:dyDescent="0.4">
      <c r="B2682" s="15">
        <v>2679</v>
      </c>
      <c r="C2682" s="17">
        <v>1438</v>
      </c>
      <c r="D2682" s="17">
        <v>1438</v>
      </c>
    </row>
    <row r="2683" spans="2:4" x14ac:dyDescent="0.4">
      <c r="B2683" s="15">
        <v>2680</v>
      </c>
      <c r="C2683" s="17">
        <v>1437</v>
      </c>
      <c r="D2683" s="17">
        <v>1437</v>
      </c>
    </row>
    <row r="2684" spans="2:4" x14ac:dyDescent="0.4">
      <c r="B2684" s="15">
        <v>2681</v>
      </c>
      <c r="C2684" s="17">
        <v>1452</v>
      </c>
      <c r="D2684" s="17">
        <v>1452</v>
      </c>
    </row>
    <row r="2685" spans="2:4" x14ac:dyDescent="0.4">
      <c r="B2685" s="15">
        <v>2682</v>
      </c>
      <c r="C2685" s="17">
        <v>1124</v>
      </c>
      <c r="D2685" s="17">
        <v>1124</v>
      </c>
    </row>
    <row r="2686" spans="2:4" x14ac:dyDescent="0.4">
      <c r="B2686" s="15">
        <v>2683</v>
      </c>
      <c r="C2686" s="17">
        <v>1246</v>
      </c>
      <c r="D2686" s="17">
        <v>1435</v>
      </c>
    </row>
    <row r="2687" spans="2:4" x14ac:dyDescent="0.4">
      <c r="B2687" s="15">
        <v>2684</v>
      </c>
      <c r="C2687" s="17">
        <v>1452</v>
      </c>
      <c r="D2687" s="17">
        <v>1452</v>
      </c>
    </row>
    <row r="2688" spans="2:4" x14ac:dyDescent="0.4">
      <c r="B2688" s="15">
        <v>2685</v>
      </c>
      <c r="C2688" s="17">
        <v>1452</v>
      </c>
      <c r="D2688" s="17">
        <v>1452</v>
      </c>
    </row>
    <row r="2689" spans="2:4" x14ac:dyDescent="0.4">
      <c r="B2689" s="15">
        <v>2686</v>
      </c>
      <c r="C2689" s="17">
        <v>1153</v>
      </c>
      <c r="D2689" s="17">
        <v>1437</v>
      </c>
    </row>
    <row r="2690" spans="2:4" x14ac:dyDescent="0.4">
      <c r="B2690" s="15">
        <v>2687</v>
      </c>
      <c r="C2690" s="17">
        <v>1452</v>
      </c>
      <c r="D2690" s="17">
        <v>1452</v>
      </c>
    </row>
    <row r="2691" spans="2:4" x14ac:dyDescent="0.4">
      <c r="B2691" s="15">
        <v>2688</v>
      </c>
      <c r="C2691" s="17">
        <v>1452</v>
      </c>
      <c r="D2691" s="17">
        <v>1452</v>
      </c>
    </row>
    <row r="2692" spans="2:4" x14ac:dyDescent="0.4">
      <c r="B2692" s="15">
        <v>2689</v>
      </c>
      <c r="C2692" s="17">
        <v>1173</v>
      </c>
      <c r="D2692" s="17">
        <v>1458</v>
      </c>
    </row>
    <row r="2693" spans="2:4" x14ac:dyDescent="0.4">
      <c r="B2693" s="15">
        <v>2690</v>
      </c>
      <c r="C2693" s="17">
        <v>1314</v>
      </c>
      <c r="D2693" s="17">
        <v>1124</v>
      </c>
    </row>
    <row r="2694" spans="2:4" x14ac:dyDescent="0.4">
      <c r="B2694" s="15">
        <v>2691</v>
      </c>
      <c r="C2694" s="17">
        <v>1437</v>
      </c>
      <c r="D2694" s="17">
        <v>1437</v>
      </c>
    </row>
    <row r="2695" spans="2:4" x14ac:dyDescent="0.4">
      <c r="B2695" s="15">
        <v>2692</v>
      </c>
      <c r="C2695" s="17">
        <v>1242</v>
      </c>
      <c r="D2695" s="17">
        <v>1437</v>
      </c>
    </row>
    <row r="2696" spans="2:4" x14ac:dyDescent="0.4">
      <c r="B2696" s="15">
        <v>2693</v>
      </c>
      <c r="C2696" s="17">
        <v>1452</v>
      </c>
      <c r="D2696" s="17">
        <v>1452</v>
      </c>
    </row>
    <row r="2697" spans="2:4" x14ac:dyDescent="0.4">
      <c r="B2697" s="15">
        <v>2694</v>
      </c>
      <c r="C2697" s="17">
        <v>1278</v>
      </c>
      <c r="D2697" s="17">
        <v>1315</v>
      </c>
    </row>
    <row r="2698" spans="2:4" x14ac:dyDescent="0.4">
      <c r="B2698" s="15">
        <v>2695</v>
      </c>
      <c r="C2698" s="17">
        <v>1124</v>
      </c>
      <c r="D2698" s="17">
        <v>1124</v>
      </c>
    </row>
    <row r="2699" spans="2:4" x14ac:dyDescent="0.4">
      <c r="B2699" s="15">
        <v>2696</v>
      </c>
      <c r="C2699" s="17">
        <v>1332</v>
      </c>
      <c r="D2699" s="17">
        <v>1181</v>
      </c>
    </row>
    <row r="2700" spans="2:4" x14ac:dyDescent="0.4">
      <c r="B2700" s="15">
        <v>2697</v>
      </c>
      <c r="C2700" s="17">
        <v>1314</v>
      </c>
      <c r="D2700" s="17">
        <v>1181</v>
      </c>
    </row>
    <row r="2701" spans="2:4" x14ac:dyDescent="0.4">
      <c r="B2701" s="15">
        <v>2698</v>
      </c>
      <c r="C2701" s="17">
        <v>1437</v>
      </c>
      <c r="D2701" s="17">
        <v>1437</v>
      </c>
    </row>
    <row r="2702" spans="2:4" x14ac:dyDescent="0.4">
      <c r="B2702" s="15">
        <v>2699</v>
      </c>
      <c r="C2702" s="17">
        <v>1437</v>
      </c>
      <c r="D2702" s="17">
        <v>1437</v>
      </c>
    </row>
    <row r="2703" spans="2:4" x14ac:dyDescent="0.4">
      <c r="B2703" s="15">
        <v>2700</v>
      </c>
      <c r="C2703" s="17">
        <v>1153</v>
      </c>
      <c r="D2703" s="17">
        <v>1452</v>
      </c>
    </row>
    <row r="2704" spans="2:4" x14ac:dyDescent="0.4">
      <c r="B2704" s="15">
        <v>2701</v>
      </c>
      <c r="C2704" s="17">
        <v>1452</v>
      </c>
      <c r="D2704" s="17">
        <v>1452</v>
      </c>
    </row>
    <row r="2705" spans="2:4" x14ac:dyDescent="0.4">
      <c r="B2705" s="15">
        <v>2702</v>
      </c>
      <c r="C2705" s="17">
        <v>1314</v>
      </c>
      <c r="D2705" s="17">
        <v>1124</v>
      </c>
    </row>
    <row r="2706" spans="2:4" x14ac:dyDescent="0.4">
      <c r="B2706" s="15">
        <v>2703</v>
      </c>
      <c r="C2706" s="17">
        <v>1332</v>
      </c>
      <c r="D2706" s="17">
        <v>1181</v>
      </c>
    </row>
    <row r="2707" spans="2:4" x14ac:dyDescent="0.4">
      <c r="B2707" s="15">
        <v>2704</v>
      </c>
      <c r="C2707" s="17">
        <v>1124</v>
      </c>
      <c r="D2707" s="17">
        <v>1124</v>
      </c>
    </row>
    <row r="2708" spans="2:4" x14ac:dyDescent="0.4">
      <c r="B2708" s="15">
        <v>2705</v>
      </c>
      <c r="C2708" s="17">
        <v>1452</v>
      </c>
      <c r="D2708" s="17">
        <v>1452</v>
      </c>
    </row>
    <row r="2709" spans="2:4" x14ac:dyDescent="0.4">
      <c r="B2709" s="15">
        <v>2706</v>
      </c>
      <c r="C2709" s="17">
        <v>1332</v>
      </c>
      <c r="D2709" s="17">
        <v>1124</v>
      </c>
    </row>
    <row r="2710" spans="2:4" x14ac:dyDescent="0.4">
      <c r="B2710" s="15">
        <v>2707</v>
      </c>
      <c r="C2710" s="17">
        <v>1452</v>
      </c>
      <c r="D2710" s="17">
        <v>1452</v>
      </c>
    </row>
    <row r="2711" spans="2:4" x14ac:dyDescent="0.4">
      <c r="B2711" s="15">
        <v>2708</v>
      </c>
      <c r="C2711" s="17">
        <v>1274</v>
      </c>
      <c r="D2711" s="17">
        <v>1433</v>
      </c>
    </row>
    <row r="2712" spans="2:4" x14ac:dyDescent="0.4">
      <c r="B2712" s="15">
        <v>2709</v>
      </c>
      <c r="C2712" s="17">
        <v>1314</v>
      </c>
      <c r="D2712" s="17">
        <v>1437</v>
      </c>
    </row>
    <row r="2713" spans="2:4" x14ac:dyDescent="0.4">
      <c r="B2713" s="15">
        <v>2710</v>
      </c>
      <c r="C2713" s="17">
        <v>1124</v>
      </c>
      <c r="D2713" s="17">
        <v>1124</v>
      </c>
    </row>
    <row r="2714" spans="2:4" x14ac:dyDescent="0.4">
      <c r="B2714" s="15">
        <v>2711</v>
      </c>
      <c r="C2714" s="17">
        <v>1314</v>
      </c>
      <c r="D2714" s="17">
        <v>1181</v>
      </c>
    </row>
    <row r="2715" spans="2:4" x14ac:dyDescent="0.4">
      <c r="B2715" s="15">
        <v>2712</v>
      </c>
      <c r="C2715" s="17">
        <v>1314</v>
      </c>
      <c r="D2715" s="17">
        <v>1112</v>
      </c>
    </row>
    <row r="2716" spans="2:4" x14ac:dyDescent="0.4">
      <c r="B2716" s="15">
        <v>2713</v>
      </c>
      <c r="C2716" s="17">
        <v>1452</v>
      </c>
      <c r="D2716" s="17">
        <v>1452</v>
      </c>
    </row>
    <row r="2717" spans="2:4" x14ac:dyDescent="0.4">
      <c r="B2717" s="15">
        <v>2714</v>
      </c>
      <c r="C2717" s="17">
        <v>1452</v>
      </c>
      <c r="D2717" s="17">
        <v>1452</v>
      </c>
    </row>
    <row r="2718" spans="2:4" x14ac:dyDescent="0.4">
      <c r="B2718" s="15">
        <v>2715</v>
      </c>
      <c r="C2718" s="17">
        <v>1452</v>
      </c>
      <c r="D2718" s="17">
        <v>1452</v>
      </c>
    </row>
    <row r="2719" spans="2:4" x14ac:dyDescent="0.4">
      <c r="B2719" s="15">
        <v>2716</v>
      </c>
      <c r="C2719" s="17">
        <v>1246</v>
      </c>
      <c r="D2719" s="17">
        <v>1437</v>
      </c>
    </row>
    <row r="2720" spans="2:4" x14ac:dyDescent="0.4">
      <c r="B2720" s="15">
        <v>2717</v>
      </c>
      <c r="C2720" s="17">
        <v>1452</v>
      </c>
      <c r="D2720" s="17">
        <v>1452</v>
      </c>
    </row>
    <row r="2721" spans="2:4" x14ac:dyDescent="0.4">
      <c r="B2721" s="15">
        <v>2718</v>
      </c>
      <c r="C2721" s="17">
        <v>1343</v>
      </c>
      <c r="D2721" s="17">
        <v>1343</v>
      </c>
    </row>
    <row r="2722" spans="2:4" x14ac:dyDescent="0.4">
      <c r="B2722" s="15">
        <v>2719</v>
      </c>
      <c r="C2722" s="17">
        <v>1452</v>
      </c>
      <c r="D2722" s="17">
        <v>1452</v>
      </c>
    </row>
    <row r="2723" spans="2:4" x14ac:dyDescent="0.4">
      <c r="B2723" s="15">
        <v>2720</v>
      </c>
      <c r="C2723" s="17">
        <v>1452</v>
      </c>
      <c r="D2723" s="17">
        <v>1452</v>
      </c>
    </row>
    <row r="2724" spans="2:4" x14ac:dyDescent="0.4">
      <c r="B2724" s="15">
        <v>2721</v>
      </c>
      <c r="C2724" s="17">
        <v>1124</v>
      </c>
      <c r="D2724" s="17">
        <v>1124</v>
      </c>
    </row>
    <row r="2725" spans="2:4" x14ac:dyDescent="0.4">
      <c r="B2725" s="15">
        <v>2722</v>
      </c>
      <c r="C2725" s="17">
        <v>1374</v>
      </c>
      <c r="D2725" s="17">
        <v>1374</v>
      </c>
    </row>
    <row r="2726" spans="2:4" x14ac:dyDescent="0.4">
      <c r="B2726" s="15">
        <v>2723</v>
      </c>
      <c r="C2726" s="17">
        <v>1423</v>
      </c>
      <c r="D2726" s="17">
        <v>1423</v>
      </c>
    </row>
    <row r="2727" spans="2:4" x14ac:dyDescent="0.4">
      <c r="B2727" s="15">
        <v>2724</v>
      </c>
      <c r="C2727" s="17">
        <v>1458</v>
      </c>
      <c r="D2727" s="17">
        <v>1458</v>
      </c>
    </row>
    <row r="2728" spans="2:4" x14ac:dyDescent="0.4">
      <c r="B2728" s="15">
        <v>2725</v>
      </c>
      <c r="C2728" s="17">
        <v>1246</v>
      </c>
      <c r="D2728" s="17">
        <v>1181</v>
      </c>
    </row>
    <row r="2729" spans="2:4" x14ac:dyDescent="0.4">
      <c r="B2729" s="15">
        <v>2726</v>
      </c>
      <c r="C2729" s="17">
        <v>1452</v>
      </c>
      <c r="D2729" s="17">
        <v>1452</v>
      </c>
    </row>
    <row r="2730" spans="2:4" x14ac:dyDescent="0.4">
      <c r="B2730" s="15">
        <v>2727</v>
      </c>
      <c r="C2730" s="17">
        <v>1437</v>
      </c>
      <c r="D2730" s="17">
        <v>1437</v>
      </c>
    </row>
    <row r="2731" spans="2:4" x14ac:dyDescent="0.4">
      <c r="B2731" s="15">
        <v>2728</v>
      </c>
      <c r="C2731" s="17">
        <v>1124</v>
      </c>
      <c r="D2731" s="17">
        <v>1124</v>
      </c>
    </row>
    <row r="2732" spans="2:4" x14ac:dyDescent="0.4">
      <c r="B2732" s="15">
        <v>2729</v>
      </c>
      <c r="C2732" s="17">
        <v>1452</v>
      </c>
      <c r="D2732" s="17">
        <v>1452</v>
      </c>
    </row>
    <row r="2733" spans="2:4" x14ac:dyDescent="0.4">
      <c r="B2733" s="15">
        <v>2730</v>
      </c>
      <c r="C2733" s="17">
        <v>1452</v>
      </c>
      <c r="D2733" s="17">
        <v>1452</v>
      </c>
    </row>
    <row r="2734" spans="2:4" x14ac:dyDescent="0.4">
      <c r="B2734" s="15">
        <v>2731</v>
      </c>
      <c r="C2734" s="17">
        <v>1437</v>
      </c>
      <c r="D2734" s="17">
        <v>1437</v>
      </c>
    </row>
    <row r="2735" spans="2:4" x14ac:dyDescent="0.4">
      <c r="B2735" s="15">
        <v>2732</v>
      </c>
      <c r="C2735" s="17">
        <v>1343</v>
      </c>
      <c r="D2735" s="17">
        <v>1343</v>
      </c>
    </row>
    <row r="2736" spans="2:4" x14ac:dyDescent="0.4">
      <c r="B2736" s="15">
        <v>2733</v>
      </c>
      <c r="C2736" s="17">
        <v>1173</v>
      </c>
      <c r="D2736" s="17">
        <v>1458</v>
      </c>
    </row>
    <row r="2737" spans="2:4" x14ac:dyDescent="0.4">
      <c r="B2737" s="15">
        <v>2734</v>
      </c>
      <c r="C2737" s="17">
        <v>1124</v>
      </c>
      <c r="D2737" s="17">
        <v>1124</v>
      </c>
    </row>
    <row r="2738" spans="2:4" x14ac:dyDescent="0.4">
      <c r="B2738" s="15">
        <v>2735</v>
      </c>
      <c r="C2738" s="17">
        <v>1246</v>
      </c>
      <c r="D2738" s="17">
        <v>1124</v>
      </c>
    </row>
    <row r="2739" spans="2:4" x14ac:dyDescent="0.4">
      <c r="B2739" s="15">
        <v>2736</v>
      </c>
      <c r="C2739" s="17">
        <v>1345</v>
      </c>
      <c r="D2739" s="17">
        <v>1423</v>
      </c>
    </row>
    <row r="2740" spans="2:4" x14ac:dyDescent="0.4">
      <c r="B2740" s="15">
        <v>2737</v>
      </c>
      <c r="C2740" s="17">
        <v>1153</v>
      </c>
      <c r="D2740" s="17">
        <v>1452</v>
      </c>
    </row>
    <row r="2741" spans="2:4" x14ac:dyDescent="0.4">
      <c r="B2741" s="15">
        <v>2738</v>
      </c>
      <c r="C2741" s="17">
        <v>1332</v>
      </c>
      <c r="D2741" s="17">
        <v>1195</v>
      </c>
    </row>
    <row r="2742" spans="2:4" x14ac:dyDescent="0.4">
      <c r="B2742" s="15">
        <v>2739</v>
      </c>
      <c r="C2742" s="17">
        <v>1437</v>
      </c>
      <c r="D2742" s="17">
        <v>1437</v>
      </c>
    </row>
    <row r="2743" spans="2:4" x14ac:dyDescent="0.4">
      <c r="B2743" s="15">
        <v>2740</v>
      </c>
      <c r="C2743" s="17">
        <v>1374</v>
      </c>
      <c r="D2743" s="17">
        <v>1374</v>
      </c>
    </row>
    <row r="2744" spans="2:4" x14ac:dyDescent="0.4">
      <c r="B2744" s="15">
        <v>2741</v>
      </c>
      <c r="C2744" s="17">
        <v>1452</v>
      </c>
      <c r="D2744" s="17">
        <v>1452</v>
      </c>
    </row>
    <row r="2745" spans="2:4" x14ac:dyDescent="0.4">
      <c r="B2745" s="15">
        <v>2742</v>
      </c>
      <c r="C2745" s="17">
        <v>1436</v>
      </c>
      <c r="D2745" s="17">
        <v>1343</v>
      </c>
    </row>
    <row r="2746" spans="2:4" x14ac:dyDescent="0.4">
      <c r="B2746" s="15">
        <v>2743</v>
      </c>
      <c r="C2746" s="17">
        <v>1376</v>
      </c>
      <c r="D2746" s="17">
        <v>1376</v>
      </c>
    </row>
    <row r="2747" spans="2:4" x14ac:dyDescent="0.4">
      <c r="B2747" s="15">
        <v>2744</v>
      </c>
      <c r="C2747" s="17">
        <v>1274</v>
      </c>
      <c r="D2747" s="17">
        <v>1374</v>
      </c>
    </row>
    <row r="2748" spans="2:4" x14ac:dyDescent="0.4">
      <c r="B2748" s="15">
        <v>2745</v>
      </c>
      <c r="C2748" s="17">
        <v>1314</v>
      </c>
      <c r="D2748" s="17">
        <v>1195</v>
      </c>
    </row>
    <row r="2749" spans="2:4" x14ac:dyDescent="0.4">
      <c r="B2749" s="15">
        <v>2746</v>
      </c>
      <c r="C2749" s="17">
        <v>1345</v>
      </c>
      <c r="D2749" s="17">
        <v>1195</v>
      </c>
    </row>
    <row r="2750" spans="2:4" x14ac:dyDescent="0.4">
      <c r="B2750" s="15">
        <v>2747</v>
      </c>
      <c r="C2750" s="17">
        <v>1437</v>
      </c>
      <c r="D2750" s="17">
        <v>1437</v>
      </c>
    </row>
    <row r="2751" spans="2:4" x14ac:dyDescent="0.4">
      <c r="B2751" s="15">
        <v>2748</v>
      </c>
      <c r="C2751" s="17">
        <v>1242</v>
      </c>
      <c r="D2751" s="17">
        <v>1433</v>
      </c>
    </row>
    <row r="2752" spans="2:4" x14ac:dyDescent="0.4">
      <c r="B2752" s="15">
        <v>2749</v>
      </c>
      <c r="C2752" s="17">
        <v>1376</v>
      </c>
      <c r="D2752" s="17">
        <v>1376</v>
      </c>
    </row>
    <row r="2753" spans="2:4" x14ac:dyDescent="0.4">
      <c r="B2753" s="15">
        <v>2750</v>
      </c>
      <c r="C2753" s="17">
        <v>1433</v>
      </c>
      <c r="D2753" s="17">
        <v>1433</v>
      </c>
    </row>
    <row r="2754" spans="2:4" x14ac:dyDescent="0.4">
      <c r="B2754" s="15">
        <v>2751</v>
      </c>
      <c r="C2754" s="17">
        <v>1437</v>
      </c>
      <c r="D2754" s="17">
        <v>1437</v>
      </c>
    </row>
    <row r="2755" spans="2:4" x14ac:dyDescent="0.4">
      <c r="B2755" s="15">
        <v>2752</v>
      </c>
      <c r="C2755" s="17">
        <v>1452</v>
      </c>
      <c r="D2755" s="17">
        <v>1452</v>
      </c>
    </row>
    <row r="2756" spans="2:4" x14ac:dyDescent="0.4">
      <c r="B2756" s="15">
        <v>2753</v>
      </c>
      <c r="C2756" s="17">
        <v>1173</v>
      </c>
      <c r="D2756" s="17">
        <v>1124</v>
      </c>
    </row>
    <row r="2757" spans="2:4" x14ac:dyDescent="0.4">
      <c r="B2757" s="15">
        <v>2754</v>
      </c>
      <c r="C2757" s="17">
        <v>1124</v>
      </c>
      <c r="D2757" s="17">
        <v>1124</v>
      </c>
    </row>
    <row r="2758" spans="2:4" x14ac:dyDescent="0.4">
      <c r="B2758" s="15">
        <v>2755</v>
      </c>
      <c r="C2758" s="17">
        <v>1124</v>
      </c>
      <c r="D2758" s="17">
        <v>1124</v>
      </c>
    </row>
    <row r="2759" spans="2:4" x14ac:dyDescent="0.4">
      <c r="B2759" s="15">
        <v>2756</v>
      </c>
      <c r="C2759" s="17">
        <v>1452</v>
      </c>
      <c r="D2759" s="17">
        <v>1452</v>
      </c>
    </row>
    <row r="2760" spans="2:4" x14ac:dyDescent="0.4">
      <c r="B2760" s="15">
        <v>2757</v>
      </c>
      <c r="C2760" s="17">
        <v>1452</v>
      </c>
      <c r="D2760" s="17">
        <v>1452</v>
      </c>
    </row>
    <row r="2761" spans="2:4" x14ac:dyDescent="0.4">
      <c r="B2761" s="15">
        <v>2758</v>
      </c>
      <c r="C2761" s="17">
        <v>1124</v>
      </c>
      <c r="D2761" s="17">
        <v>1124</v>
      </c>
    </row>
    <row r="2762" spans="2:4" x14ac:dyDescent="0.4">
      <c r="B2762" s="15">
        <v>2759</v>
      </c>
      <c r="C2762" s="17">
        <v>1452</v>
      </c>
      <c r="D2762" s="17">
        <v>1452</v>
      </c>
    </row>
    <row r="2763" spans="2:4" x14ac:dyDescent="0.4">
      <c r="B2763" s="15">
        <v>2760</v>
      </c>
      <c r="C2763" s="17">
        <v>1246</v>
      </c>
      <c r="D2763" s="17">
        <v>1112</v>
      </c>
    </row>
    <row r="2764" spans="2:4" x14ac:dyDescent="0.4">
      <c r="B2764" s="15">
        <v>2761</v>
      </c>
      <c r="C2764" s="17">
        <v>1173</v>
      </c>
      <c r="D2764" s="17">
        <v>1374</v>
      </c>
    </row>
    <row r="2765" spans="2:4" x14ac:dyDescent="0.4">
      <c r="B2765" s="15">
        <v>2762</v>
      </c>
      <c r="C2765" s="17">
        <v>1458</v>
      </c>
      <c r="D2765" s="17">
        <v>1458</v>
      </c>
    </row>
    <row r="2766" spans="2:4" x14ac:dyDescent="0.4">
      <c r="B2766" s="15">
        <v>2763</v>
      </c>
      <c r="C2766" s="17">
        <v>1457</v>
      </c>
      <c r="D2766" s="17">
        <v>1195</v>
      </c>
    </row>
    <row r="2767" spans="2:4" x14ac:dyDescent="0.4">
      <c r="B2767" s="15">
        <v>2764</v>
      </c>
      <c r="C2767" s="17">
        <v>1124</v>
      </c>
      <c r="D2767" s="17">
        <v>1124</v>
      </c>
    </row>
    <row r="2768" spans="2:4" x14ac:dyDescent="0.4">
      <c r="B2768" s="15">
        <v>2765</v>
      </c>
      <c r="C2768" s="17">
        <v>1124</v>
      </c>
      <c r="D2768" s="17">
        <v>1124</v>
      </c>
    </row>
    <row r="2769" spans="2:4" x14ac:dyDescent="0.4">
      <c r="B2769" s="15">
        <v>2766</v>
      </c>
      <c r="C2769" s="17">
        <v>1437</v>
      </c>
      <c r="D2769" s="17">
        <v>1437</v>
      </c>
    </row>
    <row r="2770" spans="2:4" x14ac:dyDescent="0.4">
      <c r="B2770" s="15">
        <v>2767</v>
      </c>
      <c r="C2770" s="17">
        <v>1452</v>
      </c>
      <c r="D2770" s="17">
        <v>1452</v>
      </c>
    </row>
    <row r="2771" spans="2:4" x14ac:dyDescent="0.4">
      <c r="B2771" s="15">
        <v>2768</v>
      </c>
      <c r="C2771" s="17">
        <v>1124</v>
      </c>
      <c r="D2771" s="17">
        <v>1124</v>
      </c>
    </row>
    <row r="2772" spans="2:4" x14ac:dyDescent="0.4">
      <c r="B2772" s="15">
        <v>2769</v>
      </c>
      <c r="C2772" s="17">
        <v>1345</v>
      </c>
      <c r="D2772" s="17">
        <v>1343</v>
      </c>
    </row>
    <row r="2773" spans="2:4" x14ac:dyDescent="0.4">
      <c r="B2773" s="15">
        <v>2770</v>
      </c>
      <c r="C2773" s="17">
        <v>1436</v>
      </c>
      <c r="D2773" s="17">
        <v>1452</v>
      </c>
    </row>
    <row r="2774" spans="2:4" x14ac:dyDescent="0.4">
      <c r="B2774" s="15">
        <v>2771</v>
      </c>
      <c r="C2774" s="17">
        <v>1173</v>
      </c>
      <c r="D2774" s="17">
        <v>1458</v>
      </c>
    </row>
    <row r="2775" spans="2:4" x14ac:dyDescent="0.4">
      <c r="B2775" s="15">
        <v>2772</v>
      </c>
      <c r="C2775" s="17">
        <v>1452</v>
      </c>
      <c r="D2775" s="17">
        <v>1452</v>
      </c>
    </row>
    <row r="2776" spans="2:4" x14ac:dyDescent="0.4">
      <c r="B2776" s="15">
        <v>2773</v>
      </c>
      <c r="C2776" s="17">
        <v>1452</v>
      </c>
      <c r="D2776" s="17">
        <v>1452</v>
      </c>
    </row>
    <row r="2777" spans="2:4" x14ac:dyDescent="0.4">
      <c r="B2777" s="15">
        <v>2774</v>
      </c>
      <c r="C2777" s="17">
        <v>1246</v>
      </c>
      <c r="D2777" s="17">
        <v>1452</v>
      </c>
    </row>
    <row r="2778" spans="2:4" x14ac:dyDescent="0.4">
      <c r="B2778" s="15">
        <v>2775</v>
      </c>
      <c r="C2778" s="17">
        <v>1452</v>
      </c>
      <c r="D2778" s="17">
        <v>1452</v>
      </c>
    </row>
    <row r="2779" spans="2:4" x14ac:dyDescent="0.4">
      <c r="B2779" s="15">
        <v>2776</v>
      </c>
      <c r="C2779" s="17">
        <v>1274</v>
      </c>
      <c r="D2779" s="17">
        <v>1343</v>
      </c>
    </row>
    <row r="2780" spans="2:4" x14ac:dyDescent="0.4">
      <c r="B2780" s="15">
        <v>2777</v>
      </c>
      <c r="C2780" s="17">
        <v>1437</v>
      </c>
      <c r="D2780" s="17">
        <v>1437</v>
      </c>
    </row>
    <row r="2781" spans="2:4" x14ac:dyDescent="0.4">
      <c r="B2781" s="15">
        <v>2778</v>
      </c>
      <c r="C2781" s="17">
        <v>1173</v>
      </c>
      <c r="D2781" s="17">
        <v>1452</v>
      </c>
    </row>
    <row r="2782" spans="2:4" x14ac:dyDescent="0.4">
      <c r="B2782" s="15">
        <v>2779</v>
      </c>
      <c r="C2782" s="17">
        <v>1452</v>
      </c>
      <c r="D2782" s="17">
        <v>1452</v>
      </c>
    </row>
    <row r="2783" spans="2:4" x14ac:dyDescent="0.4">
      <c r="B2783" s="15">
        <v>2780</v>
      </c>
      <c r="C2783" s="17">
        <v>1452</v>
      </c>
      <c r="D2783" s="17">
        <v>1452</v>
      </c>
    </row>
    <row r="2784" spans="2:4" x14ac:dyDescent="0.4">
      <c r="B2784" s="15">
        <v>2781</v>
      </c>
      <c r="C2784" s="17">
        <v>1371</v>
      </c>
      <c r="D2784" s="17">
        <v>1112</v>
      </c>
    </row>
    <row r="2785" spans="2:4" x14ac:dyDescent="0.4">
      <c r="B2785" s="15">
        <v>2782</v>
      </c>
      <c r="C2785" s="17">
        <v>1246</v>
      </c>
      <c r="D2785" s="17">
        <v>1124</v>
      </c>
    </row>
    <row r="2786" spans="2:4" x14ac:dyDescent="0.4">
      <c r="B2786" s="15">
        <v>2783</v>
      </c>
      <c r="C2786" s="17">
        <v>1343</v>
      </c>
      <c r="D2786" s="17">
        <v>1343</v>
      </c>
    </row>
    <row r="2787" spans="2:4" x14ac:dyDescent="0.4">
      <c r="B2787" s="15">
        <v>2784</v>
      </c>
      <c r="C2787" s="17">
        <v>1458</v>
      </c>
      <c r="D2787" s="17">
        <v>1458</v>
      </c>
    </row>
    <row r="2788" spans="2:4" x14ac:dyDescent="0.4">
      <c r="B2788" s="15">
        <v>2785</v>
      </c>
      <c r="C2788" s="17">
        <v>1433</v>
      </c>
      <c r="D2788" s="17">
        <v>1433</v>
      </c>
    </row>
    <row r="2789" spans="2:4" x14ac:dyDescent="0.4">
      <c r="B2789" s="15">
        <v>2786</v>
      </c>
      <c r="C2789" s="17">
        <v>1173</v>
      </c>
      <c r="D2789" s="17">
        <v>1195</v>
      </c>
    </row>
    <row r="2790" spans="2:4" x14ac:dyDescent="0.4">
      <c r="B2790" s="15">
        <v>2787</v>
      </c>
      <c r="C2790" s="17">
        <v>1314</v>
      </c>
      <c r="D2790" s="17">
        <v>1112</v>
      </c>
    </row>
    <row r="2791" spans="2:4" x14ac:dyDescent="0.4">
      <c r="B2791" s="15">
        <v>2788</v>
      </c>
      <c r="C2791" s="17">
        <v>1314</v>
      </c>
      <c r="D2791" s="17">
        <v>1181</v>
      </c>
    </row>
    <row r="2792" spans="2:4" x14ac:dyDescent="0.4">
      <c r="B2792" s="15">
        <v>2789</v>
      </c>
      <c r="C2792" s="17">
        <v>1452</v>
      </c>
      <c r="D2792" s="17">
        <v>1452</v>
      </c>
    </row>
    <row r="2793" spans="2:4" x14ac:dyDescent="0.4">
      <c r="B2793" s="15">
        <v>2790</v>
      </c>
      <c r="C2793" s="17">
        <v>1437</v>
      </c>
      <c r="D2793" s="17">
        <v>1437</v>
      </c>
    </row>
    <row r="2794" spans="2:4" x14ac:dyDescent="0.4">
      <c r="B2794" s="15">
        <v>2791</v>
      </c>
      <c r="C2794" s="17">
        <v>1173</v>
      </c>
      <c r="D2794" s="17">
        <v>1433</v>
      </c>
    </row>
    <row r="2795" spans="2:4" x14ac:dyDescent="0.4">
      <c r="B2795" s="15">
        <v>2792</v>
      </c>
      <c r="C2795" s="17">
        <v>1376</v>
      </c>
      <c r="D2795" s="17">
        <v>1376</v>
      </c>
    </row>
    <row r="2796" spans="2:4" x14ac:dyDescent="0.4">
      <c r="B2796" s="15">
        <v>2793</v>
      </c>
      <c r="C2796" s="17">
        <v>1173</v>
      </c>
      <c r="D2796" s="17">
        <v>1452</v>
      </c>
    </row>
    <row r="2797" spans="2:4" x14ac:dyDescent="0.4">
      <c r="B2797" s="15">
        <v>2794</v>
      </c>
      <c r="C2797" s="17">
        <v>1452</v>
      </c>
      <c r="D2797" s="17">
        <v>1452</v>
      </c>
    </row>
    <row r="2798" spans="2:4" x14ac:dyDescent="0.4">
      <c r="B2798" s="15">
        <v>2795</v>
      </c>
      <c r="C2798" s="17">
        <v>1452</v>
      </c>
      <c r="D2798" s="17">
        <v>1452</v>
      </c>
    </row>
    <row r="2799" spans="2:4" x14ac:dyDescent="0.4">
      <c r="B2799" s="15">
        <v>2796</v>
      </c>
      <c r="C2799" s="17">
        <v>1437</v>
      </c>
      <c r="D2799" s="17">
        <v>1437</v>
      </c>
    </row>
    <row r="2800" spans="2:4" x14ac:dyDescent="0.4">
      <c r="B2800" s="15">
        <v>2797</v>
      </c>
      <c r="C2800" s="17">
        <v>1124</v>
      </c>
      <c r="D2800" s="17">
        <v>1124</v>
      </c>
    </row>
    <row r="2801" spans="2:4" x14ac:dyDescent="0.4">
      <c r="B2801" s="15">
        <v>2798</v>
      </c>
      <c r="C2801" s="17">
        <v>1278</v>
      </c>
      <c r="D2801" s="17">
        <v>1112</v>
      </c>
    </row>
    <row r="2802" spans="2:4" x14ac:dyDescent="0.4">
      <c r="B2802" s="15">
        <v>2799</v>
      </c>
      <c r="C2802" s="17">
        <v>1314</v>
      </c>
      <c r="D2802" s="17">
        <v>1374</v>
      </c>
    </row>
    <row r="2803" spans="2:4" x14ac:dyDescent="0.4">
      <c r="B2803" s="15">
        <v>2800</v>
      </c>
      <c r="C2803" s="17">
        <v>1343</v>
      </c>
      <c r="D2803" s="17">
        <v>1343</v>
      </c>
    </row>
    <row r="2804" spans="2:4" x14ac:dyDescent="0.4">
      <c r="B2804" s="15">
        <v>2801</v>
      </c>
      <c r="C2804" s="17">
        <v>1343</v>
      </c>
      <c r="D2804" s="17">
        <v>1343</v>
      </c>
    </row>
    <row r="2805" spans="2:4" x14ac:dyDescent="0.4">
      <c r="B2805" s="15">
        <v>2802</v>
      </c>
      <c r="C2805" s="17">
        <v>1452</v>
      </c>
      <c r="D2805" s="17">
        <v>1452</v>
      </c>
    </row>
    <row r="2806" spans="2:4" x14ac:dyDescent="0.4">
      <c r="B2806" s="15">
        <v>2803</v>
      </c>
      <c r="C2806" s="17">
        <v>1242</v>
      </c>
      <c r="D2806" s="17">
        <v>1458</v>
      </c>
    </row>
    <row r="2807" spans="2:4" x14ac:dyDescent="0.4">
      <c r="B2807" s="15">
        <v>2804</v>
      </c>
      <c r="C2807" s="17">
        <v>1345</v>
      </c>
      <c r="D2807" s="17">
        <v>1343</v>
      </c>
    </row>
    <row r="2808" spans="2:4" x14ac:dyDescent="0.4">
      <c r="B2808" s="15">
        <v>2805</v>
      </c>
      <c r="C2808" s="17">
        <v>1314</v>
      </c>
      <c r="D2808" s="17">
        <v>1181</v>
      </c>
    </row>
    <row r="2809" spans="2:4" x14ac:dyDescent="0.4">
      <c r="B2809" s="15">
        <v>2806</v>
      </c>
      <c r="C2809" s="17">
        <v>1173</v>
      </c>
      <c r="D2809" s="17">
        <v>1433</v>
      </c>
    </row>
    <row r="2810" spans="2:4" x14ac:dyDescent="0.4">
      <c r="B2810" s="15">
        <v>2807</v>
      </c>
      <c r="C2810" s="17">
        <v>1314</v>
      </c>
      <c r="D2810" s="17">
        <v>1112</v>
      </c>
    </row>
    <row r="2811" spans="2:4" x14ac:dyDescent="0.4">
      <c r="B2811" s="15">
        <v>2808</v>
      </c>
      <c r="C2811" s="17">
        <v>1124</v>
      </c>
      <c r="D2811" s="17">
        <v>1124</v>
      </c>
    </row>
    <row r="2812" spans="2:4" x14ac:dyDescent="0.4">
      <c r="B2812" s="15">
        <v>2809</v>
      </c>
      <c r="C2812" s="17">
        <v>1452</v>
      </c>
      <c r="D2812" s="17">
        <v>1452</v>
      </c>
    </row>
    <row r="2813" spans="2:4" x14ac:dyDescent="0.4">
      <c r="B2813" s="15">
        <v>2810</v>
      </c>
      <c r="C2813" s="17">
        <v>1437</v>
      </c>
      <c r="D2813" s="17">
        <v>1437</v>
      </c>
    </row>
    <row r="2814" spans="2:4" x14ac:dyDescent="0.4">
      <c r="B2814" s="15">
        <v>2811</v>
      </c>
      <c r="C2814" s="17">
        <v>1452</v>
      </c>
      <c r="D2814" s="17">
        <v>1452</v>
      </c>
    </row>
    <row r="2815" spans="2:4" x14ac:dyDescent="0.4">
      <c r="B2815" s="15">
        <v>2812</v>
      </c>
      <c r="C2815" s="17">
        <v>1173</v>
      </c>
      <c r="D2815" s="17">
        <v>1437</v>
      </c>
    </row>
    <row r="2816" spans="2:4" x14ac:dyDescent="0.4">
      <c r="B2816" s="15">
        <v>2813</v>
      </c>
      <c r="C2816" s="17">
        <v>1173</v>
      </c>
      <c r="D2816" s="17">
        <v>1112</v>
      </c>
    </row>
    <row r="2817" spans="2:4" x14ac:dyDescent="0.4">
      <c r="B2817" s="15">
        <v>2814</v>
      </c>
      <c r="C2817" s="17">
        <v>1257</v>
      </c>
      <c r="D2817" s="17">
        <v>1124</v>
      </c>
    </row>
    <row r="2818" spans="2:4" x14ac:dyDescent="0.4">
      <c r="B2818" s="15">
        <v>2815</v>
      </c>
      <c r="C2818" s="17">
        <v>1242</v>
      </c>
      <c r="D2818" s="17">
        <v>1195</v>
      </c>
    </row>
    <row r="2819" spans="2:4" x14ac:dyDescent="0.4">
      <c r="B2819" s="15">
        <v>2816</v>
      </c>
      <c r="C2819" s="17">
        <v>1371</v>
      </c>
      <c r="D2819" s="17">
        <v>1343</v>
      </c>
    </row>
    <row r="2820" spans="2:4" x14ac:dyDescent="0.4">
      <c r="B2820" s="15">
        <v>2817</v>
      </c>
      <c r="C2820" s="17">
        <v>1437</v>
      </c>
      <c r="D2820" s="17">
        <v>1437</v>
      </c>
    </row>
    <row r="2821" spans="2:4" x14ac:dyDescent="0.4">
      <c r="B2821" s="15">
        <v>2818</v>
      </c>
      <c r="C2821" s="17">
        <v>1314</v>
      </c>
      <c r="D2821" s="17">
        <v>1423</v>
      </c>
    </row>
    <row r="2822" spans="2:4" x14ac:dyDescent="0.4">
      <c r="B2822" s="15">
        <v>2819</v>
      </c>
      <c r="C2822" s="17">
        <v>1332</v>
      </c>
      <c r="D2822" s="17">
        <v>1458</v>
      </c>
    </row>
    <row r="2823" spans="2:4" x14ac:dyDescent="0.4">
      <c r="B2823" s="15">
        <v>2820</v>
      </c>
      <c r="C2823" s="17">
        <v>1173</v>
      </c>
      <c r="D2823" s="17">
        <v>1433</v>
      </c>
    </row>
    <row r="2824" spans="2:4" x14ac:dyDescent="0.4">
      <c r="B2824" s="15">
        <v>2821</v>
      </c>
      <c r="C2824" s="17">
        <v>1452</v>
      </c>
      <c r="D2824" s="17">
        <v>1452</v>
      </c>
    </row>
    <row r="2825" spans="2:4" x14ac:dyDescent="0.4">
      <c r="B2825" s="15">
        <v>2822</v>
      </c>
      <c r="C2825" s="17">
        <v>1242</v>
      </c>
      <c r="D2825" s="17">
        <v>1112</v>
      </c>
    </row>
    <row r="2826" spans="2:4" x14ac:dyDescent="0.4">
      <c r="B2826" s="15">
        <v>2823</v>
      </c>
      <c r="C2826" s="17">
        <v>1314</v>
      </c>
      <c r="D2826" s="17">
        <v>1423</v>
      </c>
    </row>
    <row r="2827" spans="2:4" x14ac:dyDescent="0.4">
      <c r="B2827" s="15">
        <v>2824</v>
      </c>
      <c r="C2827" s="17">
        <v>1124</v>
      </c>
      <c r="D2827" s="17">
        <v>1124</v>
      </c>
    </row>
    <row r="2828" spans="2:4" x14ac:dyDescent="0.4">
      <c r="B2828" s="15">
        <v>2825</v>
      </c>
      <c r="C2828" s="17">
        <v>1173</v>
      </c>
      <c r="D2828" s="17">
        <v>1423</v>
      </c>
    </row>
    <row r="2829" spans="2:4" x14ac:dyDescent="0.4">
      <c r="B2829" s="15">
        <v>2826</v>
      </c>
      <c r="C2829" s="17">
        <v>1433</v>
      </c>
      <c r="D2829" s="17">
        <v>1433</v>
      </c>
    </row>
    <row r="2830" spans="2:4" x14ac:dyDescent="0.4">
      <c r="B2830" s="15">
        <v>2827</v>
      </c>
      <c r="C2830" s="17">
        <v>1195</v>
      </c>
      <c r="D2830" s="17">
        <v>1195</v>
      </c>
    </row>
    <row r="2831" spans="2:4" x14ac:dyDescent="0.4">
      <c r="B2831" s="15">
        <v>2828</v>
      </c>
      <c r="C2831" s="17">
        <v>1376</v>
      </c>
      <c r="D2831" s="17">
        <v>1376</v>
      </c>
    </row>
    <row r="2832" spans="2:4" x14ac:dyDescent="0.4">
      <c r="B2832" s="15">
        <v>2829</v>
      </c>
      <c r="C2832" s="17">
        <v>1433</v>
      </c>
      <c r="D2832" s="17">
        <v>1433</v>
      </c>
    </row>
    <row r="2833" spans="2:4" x14ac:dyDescent="0.4">
      <c r="B2833" s="15">
        <v>2830</v>
      </c>
      <c r="C2833" s="17">
        <v>1433</v>
      </c>
      <c r="D2833" s="17">
        <v>1433</v>
      </c>
    </row>
    <row r="2834" spans="2:4" x14ac:dyDescent="0.4">
      <c r="B2834" s="15">
        <v>2831</v>
      </c>
      <c r="C2834" s="17">
        <v>1124</v>
      </c>
      <c r="D2834" s="17">
        <v>1124</v>
      </c>
    </row>
    <row r="2835" spans="2:4" x14ac:dyDescent="0.4">
      <c r="B2835" s="15">
        <v>2832</v>
      </c>
      <c r="C2835" s="17">
        <v>1437</v>
      </c>
      <c r="D2835" s="17">
        <v>1437</v>
      </c>
    </row>
    <row r="2836" spans="2:4" x14ac:dyDescent="0.4">
      <c r="B2836" s="15">
        <v>2833</v>
      </c>
      <c r="C2836" s="17">
        <v>1437</v>
      </c>
      <c r="D2836" s="17">
        <v>1437</v>
      </c>
    </row>
    <row r="2837" spans="2:4" x14ac:dyDescent="0.4">
      <c r="B2837" s="15">
        <v>2834</v>
      </c>
      <c r="C2837" s="17">
        <v>1437</v>
      </c>
      <c r="D2837" s="17">
        <v>1437</v>
      </c>
    </row>
    <row r="2838" spans="2:4" x14ac:dyDescent="0.4">
      <c r="B2838" s="15">
        <v>2835</v>
      </c>
      <c r="C2838" s="17">
        <v>1124</v>
      </c>
      <c r="D2838" s="17">
        <v>1124</v>
      </c>
    </row>
    <row r="2839" spans="2:4" x14ac:dyDescent="0.4">
      <c r="B2839" s="15">
        <v>2836</v>
      </c>
      <c r="C2839" s="17">
        <v>1452</v>
      </c>
      <c r="D2839" s="17">
        <v>1452</v>
      </c>
    </row>
    <row r="2840" spans="2:4" x14ac:dyDescent="0.4">
      <c r="B2840" s="15">
        <v>2837</v>
      </c>
      <c r="C2840" s="17">
        <v>1124</v>
      </c>
      <c r="D2840" s="17">
        <v>1124</v>
      </c>
    </row>
    <row r="2841" spans="2:4" x14ac:dyDescent="0.4">
      <c r="B2841" s="15">
        <v>2838</v>
      </c>
      <c r="C2841" s="17">
        <v>1124</v>
      </c>
      <c r="D2841" s="17">
        <v>1124</v>
      </c>
    </row>
    <row r="2842" spans="2:4" x14ac:dyDescent="0.4">
      <c r="B2842" s="15">
        <v>2839</v>
      </c>
      <c r="C2842" s="17">
        <v>1314</v>
      </c>
      <c r="D2842" s="17">
        <v>1437</v>
      </c>
    </row>
    <row r="2843" spans="2:4" x14ac:dyDescent="0.4">
      <c r="B2843" s="15">
        <v>2840</v>
      </c>
      <c r="C2843" s="17">
        <v>1436</v>
      </c>
      <c r="D2843" s="17">
        <v>1376</v>
      </c>
    </row>
    <row r="2844" spans="2:4" x14ac:dyDescent="0.4">
      <c r="B2844" s="15">
        <v>2841</v>
      </c>
      <c r="C2844" s="17">
        <v>1437</v>
      </c>
      <c r="D2844" s="17">
        <v>1437</v>
      </c>
    </row>
    <row r="2845" spans="2:4" x14ac:dyDescent="0.4">
      <c r="B2845" s="15">
        <v>2842</v>
      </c>
      <c r="C2845" s="17">
        <v>1246</v>
      </c>
      <c r="D2845" s="17">
        <v>1315</v>
      </c>
    </row>
    <row r="2846" spans="2:4" x14ac:dyDescent="0.4">
      <c r="B2846" s="15">
        <v>2843</v>
      </c>
      <c r="C2846" s="17">
        <v>1452</v>
      </c>
      <c r="D2846" s="17">
        <v>1452</v>
      </c>
    </row>
    <row r="2847" spans="2:4" x14ac:dyDescent="0.4">
      <c r="B2847" s="15">
        <v>2844</v>
      </c>
      <c r="C2847" s="17">
        <v>1452</v>
      </c>
      <c r="D2847" s="17">
        <v>1452</v>
      </c>
    </row>
    <row r="2848" spans="2:4" x14ac:dyDescent="0.4">
      <c r="B2848" s="15">
        <v>2845</v>
      </c>
      <c r="C2848" s="17">
        <v>1242</v>
      </c>
      <c r="D2848" s="17">
        <v>1433</v>
      </c>
    </row>
    <row r="2849" spans="2:4" x14ac:dyDescent="0.4">
      <c r="B2849" s="15">
        <v>2846</v>
      </c>
      <c r="C2849" s="17">
        <v>1437</v>
      </c>
      <c r="D2849" s="17">
        <v>1437</v>
      </c>
    </row>
    <row r="2850" spans="2:4" x14ac:dyDescent="0.4">
      <c r="B2850" s="15">
        <v>2847</v>
      </c>
      <c r="C2850" s="17">
        <v>1437</v>
      </c>
      <c r="D2850" s="17">
        <v>1437</v>
      </c>
    </row>
    <row r="2851" spans="2:4" x14ac:dyDescent="0.4">
      <c r="B2851" s="15">
        <v>2848</v>
      </c>
      <c r="C2851" s="17">
        <v>1452</v>
      </c>
      <c r="D2851" s="17">
        <v>1452</v>
      </c>
    </row>
    <row r="2852" spans="2:4" x14ac:dyDescent="0.4">
      <c r="B2852" s="15">
        <v>2849</v>
      </c>
      <c r="C2852" s="17">
        <v>1332</v>
      </c>
      <c r="D2852" s="17">
        <v>1452</v>
      </c>
    </row>
    <row r="2853" spans="2:4" x14ac:dyDescent="0.4">
      <c r="B2853" s="15">
        <v>2850</v>
      </c>
      <c r="C2853" s="17">
        <v>1153</v>
      </c>
      <c r="D2853" s="17">
        <v>1124</v>
      </c>
    </row>
    <row r="2854" spans="2:4" x14ac:dyDescent="0.4">
      <c r="B2854" s="15">
        <v>2851</v>
      </c>
      <c r="C2854" s="17">
        <v>1376</v>
      </c>
      <c r="D2854" s="17">
        <v>1376</v>
      </c>
    </row>
    <row r="2855" spans="2:4" x14ac:dyDescent="0.4">
      <c r="B2855" s="15">
        <v>2852</v>
      </c>
      <c r="C2855" s="17">
        <v>1452</v>
      </c>
      <c r="D2855" s="17">
        <v>1452</v>
      </c>
    </row>
    <row r="2856" spans="2:4" x14ac:dyDescent="0.4">
      <c r="B2856" s="15">
        <v>2853</v>
      </c>
      <c r="C2856" s="17">
        <v>1457</v>
      </c>
      <c r="D2856" s="17">
        <v>1433</v>
      </c>
    </row>
    <row r="2857" spans="2:4" x14ac:dyDescent="0.4">
      <c r="B2857" s="15">
        <v>2854</v>
      </c>
      <c r="C2857" s="17">
        <v>1278</v>
      </c>
      <c r="D2857" s="17">
        <v>1124</v>
      </c>
    </row>
    <row r="2858" spans="2:4" x14ac:dyDescent="0.4">
      <c r="B2858" s="15">
        <v>2855</v>
      </c>
      <c r="C2858" s="17">
        <v>1452</v>
      </c>
      <c r="D2858" s="17">
        <v>1452</v>
      </c>
    </row>
    <row r="2859" spans="2:4" x14ac:dyDescent="0.4">
      <c r="B2859" s="15">
        <v>2856</v>
      </c>
      <c r="C2859" s="17">
        <v>1153</v>
      </c>
      <c r="D2859" s="17">
        <v>1181</v>
      </c>
    </row>
    <row r="2860" spans="2:4" x14ac:dyDescent="0.4">
      <c r="B2860" s="15">
        <v>2857</v>
      </c>
      <c r="C2860" s="17">
        <v>1173</v>
      </c>
      <c r="D2860" s="17">
        <v>1452</v>
      </c>
    </row>
    <row r="2861" spans="2:4" x14ac:dyDescent="0.4">
      <c r="B2861" s="15">
        <v>2858</v>
      </c>
      <c r="C2861" s="17">
        <v>1458</v>
      </c>
      <c r="D2861" s="17">
        <v>1458</v>
      </c>
    </row>
    <row r="2862" spans="2:4" x14ac:dyDescent="0.4">
      <c r="B2862" s="15">
        <v>2859</v>
      </c>
      <c r="C2862" s="17">
        <v>1433</v>
      </c>
      <c r="D2862" s="17">
        <v>1433</v>
      </c>
    </row>
    <row r="2863" spans="2:4" x14ac:dyDescent="0.4">
      <c r="B2863" s="15">
        <v>2860</v>
      </c>
      <c r="C2863" s="17">
        <v>1452</v>
      </c>
      <c r="D2863" s="17">
        <v>1452</v>
      </c>
    </row>
    <row r="2864" spans="2:4" x14ac:dyDescent="0.4">
      <c r="B2864" s="15">
        <v>2861</v>
      </c>
      <c r="C2864" s="17">
        <v>1452</v>
      </c>
      <c r="D2864" s="17">
        <v>1452</v>
      </c>
    </row>
    <row r="2865" spans="2:4" x14ac:dyDescent="0.4">
      <c r="B2865" s="15">
        <v>2862</v>
      </c>
      <c r="C2865" s="17">
        <v>1278</v>
      </c>
      <c r="D2865" s="17">
        <v>1452</v>
      </c>
    </row>
    <row r="2866" spans="2:4" x14ac:dyDescent="0.4">
      <c r="B2866" s="15">
        <v>2863</v>
      </c>
      <c r="C2866" s="17">
        <v>1374</v>
      </c>
      <c r="D2866" s="17">
        <v>1374</v>
      </c>
    </row>
    <row r="2867" spans="2:4" x14ac:dyDescent="0.4">
      <c r="B2867" s="15">
        <v>2864</v>
      </c>
      <c r="C2867" s="17">
        <v>1452</v>
      </c>
      <c r="D2867" s="17">
        <v>1452</v>
      </c>
    </row>
    <row r="2868" spans="2:4" x14ac:dyDescent="0.4">
      <c r="B2868" s="15">
        <v>2865</v>
      </c>
      <c r="C2868" s="17">
        <v>1332</v>
      </c>
      <c r="D2868" s="17">
        <v>1437</v>
      </c>
    </row>
    <row r="2869" spans="2:4" x14ac:dyDescent="0.4">
      <c r="B2869" s="15">
        <v>2866</v>
      </c>
      <c r="C2869" s="17">
        <v>1433</v>
      </c>
      <c r="D2869" s="17">
        <v>1433</v>
      </c>
    </row>
    <row r="2870" spans="2:4" x14ac:dyDescent="0.4">
      <c r="B2870" s="15">
        <v>2867</v>
      </c>
      <c r="C2870" s="17">
        <v>1153</v>
      </c>
      <c r="D2870" s="17">
        <v>1124</v>
      </c>
    </row>
    <row r="2871" spans="2:4" x14ac:dyDescent="0.4">
      <c r="B2871" s="15">
        <v>2868</v>
      </c>
      <c r="C2871" s="17">
        <v>1246</v>
      </c>
      <c r="D2871" s="17">
        <v>1112</v>
      </c>
    </row>
    <row r="2872" spans="2:4" x14ac:dyDescent="0.4">
      <c r="B2872" s="15">
        <v>2869</v>
      </c>
      <c r="C2872" s="17">
        <v>1452</v>
      </c>
      <c r="D2872" s="17">
        <v>1452</v>
      </c>
    </row>
    <row r="2873" spans="2:4" x14ac:dyDescent="0.4">
      <c r="B2873" s="15">
        <v>2870</v>
      </c>
      <c r="C2873" s="17">
        <v>1274</v>
      </c>
      <c r="D2873" s="17">
        <v>1343</v>
      </c>
    </row>
    <row r="2874" spans="2:4" x14ac:dyDescent="0.4">
      <c r="B2874" s="15">
        <v>2871</v>
      </c>
      <c r="C2874" s="17">
        <v>1452</v>
      </c>
      <c r="D2874" s="17">
        <v>1452</v>
      </c>
    </row>
    <row r="2875" spans="2:4" x14ac:dyDescent="0.4">
      <c r="B2875" s="15">
        <v>2872</v>
      </c>
      <c r="C2875" s="17">
        <v>1452</v>
      </c>
      <c r="D2875" s="17">
        <v>1452</v>
      </c>
    </row>
    <row r="2876" spans="2:4" x14ac:dyDescent="0.4">
      <c r="B2876" s="15">
        <v>2873</v>
      </c>
      <c r="C2876" s="17">
        <v>1278</v>
      </c>
      <c r="D2876" s="17">
        <v>1376</v>
      </c>
    </row>
    <row r="2877" spans="2:4" x14ac:dyDescent="0.4">
      <c r="B2877" s="15">
        <v>2874</v>
      </c>
      <c r="C2877" s="17">
        <v>1452</v>
      </c>
      <c r="D2877" s="17">
        <v>1452</v>
      </c>
    </row>
    <row r="2878" spans="2:4" x14ac:dyDescent="0.4">
      <c r="B2878" s="15">
        <v>2875</v>
      </c>
      <c r="C2878" s="17">
        <v>1246</v>
      </c>
      <c r="D2878" s="17">
        <v>1437</v>
      </c>
    </row>
    <row r="2879" spans="2:4" x14ac:dyDescent="0.4">
      <c r="B2879" s="15">
        <v>2876</v>
      </c>
      <c r="C2879" s="17">
        <v>1173</v>
      </c>
      <c r="D2879" s="17">
        <v>1315</v>
      </c>
    </row>
    <row r="2880" spans="2:4" x14ac:dyDescent="0.4">
      <c r="B2880" s="15">
        <v>2877</v>
      </c>
      <c r="C2880" s="17">
        <v>1458</v>
      </c>
      <c r="D2880" s="17">
        <v>1458</v>
      </c>
    </row>
    <row r="2881" spans="2:4" x14ac:dyDescent="0.4">
      <c r="B2881" s="15">
        <v>2878</v>
      </c>
      <c r="C2881" s="17">
        <v>1332</v>
      </c>
      <c r="D2881" s="17">
        <v>1374</v>
      </c>
    </row>
    <row r="2882" spans="2:4" x14ac:dyDescent="0.4">
      <c r="B2882" s="15">
        <v>2879</v>
      </c>
      <c r="C2882" s="17">
        <v>1433</v>
      </c>
      <c r="D2882" s="17">
        <v>1433</v>
      </c>
    </row>
    <row r="2883" spans="2:4" x14ac:dyDescent="0.4">
      <c r="B2883" s="15">
        <v>2880</v>
      </c>
      <c r="C2883" s="17">
        <v>1314</v>
      </c>
      <c r="D2883" s="17">
        <v>1437</v>
      </c>
    </row>
    <row r="2884" spans="2:4" x14ac:dyDescent="0.4">
      <c r="B2884" s="15">
        <v>2881</v>
      </c>
      <c r="C2884" s="17">
        <v>1278</v>
      </c>
      <c r="D2884" s="17">
        <v>1433</v>
      </c>
    </row>
    <row r="2885" spans="2:4" x14ac:dyDescent="0.4">
      <c r="B2885" s="15">
        <v>2882</v>
      </c>
      <c r="C2885" s="17">
        <v>1173</v>
      </c>
      <c r="D2885" s="17">
        <v>1124</v>
      </c>
    </row>
    <row r="2886" spans="2:4" x14ac:dyDescent="0.4">
      <c r="B2886" s="15">
        <v>2883</v>
      </c>
      <c r="C2886" s="17">
        <v>1437</v>
      </c>
      <c r="D2886" s="17">
        <v>1437</v>
      </c>
    </row>
    <row r="2887" spans="2:4" x14ac:dyDescent="0.4">
      <c r="B2887" s="15">
        <v>2884</v>
      </c>
      <c r="C2887" s="17">
        <v>1124</v>
      </c>
      <c r="D2887" s="17">
        <v>1124</v>
      </c>
    </row>
    <row r="2888" spans="2:4" x14ac:dyDescent="0.4">
      <c r="B2888" s="15">
        <v>2885</v>
      </c>
      <c r="C2888" s="17">
        <v>1452</v>
      </c>
      <c r="D2888" s="17">
        <v>1452</v>
      </c>
    </row>
    <row r="2889" spans="2:4" x14ac:dyDescent="0.4">
      <c r="B2889" s="15">
        <v>2886</v>
      </c>
      <c r="C2889" s="17">
        <v>1452</v>
      </c>
      <c r="D2889" s="17">
        <v>1452</v>
      </c>
    </row>
    <row r="2890" spans="2:4" x14ac:dyDescent="0.4">
      <c r="B2890" s="15">
        <v>2887</v>
      </c>
      <c r="C2890" s="17">
        <v>1314</v>
      </c>
      <c r="D2890" s="17">
        <v>1458</v>
      </c>
    </row>
    <row r="2891" spans="2:4" x14ac:dyDescent="0.4">
      <c r="B2891" s="15">
        <v>2888</v>
      </c>
      <c r="C2891" s="17">
        <v>1124</v>
      </c>
      <c r="D2891" s="17">
        <v>1124</v>
      </c>
    </row>
    <row r="2892" spans="2:4" x14ac:dyDescent="0.4">
      <c r="B2892" s="15">
        <v>2889</v>
      </c>
      <c r="C2892" s="17">
        <v>1433</v>
      </c>
      <c r="D2892" s="17">
        <v>1433</v>
      </c>
    </row>
    <row r="2893" spans="2:4" x14ac:dyDescent="0.4">
      <c r="B2893" s="15">
        <v>2890</v>
      </c>
      <c r="C2893" s="17">
        <v>1437</v>
      </c>
      <c r="D2893" s="17">
        <v>1437</v>
      </c>
    </row>
    <row r="2894" spans="2:4" x14ac:dyDescent="0.4">
      <c r="B2894" s="15">
        <v>2891</v>
      </c>
      <c r="C2894" s="17">
        <v>1437</v>
      </c>
      <c r="D2894" s="17">
        <v>1437</v>
      </c>
    </row>
    <row r="2895" spans="2:4" x14ac:dyDescent="0.4">
      <c r="B2895" s="15">
        <v>2892</v>
      </c>
      <c r="C2895" s="17">
        <v>1437</v>
      </c>
      <c r="D2895" s="17">
        <v>1437</v>
      </c>
    </row>
    <row r="2896" spans="2:4" x14ac:dyDescent="0.4">
      <c r="B2896" s="15">
        <v>2893</v>
      </c>
      <c r="C2896" s="17">
        <v>1452</v>
      </c>
      <c r="D2896" s="17">
        <v>1452</v>
      </c>
    </row>
    <row r="2897" spans="2:4" x14ac:dyDescent="0.4">
      <c r="B2897" s="15">
        <v>2894</v>
      </c>
      <c r="C2897" s="17">
        <v>1452</v>
      </c>
      <c r="D2897" s="17">
        <v>1452</v>
      </c>
    </row>
    <row r="2898" spans="2:4" x14ac:dyDescent="0.4">
      <c r="B2898" s="15">
        <v>2895</v>
      </c>
      <c r="C2898" s="17">
        <v>1452</v>
      </c>
      <c r="D2898" s="17">
        <v>1452</v>
      </c>
    </row>
    <row r="2899" spans="2:4" x14ac:dyDescent="0.4">
      <c r="B2899" s="15">
        <v>2896</v>
      </c>
      <c r="C2899" s="17">
        <v>1332</v>
      </c>
      <c r="D2899" s="17">
        <v>1437</v>
      </c>
    </row>
    <row r="2900" spans="2:4" x14ac:dyDescent="0.4">
      <c r="B2900" s="15">
        <v>2897</v>
      </c>
      <c r="C2900" s="17">
        <v>1452</v>
      </c>
      <c r="D2900" s="17">
        <v>1452</v>
      </c>
    </row>
    <row r="2901" spans="2:4" x14ac:dyDescent="0.4">
      <c r="B2901" s="15">
        <v>2898</v>
      </c>
      <c r="C2901" s="17">
        <v>1332</v>
      </c>
      <c r="D2901" s="17">
        <v>1437</v>
      </c>
    </row>
    <row r="2902" spans="2:4" x14ac:dyDescent="0.4">
      <c r="B2902" s="15">
        <v>2899</v>
      </c>
      <c r="C2902" s="17">
        <v>1124</v>
      </c>
      <c r="D2902" s="17">
        <v>1124</v>
      </c>
    </row>
    <row r="2903" spans="2:4" x14ac:dyDescent="0.4">
      <c r="B2903" s="15">
        <v>2900</v>
      </c>
      <c r="C2903" s="17">
        <v>1376</v>
      </c>
      <c r="D2903" s="17">
        <v>1376</v>
      </c>
    </row>
    <row r="2904" spans="2:4" x14ac:dyDescent="0.4">
      <c r="B2904" s="15">
        <v>2901</v>
      </c>
      <c r="C2904" s="17">
        <v>1433</v>
      </c>
      <c r="D2904" s="17">
        <v>1433</v>
      </c>
    </row>
    <row r="2905" spans="2:4" x14ac:dyDescent="0.4">
      <c r="B2905" s="15">
        <v>2902</v>
      </c>
      <c r="C2905" s="17">
        <v>1314</v>
      </c>
      <c r="D2905" s="17">
        <v>1437</v>
      </c>
    </row>
    <row r="2906" spans="2:4" x14ac:dyDescent="0.4">
      <c r="B2906" s="15">
        <v>2903</v>
      </c>
      <c r="C2906" s="17">
        <v>1458</v>
      </c>
      <c r="D2906" s="17">
        <v>1458</v>
      </c>
    </row>
    <row r="2907" spans="2:4" x14ac:dyDescent="0.4">
      <c r="B2907" s="15">
        <v>2904</v>
      </c>
      <c r="C2907" s="17">
        <v>1112</v>
      </c>
      <c r="D2907" s="17">
        <v>1112</v>
      </c>
    </row>
    <row r="2908" spans="2:4" x14ac:dyDescent="0.4">
      <c r="B2908" s="15">
        <v>2905</v>
      </c>
      <c r="C2908" s="17">
        <v>1314</v>
      </c>
      <c r="D2908" s="17">
        <v>1433</v>
      </c>
    </row>
    <row r="2909" spans="2:4" x14ac:dyDescent="0.4">
      <c r="B2909" s="15">
        <v>2906</v>
      </c>
      <c r="C2909" s="17">
        <v>1278</v>
      </c>
      <c r="D2909" s="17">
        <v>1433</v>
      </c>
    </row>
    <row r="2910" spans="2:4" x14ac:dyDescent="0.4">
      <c r="B2910" s="15">
        <v>2907</v>
      </c>
      <c r="C2910" s="17">
        <v>1246</v>
      </c>
      <c r="D2910" s="17">
        <v>1458</v>
      </c>
    </row>
    <row r="2911" spans="2:4" x14ac:dyDescent="0.4">
      <c r="B2911" s="15">
        <v>2908</v>
      </c>
      <c r="C2911" s="17">
        <v>1242</v>
      </c>
      <c r="D2911" s="17">
        <v>1423</v>
      </c>
    </row>
    <row r="2912" spans="2:4" x14ac:dyDescent="0.4">
      <c r="B2912" s="15">
        <v>2909</v>
      </c>
      <c r="C2912" s="17">
        <v>1457</v>
      </c>
      <c r="D2912" s="17">
        <v>1343</v>
      </c>
    </row>
    <row r="2913" spans="2:4" x14ac:dyDescent="0.4">
      <c r="B2913" s="15">
        <v>2910</v>
      </c>
      <c r="C2913" s="17">
        <v>1452</v>
      </c>
      <c r="D2913" s="17">
        <v>1452</v>
      </c>
    </row>
    <row r="2914" spans="2:4" x14ac:dyDescent="0.4">
      <c r="B2914" s="15">
        <v>2911</v>
      </c>
      <c r="C2914" s="17">
        <v>1153</v>
      </c>
      <c r="D2914" s="17">
        <v>1433</v>
      </c>
    </row>
    <row r="2915" spans="2:4" x14ac:dyDescent="0.4">
      <c r="B2915" s="15">
        <v>2912</v>
      </c>
      <c r="C2915" s="17">
        <v>1437</v>
      </c>
      <c r="D2915" s="17">
        <v>1437</v>
      </c>
    </row>
    <row r="2916" spans="2:4" x14ac:dyDescent="0.4">
      <c r="B2916" s="15">
        <v>2913</v>
      </c>
      <c r="C2916" s="17">
        <v>1242</v>
      </c>
      <c r="D2916" s="17">
        <v>1374</v>
      </c>
    </row>
    <row r="2917" spans="2:4" x14ac:dyDescent="0.4">
      <c r="B2917" s="15">
        <v>2914</v>
      </c>
      <c r="C2917" s="17">
        <v>1314</v>
      </c>
      <c r="D2917" s="17">
        <v>1437</v>
      </c>
    </row>
    <row r="2918" spans="2:4" x14ac:dyDescent="0.4">
      <c r="B2918" s="15">
        <v>2915</v>
      </c>
      <c r="C2918" s="17">
        <v>1181</v>
      </c>
      <c r="D2918" s="17">
        <v>1181</v>
      </c>
    </row>
    <row r="2919" spans="2:4" x14ac:dyDescent="0.4">
      <c r="B2919" s="15">
        <v>2916</v>
      </c>
      <c r="C2919" s="17">
        <v>1452</v>
      </c>
      <c r="D2919" s="17">
        <v>1452</v>
      </c>
    </row>
    <row r="2920" spans="2:4" x14ac:dyDescent="0.4">
      <c r="B2920" s="15">
        <v>2917</v>
      </c>
      <c r="C2920" s="17">
        <v>1458</v>
      </c>
      <c r="D2920" s="17">
        <v>1458</v>
      </c>
    </row>
    <row r="2921" spans="2:4" x14ac:dyDescent="0.4">
      <c r="B2921" s="15">
        <v>2918</v>
      </c>
      <c r="C2921" s="17">
        <v>1452</v>
      </c>
      <c r="D2921" s="17">
        <v>1452</v>
      </c>
    </row>
    <row r="2922" spans="2:4" x14ac:dyDescent="0.4">
      <c r="B2922" s="15">
        <v>2919</v>
      </c>
      <c r="C2922" s="17">
        <v>1452</v>
      </c>
      <c r="D2922" s="17">
        <v>1452</v>
      </c>
    </row>
    <row r="2923" spans="2:4" x14ac:dyDescent="0.4">
      <c r="B2923" s="15">
        <v>2920</v>
      </c>
      <c r="C2923" s="17">
        <v>1437</v>
      </c>
      <c r="D2923" s="17">
        <v>1437</v>
      </c>
    </row>
    <row r="2924" spans="2:4" x14ac:dyDescent="0.4">
      <c r="B2924" s="15">
        <v>2921</v>
      </c>
      <c r="C2924" s="17">
        <v>1437</v>
      </c>
      <c r="D2924" s="17">
        <v>1437</v>
      </c>
    </row>
    <row r="2925" spans="2:4" x14ac:dyDescent="0.4">
      <c r="B2925" s="15">
        <v>2922</v>
      </c>
      <c r="C2925" s="17">
        <v>1173</v>
      </c>
      <c r="D2925" s="17">
        <v>1374</v>
      </c>
    </row>
    <row r="2926" spans="2:4" x14ac:dyDescent="0.4">
      <c r="B2926" s="15">
        <v>2923</v>
      </c>
      <c r="C2926" s="17">
        <v>1374</v>
      </c>
      <c r="D2926" s="17">
        <v>1374</v>
      </c>
    </row>
    <row r="2927" spans="2:4" x14ac:dyDescent="0.4">
      <c r="B2927" s="15">
        <v>2924</v>
      </c>
      <c r="C2927" s="17">
        <v>1437</v>
      </c>
      <c r="D2927" s="17">
        <v>1437</v>
      </c>
    </row>
    <row r="2928" spans="2:4" x14ac:dyDescent="0.4">
      <c r="B2928" s="15">
        <v>2925</v>
      </c>
      <c r="C2928" s="17">
        <v>1274</v>
      </c>
      <c r="D2928" s="17">
        <v>1433</v>
      </c>
    </row>
    <row r="2929" spans="2:4" x14ac:dyDescent="0.4">
      <c r="B2929" s="15">
        <v>2926</v>
      </c>
      <c r="C2929" s="17">
        <v>1452</v>
      </c>
      <c r="D2929" s="17">
        <v>1452</v>
      </c>
    </row>
    <row r="2930" spans="2:4" x14ac:dyDescent="0.4">
      <c r="B2930" s="15">
        <v>2927</v>
      </c>
      <c r="C2930" s="17">
        <v>1124</v>
      </c>
      <c r="D2930" s="17">
        <v>1124</v>
      </c>
    </row>
    <row r="2931" spans="2:4" x14ac:dyDescent="0.4">
      <c r="B2931" s="15">
        <v>2928</v>
      </c>
      <c r="C2931" s="17">
        <v>1314</v>
      </c>
      <c r="D2931" s="17">
        <v>1124</v>
      </c>
    </row>
    <row r="2932" spans="2:4" x14ac:dyDescent="0.4">
      <c r="B2932" s="15">
        <v>2929</v>
      </c>
      <c r="C2932" s="17">
        <v>1452</v>
      </c>
      <c r="D2932" s="17">
        <v>1452</v>
      </c>
    </row>
    <row r="2933" spans="2:4" x14ac:dyDescent="0.4">
      <c r="B2933" s="15">
        <v>2930</v>
      </c>
      <c r="C2933" s="17">
        <v>1436</v>
      </c>
      <c r="D2933" s="17">
        <v>1268</v>
      </c>
    </row>
    <row r="2934" spans="2:4" x14ac:dyDescent="0.4">
      <c r="B2934" s="15">
        <v>2931</v>
      </c>
      <c r="C2934" s="17">
        <v>1458</v>
      </c>
      <c r="D2934" s="17">
        <v>1458</v>
      </c>
    </row>
    <row r="2935" spans="2:4" x14ac:dyDescent="0.4">
      <c r="B2935" s="15">
        <v>2932</v>
      </c>
      <c r="C2935" s="17">
        <v>1452</v>
      </c>
      <c r="D2935" s="17">
        <v>1452</v>
      </c>
    </row>
    <row r="2936" spans="2:4" x14ac:dyDescent="0.4">
      <c r="B2936" s="15">
        <v>2933</v>
      </c>
      <c r="C2936" s="17">
        <v>1278</v>
      </c>
      <c r="D2936" s="17">
        <v>1196</v>
      </c>
    </row>
    <row r="2937" spans="2:4" x14ac:dyDescent="0.4">
      <c r="B2937" s="15">
        <v>2934</v>
      </c>
      <c r="C2937" s="17">
        <v>1452</v>
      </c>
      <c r="D2937" s="17">
        <v>1452</v>
      </c>
    </row>
    <row r="2938" spans="2:4" x14ac:dyDescent="0.4">
      <c r="B2938" s="15">
        <v>2935</v>
      </c>
      <c r="C2938" s="17">
        <v>1437</v>
      </c>
      <c r="D2938" s="17">
        <v>1437</v>
      </c>
    </row>
    <row r="2939" spans="2:4" x14ac:dyDescent="0.4">
      <c r="B2939" s="15">
        <v>2936</v>
      </c>
      <c r="C2939" s="17">
        <v>1242</v>
      </c>
      <c r="D2939" s="17">
        <v>1433</v>
      </c>
    </row>
    <row r="2940" spans="2:4" x14ac:dyDescent="0.4">
      <c r="B2940" s="15">
        <v>2937</v>
      </c>
      <c r="C2940" s="17">
        <v>1452</v>
      </c>
      <c r="D2940" s="17">
        <v>1452</v>
      </c>
    </row>
    <row r="2941" spans="2:4" x14ac:dyDescent="0.4">
      <c r="B2941" s="15">
        <v>2938</v>
      </c>
      <c r="C2941" s="17">
        <v>1452</v>
      </c>
      <c r="D2941" s="17">
        <v>1452</v>
      </c>
    </row>
    <row r="2942" spans="2:4" x14ac:dyDescent="0.4">
      <c r="B2942" s="15">
        <v>2939</v>
      </c>
      <c r="C2942" s="17">
        <v>1452</v>
      </c>
      <c r="D2942" s="17">
        <v>1452</v>
      </c>
    </row>
    <row r="2943" spans="2:4" x14ac:dyDescent="0.4">
      <c r="B2943" s="15">
        <v>2940</v>
      </c>
      <c r="C2943" s="17">
        <v>1452</v>
      </c>
      <c r="D2943" s="17">
        <v>1452</v>
      </c>
    </row>
    <row r="2944" spans="2:4" x14ac:dyDescent="0.4">
      <c r="B2944" s="15">
        <v>2941</v>
      </c>
      <c r="C2944" s="17">
        <v>1437</v>
      </c>
      <c r="D2944" s="17">
        <v>1437</v>
      </c>
    </row>
    <row r="2945" spans="2:4" x14ac:dyDescent="0.4">
      <c r="B2945" s="15">
        <v>2942</v>
      </c>
      <c r="C2945" s="17">
        <v>1452</v>
      </c>
      <c r="D2945" s="17">
        <v>1452</v>
      </c>
    </row>
    <row r="2946" spans="2:4" x14ac:dyDescent="0.4">
      <c r="B2946" s="15">
        <v>2943</v>
      </c>
      <c r="C2946" s="17">
        <v>1437</v>
      </c>
      <c r="D2946" s="17">
        <v>1437</v>
      </c>
    </row>
    <row r="2947" spans="2:4" x14ac:dyDescent="0.4">
      <c r="B2947" s="15">
        <v>2944</v>
      </c>
      <c r="C2947" s="17">
        <v>1452</v>
      </c>
      <c r="D2947" s="17">
        <v>1452</v>
      </c>
    </row>
    <row r="2948" spans="2:4" x14ac:dyDescent="0.4">
      <c r="B2948" s="15">
        <v>2945</v>
      </c>
      <c r="C2948" s="17">
        <v>1458</v>
      </c>
      <c r="D2948" s="17">
        <v>1458</v>
      </c>
    </row>
    <row r="2949" spans="2:4" x14ac:dyDescent="0.4">
      <c r="B2949" s="15">
        <v>2946</v>
      </c>
      <c r="C2949" s="17">
        <v>1246</v>
      </c>
      <c r="D2949" s="17">
        <v>1124</v>
      </c>
    </row>
    <row r="2950" spans="2:4" x14ac:dyDescent="0.4">
      <c r="B2950" s="15">
        <v>2947</v>
      </c>
      <c r="C2950" s="17">
        <v>1437</v>
      </c>
      <c r="D2950" s="17">
        <v>1437</v>
      </c>
    </row>
    <row r="2951" spans="2:4" x14ac:dyDescent="0.4">
      <c r="B2951" s="15">
        <v>2948</v>
      </c>
      <c r="C2951" s="17">
        <v>1153</v>
      </c>
      <c r="D2951" s="17">
        <v>1376</v>
      </c>
    </row>
    <row r="2952" spans="2:4" x14ac:dyDescent="0.4">
      <c r="B2952" s="15">
        <v>2949</v>
      </c>
      <c r="C2952" s="17">
        <v>1124</v>
      </c>
      <c r="D2952" s="17">
        <v>1124</v>
      </c>
    </row>
    <row r="2953" spans="2:4" x14ac:dyDescent="0.4">
      <c r="B2953" s="15">
        <v>2950</v>
      </c>
      <c r="C2953" s="17">
        <v>1345</v>
      </c>
      <c r="D2953" s="17">
        <v>1433</v>
      </c>
    </row>
    <row r="2954" spans="2:4" x14ac:dyDescent="0.4">
      <c r="B2954" s="15">
        <v>2951</v>
      </c>
      <c r="C2954" s="17">
        <v>1345</v>
      </c>
      <c r="D2954" s="17">
        <v>1433</v>
      </c>
    </row>
    <row r="2955" spans="2:4" x14ac:dyDescent="0.4">
      <c r="B2955" s="15">
        <v>2952</v>
      </c>
      <c r="C2955" s="17">
        <v>1124</v>
      </c>
      <c r="D2955" s="17">
        <v>1124</v>
      </c>
    </row>
    <row r="2956" spans="2:4" x14ac:dyDescent="0.4">
      <c r="B2956" s="15">
        <v>2953</v>
      </c>
      <c r="C2956" s="17">
        <v>1124</v>
      </c>
      <c r="D2956" s="17">
        <v>1124</v>
      </c>
    </row>
    <row r="2957" spans="2:4" x14ac:dyDescent="0.4">
      <c r="B2957" s="15">
        <v>2954</v>
      </c>
      <c r="C2957" s="17">
        <v>1437</v>
      </c>
      <c r="D2957" s="17">
        <v>1437</v>
      </c>
    </row>
    <row r="2958" spans="2:4" x14ac:dyDescent="0.4">
      <c r="B2958" s="15">
        <v>2955</v>
      </c>
      <c r="C2958" s="17">
        <v>1437</v>
      </c>
      <c r="D2958" s="17">
        <v>1437</v>
      </c>
    </row>
    <row r="2959" spans="2:4" x14ac:dyDescent="0.4">
      <c r="B2959" s="15">
        <v>2956</v>
      </c>
      <c r="C2959" s="17">
        <v>1437</v>
      </c>
      <c r="D2959" s="17">
        <v>1437</v>
      </c>
    </row>
    <row r="2960" spans="2:4" x14ac:dyDescent="0.4">
      <c r="B2960" s="15">
        <v>2957</v>
      </c>
      <c r="C2960" s="17">
        <v>1153</v>
      </c>
      <c r="D2960" s="17">
        <v>1437</v>
      </c>
    </row>
    <row r="2961" spans="2:4" x14ac:dyDescent="0.4">
      <c r="B2961" s="15">
        <v>2958</v>
      </c>
      <c r="C2961" s="17">
        <v>1437</v>
      </c>
      <c r="D2961" s="17">
        <v>1437</v>
      </c>
    </row>
    <row r="2962" spans="2:4" x14ac:dyDescent="0.4">
      <c r="B2962" s="15">
        <v>2959</v>
      </c>
      <c r="C2962" s="17">
        <v>1423</v>
      </c>
      <c r="D2962" s="17">
        <v>1423</v>
      </c>
    </row>
    <row r="2963" spans="2:4" x14ac:dyDescent="0.4">
      <c r="B2963" s="15">
        <v>2960</v>
      </c>
      <c r="C2963" s="17">
        <v>1173</v>
      </c>
      <c r="D2963" s="17">
        <v>1374</v>
      </c>
    </row>
    <row r="2964" spans="2:4" x14ac:dyDescent="0.4">
      <c r="B2964" s="15">
        <v>2961</v>
      </c>
      <c r="C2964" s="17">
        <v>1437</v>
      </c>
      <c r="D2964" s="17">
        <v>1437</v>
      </c>
    </row>
    <row r="2965" spans="2:4" x14ac:dyDescent="0.4">
      <c r="B2965" s="15">
        <v>2962</v>
      </c>
      <c r="C2965" s="17">
        <v>1112</v>
      </c>
      <c r="D2965" s="17">
        <v>1112</v>
      </c>
    </row>
    <row r="2966" spans="2:4" x14ac:dyDescent="0.4">
      <c r="B2966" s="15">
        <v>2963</v>
      </c>
      <c r="C2966" s="17">
        <v>1436</v>
      </c>
      <c r="D2966" s="17">
        <v>1124</v>
      </c>
    </row>
    <row r="2967" spans="2:4" x14ac:dyDescent="0.4">
      <c r="B2967" s="15">
        <v>2964</v>
      </c>
      <c r="C2967" s="17">
        <v>1278</v>
      </c>
      <c r="D2967" s="17">
        <v>1458</v>
      </c>
    </row>
    <row r="2968" spans="2:4" x14ac:dyDescent="0.4">
      <c r="B2968" s="15">
        <v>2965</v>
      </c>
      <c r="C2968" s="17">
        <v>1452</v>
      </c>
      <c r="D2968" s="17">
        <v>1452</v>
      </c>
    </row>
    <row r="2969" spans="2:4" x14ac:dyDescent="0.4">
      <c r="B2969" s="15">
        <v>2966</v>
      </c>
      <c r="C2969" s="17">
        <v>1173</v>
      </c>
      <c r="D2969" s="17">
        <v>1343</v>
      </c>
    </row>
    <row r="2970" spans="2:4" x14ac:dyDescent="0.4">
      <c r="B2970" s="15">
        <v>2967</v>
      </c>
      <c r="C2970" s="17">
        <v>1242</v>
      </c>
      <c r="D2970" s="17">
        <v>1433</v>
      </c>
    </row>
    <row r="2971" spans="2:4" x14ac:dyDescent="0.4">
      <c r="B2971" s="15">
        <v>2968</v>
      </c>
      <c r="C2971" s="17">
        <v>1452</v>
      </c>
      <c r="D2971" s="17">
        <v>1452</v>
      </c>
    </row>
    <row r="2972" spans="2:4" x14ac:dyDescent="0.4">
      <c r="B2972" s="15">
        <v>2969</v>
      </c>
      <c r="C2972" s="17">
        <v>1314</v>
      </c>
      <c r="D2972" s="17">
        <v>1458</v>
      </c>
    </row>
    <row r="2973" spans="2:4" x14ac:dyDescent="0.4">
      <c r="B2973" s="15">
        <v>2970</v>
      </c>
      <c r="C2973" s="17">
        <v>1124</v>
      </c>
      <c r="D2973" s="17">
        <v>1124</v>
      </c>
    </row>
    <row r="2974" spans="2:4" x14ac:dyDescent="0.4">
      <c r="B2974" s="15">
        <v>2971</v>
      </c>
      <c r="C2974" s="17">
        <v>1452</v>
      </c>
      <c r="D2974" s="17">
        <v>1452</v>
      </c>
    </row>
    <row r="2975" spans="2:4" x14ac:dyDescent="0.4">
      <c r="B2975" s="15">
        <v>2972</v>
      </c>
      <c r="C2975" s="17">
        <v>1112</v>
      </c>
      <c r="D2975" s="17">
        <v>1112</v>
      </c>
    </row>
    <row r="2976" spans="2:4" x14ac:dyDescent="0.4">
      <c r="B2976" s="15">
        <v>2973</v>
      </c>
      <c r="C2976" s="17">
        <v>1374</v>
      </c>
      <c r="D2976" s="17">
        <v>1374</v>
      </c>
    </row>
    <row r="2977" spans="2:4" x14ac:dyDescent="0.4">
      <c r="B2977" s="15">
        <v>2974</v>
      </c>
      <c r="C2977" s="17">
        <v>1314</v>
      </c>
      <c r="D2977" s="17">
        <v>1423</v>
      </c>
    </row>
    <row r="2978" spans="2:4" x14ac:dyDescent="0.4">
      <c r="B2978" s="15">
        <v>2975</v>
      </c>
      <c r="C2978" s="17">
        <v>1452</v>
      </c>
      <c r="D2978" s="17">
        <v>1452</v>
      </c>
    </row>
    <row r="2979" spans="2:4" x14ac:dyDescent="0.4">
      <c r="B2979" s="15">
        <v>2976</v>
      </c>
      <c r="C2979" s="17">
        <v>1458</v>
      </c>
      <c r="D2979" s="17">
        <v>1458</v>
      </c>
    </row>
    <row r="2980" spans="2:4" x14ac:dyDescent="0.4">
      <c r="B2980" s="15">
        <v>2977</v>
      </c>
      <c r="C2980" s="17">
        <v>1314</v>
      </c>
      <c r="D2980" s="17">
        <v>1124</v>
      </c>
    </row>
    <row r="2981" spans="2:4" x14ac:dyDescent="0.4">
      <c r="B2981" s="15">
        <v>2978</v>
      </c>
      <c r="C2981" s="17">
        <v>1124</v>
      </c>
      <c r="D2981" s="17">
        <v>1124</v>
      </c>
    </row>
    <row r="2982" spans="2:4" x14ac:dyDescent="0.4">
      <c r="B2982" s="15">
        <v>2979</v>
      </c>
      <c r="C2982" s="17">
        <v>1257</v>
      </c>
      <c r="D2982" s="17">
        <v>1124</v>
      </c>
    </row>
    <row r="2983" spans="2:4" x14ac:dyDescent="0.4">
      <c r="B2983" s="15">
        <v>2980</v>
      </c>
      <c r="C2983" s="17">
        <v>1246</v>
      </c>
      <c r="D2983" s="17">
        <v>1452</v>
      </c>
    </row>
    <row r="2984" spans="2:4" x14ac:dyDescent="0.4">
      <c r="B2984" s="15">
        <v>2981</v>
      </c>
      <c r="C2984" s="17">
        <v>1452</v>
      </c>
      <c r="D2984" s="17">
        <v>1452</v>
      </c>
    </row>
    <row r="2985" spans="2:4" x14ac:dyDescent="0.4">
      <c r="B2985" s="15">
        <v>2982</v>
      </c>
      <c r="C2985" s="17">
        <v>1452</v>
      </c>
      <c r="D2985" s="17">
        <v>1452</v>
      </c>
    </row>
    <row r="2986" spans="2:4" x14ac:dyDescent="0.4">
      <c r="B2986" s="15">
        <v>2983</v>
      </c>
      <c r="C2986" s="17">
        <v>1278</v>
      </c>
      <c r="D2986" s="17">
        <v>1195</v>
      </c>
    </row>
    <row r="2987" spans="2:4" x14ac:dyDescent="0.4">
      <c r="B2987" s="15">
        <v>2984</v>
      </c>
      <c r="C2987" s="17">
        <v>1452</v>
      </c>
      <c r="D2987" s="17">
        <v>1452</v>
      </c>
    </row>
    <row r="2988" spans="2:4" x14ac:dyDescent="0.4">
      <c r="B2988" s="15">
        <v>2985</v>
      </c>
      <c r="C2988" s="17">
        <v>1314</v>
      </c>
      <c r="D2988" s="17">
        <v>1374</v>
      </c>
    </row>
    <row r="2989" spans="2:4" x14ac:dyDescent="0.4">
      <c r="B2989" s="15">
        <v>2986</v>
      </c>
      <c r="C2989" s="17">
        <v>1274</v>
      </c>
      <c r="D2989" s="17">
        <v>1124</v>
      </c>
    </row>
    <row r="2990" spans="2:4" x14ac:dyDescent="0.4">
      <c r="B2990" s="15">
        <v>2987</v>
      </c>
      <c r="C2990" s="17">
        <v>1124</v>
      </c>
      <c r="D2990" s="17">
        <v>1124</v>
      </c>
    </row>
    <row r="2991" spans="2:4" x14ac:dyDescent="0.4">
      <c r="B2991" s="15">
        <v>2988</v>
      </c>
      <c r="C2991" s="17">
        <v>1124</v>
      </c>
      <c r="D2991" s="17">
        <v>1124</v>
      </c>
    </row>
    <row r="2992" spans="2:4" x14ac:dyDescent="0.4">
      <c r="B2992" s="15">
        <v>2989</v>
      </c>
      <c r="C2992" s="17">
        <v>1314</v>
      </c>
      <c r="D2992" s="17">
        <v>1458</v>
      </c>
    </row>
    <row r="2993" spans="2:4" x14ac:dyDescent="0.4">
      <c r="B2993" s="15">
        <v>2990</v>
      </c>
      <c r="C2993" s="17">
        <v>1305</v>
      </c>
      <c r="D2993" s="17">
        <v>1452</v>
      </c>
    </row>
    <row r="2994" spans="2:4" x14ac:dyDescent="0.4">
      <c r="B2994" s="15">
        <v>2991</v>
      </c>
      <c r="C2994" s="17">
        <v>1246</v>
      </c>
      <c r="D2994" s="17">
        <v>1437</v>
      </c>
    </row>
    <row r="2995" spans="2:4" x14ac:dyDescent="0.4">
      <c r="B2995" s="15">
        <v>2992</v>
      </c>
      <c r="C2995" s="17">
        <v>1242</v>
      </c>
      <c r="D2995" s="17">
        <v>1315</v>
      </c>
    </row>
    <row r="2996" spans="2:4" x14ac:dyDescent="0.4">
      <c r="B2996" s="15">
        <v>2993</v>
      </c>
      <c r="C2996" s="17">
        <v>1436</v>
      </c>
      <c r="D2996" s="17">
        <v>1124</v>
      </c>
    </row>
    <row r="2997" spans="2:4" x14ac:dyDescent="0.4">
      <c r="B2997" s="15">
        <v>2994</v>
      </c>
      <c r="C2997" s="17">
        <v>1423</v>
      </c>
      <c r="D2997" s="17">
        <v>1423</v>
      </c>
    </row>
    <row r="2998" spans="2:4" x14ac:dyDescent="0.4">
      <c r="B2998" s="15">
        <v>2995</v>
      </c>
      <c r="C2998" s="17">
        <v>1124</v>
      </c>
      <c r="D2998" s="17">
        <v>1124</v>
      </c>
    </row>
    <row r="2999" spans="2:4" x14ac:dyDescent="0.4">
      <c r="B2999" s="15">
        <v>2996</v>
      </c>
      <c r="C2999" s="17">
        <v>1314</v>
      </c>
      <c r="D2999" s="17">
        <v>1452</v>
      </c>
    </row>
    <row r="3000" spans="2:4" x14ac:dyDescent="0.4">
      <c r="B3000" s="15">
        <v>2997</v>
      </c>
      <c r="C3000" s="17">
        <v>1246</v>
      </c>
      <c r="D3000" s="17">
        <v>1124</v>
      </c>
    </row>
    <row r="3001" spans="2:4" x14ac:dyDescent="0.4">
      <c r="B3001" s="15">
        <v>2998</v>
      </c>
      <c r="C3001" s="17">
        <v>1246</v>
      </c>
      <c r="D3001" s="17">
        <v>1124</v>
      </c>
    </row>
    <row r="3002" spans="2:4" x14ac:dyDescent="0.4">
      <c r="B3002" s="15">
        <v>2999</v>
      </c>
      <c r="C3002" s="17">
        <v>1437</v>
      </c>
      <c r="D3002" s="17">
        <v>1437</v>
      </c>
    </row>
    <row r="3003" spans="2:4" x14ac:dyDescent="0.4">
      <c r="B3003" s="15">
        <v>3000</v>
      </c>
      <c r="C3003" s="17">
        <v>1112</v>
      </c>
      <c r="D3003" s="17">
        <v>1112</v>
      </c>
    </row>
    <row r="3004" spans="2:4" x14ac:dyDescent="0.4">
      <c r="B3004" s="15">
        <v>3001</v>
      </c>
      <c r="C3004" s="17">
        <v>1274</v>
      </c>
      <c r="D3004" s="17">
        <v>1433</v>
      </c>
    </row>
    <row r="3005" spans="2:4" x14ac:dyDescent="0.4">
      <c r="B3005" s="15">
        <v>3002</v>
      </c>
      <c r="C3005" s="17">
        <v>1124</v>
      </c>
      <c r="D3005" s="17">
        <v>1124</v>
      </c>
    </row>
    <row r="3006" spans="2:4" x14ac:dyDescent="0.4">
      <c r="B3006" s="15">
        <v>3003</v>
      </c>
      <c r="C3006" s="17">
        <v>1437</v>
      </c>
      <c r="D3006" s="17">
        <v>1437</v>
      </c>
    </row>
    <row r="3007" spans="2:4" x14ac:dyDescent="0.4">
      <c r="B3007" s="15">
        <v>3004</v>
      </c>
      <c r="C3007" s="17">
        <v>1452</v>
      </c>
      <c r="D3007" s="17">
        <v>1452</v>
      </c>
    </row>
    <row r="3008" spans="2:4" x14ac:dyDescent="0.4">
      <c r="B3008" s="15">
        <v>3005</v>
      </c>
      <c r="C3008" s="17">
        <v>1437</v>
      </c>
      <c r="D3008" s="17">
        <v>1437</v>
      </c>
    </row>
    <row r="3009" spans="2:4" x14ac:dyDescent="0.4">
      <c r="B3009" s="15">
        <v>3006</v>
      </c>
      <c r="C3009" s="17">
        <v>1437</v>
      </c>
      <c r="D3009" s="17">
        <v>1437</v>
      </c>
    </row>
    <row r="3010" spans="2:4" x14ac:dyDescent="0.4">
      <c r="B3010" s="15">
        <v>3007</v>
      </c>
      <c r="C3010" s="17">
        <v>1452</v>
      </c>
      <c r="D3010" s="17">
        <v>1452</v>
      </c>
    </row>
    <row r="3011" spans="2:4" x14ac:dyDescent="0.4">
      <c r="B3011" s="15">
        <v>3008</v>
      </c>
      <c r="C3011" s="17">
        <v>1242</v>
      </c>
      <c r="D3011" s="17">
        <v>1112</v>
      </c>
    </row>
    <row r="3012" spans="2:4" x14ac:dyDescent="0.4">
      <c r="B3012" s="15">
        <v>3009</v>
      </c>
      <c r="C3012" s="17">
        <v>1437</v>
      </c>
      <c r="D3012" s="17">
        <v>1437</v>
      </c>
    </row>
    <row r="3013" spans="2:4" x14ac:dyDescent="0.4">
      <c r="B3013" s="15">
        <v>3010</v>
      </c>
      <c r="C3013" s="17">
        <v>1124</v>
      </c>
      <c r="D3013" s="17">
        <v>1124</v>
      </c>
    </row>
    <row r="3014" spans="2:4" x14ac:dyDescent="0.4">
      <c r="B3014" s="15">
        <v>3011</v>
      </c>
      <c r="C3014" s="17">
        <v>1276</v>
      </c>
      <c r="D3014" s="17">
        <v>1452</v>
      </c>
    </row>
    <row r="3015" spans="2:4" x14ac:dyDescent="0.4">
      <c r="B3015" s="15">
        <v>3012</v>
      </c>
      <c r="C3015" s="17">
        <v>1124</v>
      </c>
      <c r="D3015" s="17">
        <v>1124</v>
      </c>
    </row>
    <row r="3016" spans="2:4" x14ac:dyDescent="0.4">
      <c r="B3016" s="15">
        <v>3013</v>
      </c>
      <c r="C3016" s="17">
        <v>1124</v>
      </c>
      <c r="D3016" s="17">
        <v>1124</v>
      </c>
    </row>
    <row r="3017" spans="2:4" x14ac:dyDescent="0.4">
      <c r="B3017" s="15">
        <v>3014</v>
      </c>
      <c r="C3017" s="17">
        <v>1124</v>
      </c>
      <c r="D3017" s="17">
        <v>1124</v>
      </c>
    </row>
    <row r="3018" spans="2:4" x14ac:dyDescent="0.4">
      <c r="B3018" s="15">
        <v>3015</v>
      </c>
      <c r="C3018" s="17">
        <v>1314</v>
      </c>
      <c r="D3018" s="17">
        <v>1343</v>
      </c>
    </row>
    <row r="3019" spans="2:4" x14ac:dyDescent="0.4">
      <c r="B3019" s="15">
        <v>3016</v>
      </c>
      <c r="C3019" s="17">
        <v>1173</v>
      </c>
      <c r="D3019" s="17">
        <v>1423</v>
      </c>
    </row>
    <row r="3020" spans="2:4" x14ac:dyDescent="0.4">
      <c r="B3020" s="15">
        <v>3017</v>
      </c>
      <c r="C3020" s="17">
        <v>1371</v>
      </c>
      <c r="D3020" s="17">
        <v>1343</v>
      </c>
    </row>
    <row r="3021" spans="2:4" x14ac:dyDescent="0.4">
      <c r="B3021" s="15">
        <v>3018</v>
      </c>
      <c r="C3021" s="17">
        <v>1124</v>
      </c>
      <c r="D3021" s="17">
        <v>1124</v>
      </c>
    </row>
    <row r="3022" spans="2:4" x14ac:dyDescent="0.4">
      <c r="B3022" s="15">
        <v>3019</v>
      </c>
      <c r="C3022" s="17">
        <v>1374</v>
      </c>
      <c r="D3022" s="17">
        <v>1374</v>
      </c>
    </row>
    <row r="3023" spans="2:4" x14ac:dyDescent="0.4">
      <c r="B3023" s="15">
        <v>3020</v>
      </c>
      <c r="C3023" s="17">
        <v>1314</v>
      </c>
      <c r="D3023" s="17">
        <v>1268</v>
      </c>
    </row>
    <row r="3024" spans="2:4" x14ac:dyDescent="0.4">
      <c r="B3024" s="15">
        <v>3021</v>
      </c>
      <c r="C3024" s="17">
        <v>1452</v>
      </c>
      <c r="D3024" s="17">
        <v>1452</v>
      </c>
    </row>
    <row r="3025" spans="2:4" x14ac:dyDescent="0.4">
      <c r="B3025" s="15">
        <v>3022</v>
      </c>
      <c r="C3025" s="17">
        <v>1278</v>
      </c>
      <c r="D3025" s="17">
        <v>1388</v>
      </c>
    </row>
    <row r="3026" spans="2:4" x14ac:dyDescent="0.4">
      <c r="B3026" s="15">
        <v>3023</v>
      </c>
      <c r="C3026" s="17">
        <v>1452</v>
      </c>
      <c r="D3026" s="17">
        <v>1452</v>
      </c>
    </row>
    <row r="3027" spans="2:4" x14ac:dyDescent="0.4">
      <c r="B3027" s="15">
        <v>3024</v>
      </c>
      <c r="C3027" s="17">
        <v>1452</v>
      </c>
      <c r="D3027" s="17">
        <v>1452</v>
      </c>
    </row>
    <row r="3028" spans="2:4" x14ac:dyDescent="0.4">
      <c r="B3028" s="15">
        <v>3025</v>
      </c>
      <c r="C3028" s="17">
        <v>1314</v>
      </c>
      <c r="D3028" s="17">
        <v>1112</v>
      </c>
    </row>
    <row r="3029" spans="2:4" x14ac:dyDescent="0.4">
      <c r="B3029" s="15">
        <v>3026</v>
      </c>
      <c r="C3029" s="17">
        <v>1314</v>
      </c>
      <c r="D3029" s="17">
        <v>1452</v>
      </c>
    </row>
    <row r="3030" spans="2:4" x14ac:dyDescent="0.4">
      <c r="B3030" s="15">
        <v>3027</v>
      </c>
      <c r="C3030" s="17">
        <v>1124</v>
      </c>
      <c r="D3030" s="17">
        <v>1124</v>
      </c>
    </row>
    <row r="3031" spans="2:4" x14ac:dyDescent="0.4">
      <c r="B3031" s="15">
        <v>3028</v>
      </c>
      <c r="C3031" s="17">
        <v>1452</v>
      </c>
      <c r="D3031" s="17">
        <v>1452</v>
      </c>
    </row>
    <row r="3032" spans="2:4" x14ac:dyDescent="0.4">
      <c r="B3032" s="15">
        <v>3029</v>
      </c>
      <c r="C3032" s="17">
        <v>1314</v>
      </c>
      <c r="D3032" s="17">
        <v>1437</v>
      </c>
    </row>
    <row r="3033" spans="2:4" x14ac:dyDescent="0.4">
      <c r="B3033" s="15">
        <v>3030</v>
      </c>
      <c r="C3033" s="17">
        <v>1452</v>
      </c>
      <c r="D3033" s="17">
        <v>1452</v>
      </c>
    </row>
    <row r="3034" spans="2:4" x14ac:dyDescent="0.4">
      <c r="B3034" s="15">
        <v>3031</v>
      </c>
      <c r="C3034" s="17">
        <v>1246</v>
      </c>
      <c r="D3034" s="17">
        <v>1374</v>
      </c>
    </row>
    <row r="3035" spans="2:4" x14ac:dyDescent="0.4">
      <c r="B3035" s="15">
        <v>3032</v>
      </c>
      <c r="C3035" s="17">
        <v>1437</v>
      </c>
      <c r="D3035" s="17">
        <v>1437</v>
      </c>
    </row>
    <row r="3036" spans="2:4" x14ac:dyDescent="0.4">
      <c r="B3036" s="15">
        <v>3033</v>
      </c>
      <c r="C3036" s="17">
        <v>1305</v>
      </c>
      <c r="D3036" s="17">
        <v>1433</v>
      </c>
    </row>
    <row r="3037" spans="2:4" x14ac:dyDescent="0.4">
      <c r="B3037" s="15">
        <v>3034</v>
      </c>
      <c r="C3037" s="17">
        <v>1452</v>
      </c>
      <c r="D3037" s="17">
        <v>1452</v>
      </c>
    </row>
    <row r="3038" spans="2:4" x14ac:dyDescent="0.4">
      <c r="B3038" s="15">
        <v>3035</v>
      </c>
      <c r="C3038" s="17">
        <v>1423</v>
      </c>
      <c r="D3038" s="17">
        <v>1423</v>
      </c>
    </row>
    <row r="3039" spans="2:4" x14ac:dyDescent="0.4">
      <c r="B3039" s="15">
        <v>3036</v>
      </c>
      <c r="C3039" s="17">
        <v>1112</v>
      </c>
      <c r="D3039" s="17">
        <v>1112</v>
      </c>
    </row>
    <row r="3040" spans="2:4" x14ac:dyDescent="0.4">
      <c r="B3040" s="15">
        <v>3037</v>
      </c>
      <c r="C3040" s="17">
        <v>1452</v>
      </c>
      <c r="D3040" s="17">
        <v>1452</v>
      </c>
    </row>
    <row r="3041" spans="2:4" x14ac:dyDescent="0.4">
      <c r="B3041" s="15">
        <v>3038</v>
      </c>
      <c r="C3041" s="17">
        <v>1452</v>
      </c>
      <c r="D3041" s="17">
        <v>1452</v>
      </c>
    </row>
    <row r="3042" spans="2:4" x14ac:dyDescent="0.4">
      <c r="B3042" s="15">
        <v>3039</v>
      </c>
      <c r="C3042" s="17">
        <v>1257</v>
      </c>
      <c r="D3042" s="17">
        <v>1452</v>
      </c>
    </row>
    <row r="3043" spans="2:4" x14ac:dyDescent="0.4">
      <c r="B3043" s="15">
        <v>3040</v>
      </c>
      <c r="C3043" s="17">
        <v>1124</v>
      </c>
      <c r="D3043" s="17">
        <v>1124</v>
      </c>
    </row>
    <row r="3044" spans="2:4" x14ac:dyDescent="0.4">
      <c r="B3044" s="15">
        <v>3041</v>
      </c>
      <c r="C3044" s="17">
        <v>1314</v>
      </c>
      <c r="D3044" s="17">
        <v>1196</v>
      </c>
    </row>
    <row r="3045" spans="2:4" x14ac:dyDescent="0.4">
      <c r="B3045" s="15">
        <v>3042</v>
      </c>
      <c r="C3045" s="17">
        <v>1433</v>
      </c>
      <c r="D3045" s="17">
        <v>1433</v>
      </c>
    </row>
    <row r="3046" spans="2:4" x14ac:dyDescent="0.4">
      <c r="B3046" s="15">
        <v>3043</v>
      </c>
      <c r="C3046" s="17">
        <v>1371</v>
      </c>
      <c r="D3046" s="17">
        <v>1343</v>
      </c>
    </row>
    <row r="3047" spans="2:4" x14ac:dyDescent="0.4">
      <c r="B3047" s="15">
        <v>3044</v>
      </c>
      <c r="C3047" s="17">
        <v>1371</v>
      </c>
      <c r="D3047" s="17">
        <v>1433</v>
      </c>
    </row>
    <row r="3048" spans="2:4" x14ac:dyDescent="0.4">
      <c r="B3048" s="15">
        <v>3045</v>
      </c>
      <c r="C3048" s="17">
        <v>1274</v>
      </c>
      <c r="D3048" s="17">
        <v>1343</v>
      </c>
    </row>
    <row r="3049" spans="2:4" x14ac:dyDescent="0.4">
      <c r="B3049" s="15">
        <v>3046</v>
      </c>
      <c r="C3049" s="17">
        <v>1452</v>
      </c>
      <c r="D3049" s="17">
        <v>1452</v>
      </c>
    </row>
    <row r="3050" spans="2:4" x14ac:dyDescent="0.4">
      <c r="B3050" s="15">
        <v>3047</v>
      </c>
      <c r="C3050" s="17">
        <v>1452</v>
      </c>
      <c r="D3050" s="17">
        <v>1452</v>
      </c>
    </row>
    <row r="3051" spans="2:4" x14ac:dyDescent="0.4">
      <c r="B3051" s="15">
        <v>3048</v>
      </c>
      <c r="C3051" s="17">
        <v>1274</v>
      </c>
      <c r="D3051" s="17">
        <v>1433</v>
      </c>
    </row>
    <row r="3052" spans="2:4" x14ac:dyDescent="0.4">
      <c r="B3052" s="15">
        <v>3049</v>
      </c>
      <c r="C3052" s="17">
        <v>1452</v>
      </c>
      <c r="D3052" s="17">
        <v>1452</v>
      </c>
    </row>
    <row r="3053" spans="2:4" x14ac:dyDescent="0.4">
      <c r="B3053" s="15">
        <v>3050</v>
      </c>
      <c r="C3053" s="17">
        <v>1452</v>
      </c>
      <c r="D3053" s="17">
        <v>1452</v>
      </c>
    </row>
    <row r="3054" spans="2:4" x14ac:dyDescent="0.4">
      <c r="B3054" s="15">
        <v>3051</v>
      </c>
      <c r="C3054" s="17">
        <v>1452</v>
      </c>
      <c r="D3054" s="17">
        <v>1452</v>
      </c>
    </row>
    <row r="3055" spans="2:4" x14ac:dyDescent="0.4">
      <c r="B3055" s="15">
        <v>3052</v>
      </c>
      <c r="C3055" s="17">
        <v>1124</v>
      </c>
      <c r="D3055" s="17">
        <v>1124</v>
      </c>
    </row>
    <row r="3056" spans="2:4" x14ac:dyDescent="0.4">
      <c r="B3056" s="15">
        <v>3053</v>
      </c>
      <c r="C3056" s="17">
        <v>1457</v>
      </c>
      <c r="D3056" s="17">
        <v>1435</v>
      </c>
    </row>
    <row r="3057" spans="2:4" x14ac:dyDescent="0.4">
      <c r="B3057" s="15">
        <v>3054</v>
      </c>
      <c r="C3057" s="17">
        <v>1124</v>
      </c>
      <c r="D3057" s="17">
        <v>1124</v>
      </c>
    </row>
    <row r="3058" spans="2:4" x14ac:dyDescent="0.4">
      <c r="B3058" s="15">
        <v>3055</v>
      </c>
      <c r="C3058" s="17">
        <v>1314</v>
      </c>
      <c r="D3058" s="17">
        <v>1437</v>
      </c>
    </row>
    <row r="3059" spans="2:4" x14ac:dyDescent="0.4">
      <c r="B3059" s="15">
        <v>3056</v>
      </c>
      <c r="C3059" s="17">
        <v>1195</v>
      </c>
      <c r="D3059" s="17">
        <v>1195</v>
      </c>
    </row>
    <row r="3060" spans="2:4" x14ac:dyDescent="0.4">
      <c r="B3060" s="15">
        <v>3057</v>
      </c>
      <c r="C3060" s="17">
        <v>1242</v>
      </c>
      <c r="D3060" s="17">
        <v>1181</v>
      </c>
    </row>
    <row r="3061" spans="2:4" x14ac:dyDescent="0.4">
      <c r="B3061" s="15">
        <v>3058</v>
      </c>
      <c r="C3061" s="17">
        <v>1173</v>
      </c>
      <c r="D3061" s="17">
        <v>1433</v>
      </c>
    </row>
    <row r="3062" spans="2:4" x14ac:dyDescent="0.4">
      <c r="B3062" s="15">
        <v>3059</v>
      </c>
      <c r="C3062" s="17">
        <v>1153</v>
      </c>
      <c r="D3062" s="17">
        <v>1458</v>
      </c>
    </row>
    <row r="3063" spans="2:4" x14ac:dyDescent="0.4">
      <c r="B3063" s="15">
        <v>3060</v>
      </c>
      <c r="C3063" s="17">
        <v>1452</v>
      </c>
      <c r="D3063" s="17">
        <v>1452</v>
      </c>
    </row>
    <row r="3064" spans="2:4" x14ac:dyDescent="0.4">
      <c r="B3064" s="15">
        <v>3061</v>
      </c>
      <c r="C3064" s="17">
        <v>1345</v>
      </c>
      <c r="D3064" s="17">
        <v>1343</v>
      </c>
    </row>
    <row r="3065" spans="2:4" x14ac:dyDescent="0.4">
      <c r="B3065" s="15">
        <v>3062</v>
      </c>
      <c r="C3065" s="17">
        <v>1452</v>
      </c>
      <c r="D3065" s="17">
        <v>1452</v>
      </c>
    </row>
    <row r="3066" spans="2:4" x14ac:dyDescent="0.4">
      <c r="B3066" s="15">
        <v>3063</v>
      </c>
      <c r="C3066" s="17">
        <v>1437</v>
      </c>
      <c r="D3066" s="17">
        <v>1437</v>
      </c>
    </row>
    <row r="3067" spans="2:4" x14ac:dyDescent="0.4">
      <c r="B3067" s="15">
        <v>3064</v>
      </c>
      <c r="C3067" s="17">
        <v>1153</v>
      </c>
      <c r="D3067" s="17">
        <v>1124</v>
      </c>
    </row>
    <row r="3068" spans="2:4" x14ac:dyDescent="0.4">
      <c r="B3068" s="15">
        <v>3065</v>
      </c>
      <c r="C3068" s="17">
        <v>1124</v>
      </c>
      <c r="D3068" s="17">
        <v>1124</v>
      </c>
    </row>
    <row r="3069" spans="2:4" x14ac:dyDescent="0.4">
      <c r="B3069" s="15">
        <v>3066</v>
      </c>
      <c r="C3069" s="17">
        <v>1257</v>
      </c>
      <c r="D3069" s="17">
        <v>1437</v>
      </c>
    </row>
    <row r="3070" spans="2:4" x14ac:dyDescent="0.4">
      <c r="B3070" s="15">
        <v>3067</v>
      </c>
      <c r="C3070" s="17">
        <v>1376</v>
      </c>
      <c r="D3070" s="17">
        <v>1376</v>
      </c>
    </row>
    <row r="3071" spans="2:4" x14ac:dyDescent="0.4">
      <c r="B3071" s="15">
        <v>3068</v>
      </c>
      <c r="C3071" s="17">
        <v>1173</v>
      </c>
      <c r="D3071" s="17">
        <v>1124</v>
      </c>
    </row>
    <row r="3072" spans="2:4" x14ac:dyDescent="0.4">
      <c r="B3072" s="15">
        <v>3069</v>
      </c>
      <c r="C3072" s="17">
        <v>1437</v>
      </c>
      <c r="D3072" s="17">
        <v>1437</v>
      </c>
    </row>
    <row r="3073" spans="2:4" x14ac:dyDescent="0.4">
      <c r="B3073" s="15">
        <v>3070</v>
      </c>
      <c r="C3073" s="17">
        <v>1452</v>
      </c>
      <c r="D3073" s="17">
        <v>1452</v>
      </c>
    </row>
    <row r="3074" spans="2:4" x14ac:dyDescent="0.4">
      <c r="B3074" s="15">
        <v>3071</v>
      </c>
      <c r="C3074" s="17">
        <v>1173</v>
      </c>
      <c r="D3074" s="17">
        <v>1343</v>
      </c>
    </row>
    <row r="3075" spans="2:4" x14ac:dyDescent="0.4">
      <c r="B3075" s="15">
        <v>3072</v>
      </c>
      <c r="C3075" s="17">
        <v>1314</v>
      </c>
      <c r="D3075" s="17">
        <v>1452</v>
      </c>
    </row>
    <row r="3076" spans="2:4" x14ac:dyDescent="0.4">
      <c r="B3076" s="15">
        <v>3073</v>
      </c>
      <c r="C3076" s="17">
        <v>1374</v>
      </c>
      <c r="D3076" s="17">
        <v>1374</v>
      </c>
    </row>
    <row r="3077" spans="2:4" x14ac:dyDescent="0.4">
      <c r="B3077" s="15">
        <v>3074</v>
      </c>
      <c r="C3077" s="17">
        <v>1452</v>
      </c>
      <c r="D3077" s="17">
        <v>1452</v>
      </c>
    </row>
    <row r="3078" spans="2:4" x14ac:dyDescent="0.4">
      <c r="B3078" s="15">
        <v>3075</v>
      </c>
      <c r="C3078" s="17">
        <v>1436</v>
      </c>
      <c r="D3078" s="17">
        <v>1112</v>
      </c>
    </row>
    <row r="3079" spans="2:4" x14ac:dyDescent="0.4">
      <c r="B3079" s="15">
        <v>3076</v>
      </c>
      <c r="C3079" s="17">
        <v>1246</v>
      </c>
      <c r="D3079" s="17">
        <v>1452</v>
      </c>
    </row>
    <row r="3080" spans="2:4" x14ac:dyDescent="0.4">
      <c r="B3080" s="15">
        <v>3077</v>
      </c>
      <c r="C3080" s="17">
        <v>1452</v>
      </c>
      <c r="D3080" s="17">
        <v>1452</v>
      </c>
    </row>
    <row r="3081" spans="2:4" x14ac:dyDescent="0.4">
      <c r="B3081" s="15">
        <v>3078</v>
      </c>
      <c r="C3081" s="17">
        <v>1278</v>
      </c>
      <c r="D3081" s="17">
        <v>1458</v>
      </c>
    </row>
    <row r="3082" spans="2:4" x14ac:dyDescent="0.4">
      <c r="B3082" s="15">
        <v>3079</v>
      </c>
      <c r="C3082" s="17">
        <v>1124</v>
      </c>
      <c r="D3082" s="17">
        <v>1124</v>
      </c>
    </row>
    <row r="3083" spans="2:4" x14ac:dyDescent="0.4">
      <c r="B3083" s="15">
        <v>3080</v>
      </c>
      <c r="C3083" s="17">
        <v>1437</v>
      </c>
      <c r="D3083" s="17">
        <v>1437</v>
      </c>
    </row>
    <row r="3084" spans="2:4" x14ac:dyDescent="0.4">
      <c r="B3084" s="15">
        <v>3081</v>
      </c>
      <c r="C3084" s="17">
        <v>1173</v>
      </c>
      <c r="D3084" s="17">
        <v>1458</v>
      </c>
    </row>
    <row r="3085" spans="2:4" x14ac:dyDescent="0.4">
      <c r="B3085" s="15">
        <v>3082</v>
      </c>
      <c r="C3085" s="17">
        <v>1376</v>
      </c>
      <c r="D3085" s="17">
        <v>1376</v>
      </c>
    </row>
    <row r="3086" spans="2:4" x14ac:dyDescent="0.4">
      <c r="B3086" s="15">
        <v>3083</v>
      </c>
      <c r="C3086" s="17">
        <v>1452</v>
      </c>
      <c r="D3086" s="17">
        <v>1452</v>
      </c>
    </row>
    <row r="3087" spans="2:4" x14ac:dyDescent="0.4">
      <c r="B3087" s="15">
        <v>3084</v>
      </c>
      <c r="C3087" s="17">
        <v>1437</v>
      </c>
      <c r="D3087" s="17">
        <v>1437</v>
      </c>
    </row>
    <row r="3088" spans="2:4" x14ac:dyDescent="0.4">
      <c r="B3088" s="15">
        <v>3085</v>
      </c>
      <c r="C3088" s="17">
        <v>1173</v>
      </c>
      <c r="D3088" s="17">
        <v>1112</v>
      </c>
    </row>
    <row r="3089" spans="2:4" x14ac:dyDescent="0.4">
      <c r="B3089" s="15">
        <v>3086</v>
      </c>
      <c r="C3089" s="17">
        <v>1345</v>
      </c>
      <c r="D3089" s="17">
        <v>1423</v>
      </c>
    </row>
    <row r="3090" spans="2:4" x14ac:dyDescent="0.4">
      <c r="B3090" s="15">
        <v>3087</v>
      </c>
      <c r="C3090" s="17">
        <v>1278</v>
      </c>
      <c r="D3090" s="17">
        <v>1343</v>
      </c>
    </row>
    <row r="3091" spans="2:4" x14ac:dyDescent="0.4">
      <c r="B3091" s="15">
        <v>3088</v>
      </c>
      <c r="C3091" s="17">
        <v>1374</v>
      </c>
      <c r="D3091" s="17">
        <v>1374</v>
      </c>
    </row>
    <row r="3092" spans="2:4" x14ac:dyDescent="0.4">
      <c r="B3092" s="15">
        <v>3089</v>
      </c>
      <c r="C3092" s="17">
        <v>1124</v>
      </c>
      <c r="D3092" s="17">
        <v>1124</v>
      </c>
    </row>
    <row r="3093" spans="2:4" x14ac:dyDescent="0.4">
      <c r="B3093" s="15">
        <v>3090</v>
      </c>
      <c r="C3093" s="17">
        <v>1314</v>
      </c>
      <c r="D3093" s="17">
        <v>1433</v>
      </c>
    </row>
    <row r="3094" spans="2:4" x14ac:dyDescent="0.4">
      <c r="B3094" s="15">
        <v>3091</v>
      </c>
      <c r="C3094" s="17">
        <v>1124</v>
      </c>
      <c r="D3094" s="17">
        <v>1124</v>
      </c>
    </row>
    <row r="3095" spans="2:4" x14ac:dyDescent="0.4">
      <c r="B3095" s="15">
        <v>3092</v>
      </c>
      <c r="C3095" s="17">
        <v>1452</v>
      </c>
      <c r="D3095" s="17">
        <v>1452</v>
      </c>
    </row>
    <row r="3096" spans="2:4" x14ac:dyDescent="0.4">
      <c r="B3096" s="15">
        <v>3093</v>
      </c>
      <c r="C3096" s="17">
        <v>1374</v>
      </c>
      <c r="D3096" s="17">
        <v>1374</v>
      </c>
    </row>
    <row r="3097" spans="2:4" x14ac:dyDescent="0.4">
      <c r="B3097" s="15">
        <v>3094</v>
      </c>
      <c r="C3097" s="17">
        <v>1452</v>
      </c>
      <c r="D3097" s="17">
        <v>1452</v>
      </c>
    </row>
    <row r="3098" spans="2:4" x14ac:dyDescent="0.4">
      <c r="B3098" s="15">
        <v>3095</v>
      </c>
      <c r="C3098" s="17">
        <v>1112</v>
      </c>
      <c r="D3098" s="17">
        <v>1112</v>
      </c>
    </row>
    <row r="3099" spans="2:4" x14ac:dyDescent="0.4">
      <c r="B3099" s="15">
        <v>3096</v>
      </c>
      <c r="C3099" s="17">
        <v>1124</v>
      </c>
      <c r="D3099" s="17">
        <v>1124</v>
      </c>
    </row>
    <row r="3100" spans="2:4" x14ac:dyDescent="0.4">
      <c r="B3100" s="15">
        <v>3097</v>
      </c>
      <c r="C3100" s="17">
        <v>1124</v>
      </c>
      <c r="D3100" s="17">
        <v>1124</v>
      </c>
    </row>
    <row r="3101" spans="2:4" x14ac:dyDescent="0.4">
      <c r="B3101" s="15">
        <v>3098</v>
      </c>
      <c r="C3101" s="17">
        <v>1452</v>
      </c>
      <c r="D3101" s="17">
        <v>1452</v>
      </c>
    </row>
    <row r="3102" spans="2:4" x14ac:dyDescent="0.4">
      <c r="B3102" s="15">
        <v>3099</v>
      </c>
      <c r="C3102" s="17">
        <v>1124</v>
      </c>
      <c r="D3102" s="17">
        <v>1124</v>
      </c>
    </row>
    <row r="3103" spans="2:4" x14ac:dyDescent="0.4">
      <c r="B3103" s="15">
        <v>3100</v>
      </c>
      <c r="C3103" s="17">
        <v>1458</v>
      </c>
      <c r="D3103" s="17">
        <v>1458</v>
      </c>
    </row>
    <row r="3104" spans="2:4" x14ac:dyDescent="0.4">
      <c r="B3104" s="15">
        <v>3101</v>
      </c>
      <c r="C3104" s="17">
        <v>1458</v>
      </c>
      <c r="D3104" s="17">
        <v>1458</v>
      </c>
    </row>
    <row r="3105" spans="2:4" x14ac:dyDescent="0.4">
      <c r="B3105" s="15">
        <v>3102</v>
      </c>
      <c r="C3105" s="17">
        <v>1433</v>
      </c>
      <c r="D3105" s="17">
        <v>1433</v>
      </c>
    </row>
    <row r="3106" spans="2:4" x14ac:dyDescent="0.4">
      <c r="B3106" s="15">
        <v>3103</v>
      </c>
      <c r="C3106" s="17">
        <v>1437</v>
      </c>
      <c r="D3106" s="17">
        <v>1437</v>
      </c>
    </row>
    <row r="3107" spans="2:4" x14ac:dyDescent="0.4">
      <c r="B3107" s="15">
        <v>3104</v>
      </c>
      <c r="C3107" s="17">
        <v>1173</v>
      </c>
      <c r="D3107" s="17">
        <v>1112</v>
      </c>
    </row>
    <row r="3108" spans="2:4" x14ac:dyDescent="0.4">
      <c r="B3108" s="15">
        <v>3105</v>
      </c>
      <c r="C3108" s="17">
        <v>1124</v>
      </c>
      <c r="D3108" s="17">
        <v>1124</v>
      </c>
    </row>
    <row r="3109" spans="2:4" x14ac:dyDescent="0.4">
      <c r="B3109" s="15">
        <v>3106</v>
      </c>
      <c r="C3109" s="17">
        <v>1153</v>
      </c>
      <c r="D3109" s="17">
        <v>1452</v>
      </c>
    </row>
    <row r="3110" spans="2:4" x14ac:dyDescent="0.4">
      <c r="B3110" s="15">
        <v>3107</v>
      </c>
      <c r="C3110" s="17">
        <v>1343</v>
      </c>
      <c r="D3110" s="17">
        <v>1343</v>
      </c>
    </row>
    <row r="3111" spans="2:4" x14ac:dyDescent="0.4">
      <c r="B3111" s="15">
        <v>3108</v>
      </c>
      <c r="C3111" s="17">
        <v>1437</v>
      </c>
      <c r="D3111" s="17">
        <v>1437</v>
      </c>
    </row>
    <row r="3112" spans="2:4" x14ac:dyDescent="0.4">
      <c r="B3112" s="15">
        <v>3109</v>
      </c>
      <c r="C3112" s="17">
        <v>1173</v>
      </c>
      <c r="D3112" s="17">
        <v>1423</v>
      </c>
    </row>
    <row r="3113" spans="2:4" x14ac:dyDescent="0.4">
      <c r="B3113" s="15">
        <v>3110</v>
      </c>
      <c r="C3113" s="17">
        <v>1452</v>
      </c>
      <c r="D3113" s="17">
        <v>1452</v>
      </c>
    </row>
    <row r="3114" spans="2:4" x14ac:dyDescent="0.4">
      <c r="B3114" s="15">
        <v>3111</v>
      </c>
      <c r="C3114" s="17">
        <v>1314</v>
      </c>
      <c r="D3114" s="17">
        <v>1181</v>
      </c>
    </row>
    <row r="3115" spans="2:4" x14ac:dyDescent="0.4">
      <c r="B3115" s="15">
        <v>3112</v>
      </c>
      <c r="C3115" s="17">
        <v>1437</v>
      </c>
      <c r="D3115" s="17">
        <v>1437</v>
      </c>
    </row>
    <row r="3116" spans="2:4" x14ac:dyDescent="0.4">
      <c r="B3116" s="15">
        <v>3113</v>
      </c>
      <c r="C3116" s="17">
        <v>1452</v>
      </c>
      <c r="D3116" s="17">
        <v>1452</v>
      </c>
    </row>
    <row r="3117" spans="2:4" x14ac:dyDescent="0.4">
      <c r="B3117" s="15">
        <v>3114</v>
      </c>
      <c r="C3117" s="17">
        <v>1314</v>
      </c>
      <c r="D3117" s="17">
        <v>1124</v>
      </c>
    </row>
    <row r="3118" spans="2:4" x14ac:dyDescent="0.4">
      <c r="B3118" s="15">
        <v>3115</v>
      </c>
      <c r="C3118" s="17">
        <v>1314</v>
      </c>
      <c r="D3118" s="17">
        <v>1124</v>
      </c>
    </row>
    <row r="3119" spans="2:4" x14ac:dyDescent="0.4">
      <c r="B3119" s="15">
        <v>3116</v>
      </c>
      <c r="C3119" s="17">
        <v>1173</v>
      </c>
      <c r="D3119" s="17">
        <v>1112</v>
      </c>
    </row>
    <row r="3120" spans="2:4" x14ac:dyDescent="0.4">
      <c r="B3120" s="15">
        <v>3117</v>
      </c>
      <c r="C3120" s="17">
        <v>1274</v>
      </c>
      <c r="D3120" s="17">
        <v>1374</v>
      </c>
    </row>
    <row r="3121" spans="2:4" x14ac:dyDescent="0.4">
      <c r="B3121" s="15">
        <v>3118</v>
      </c>
      <c r="C3121" s="17">
        <v>1452</v>
      </c>
      <c r="D3121" s="17">
        <v>1452</v>
      </c>
    </row>
    <row r="3122" spans="2:4" x14ac:dyDescent="0.4">
      <c r="B3122" s="15">
        <v>3119</v>
      </c>
      <c r="C3122" s="17">
        <v>1314</v>
      </c>
      <c r="D3122" s="17">
        <v>1343</v>
      </c>
    </row>
    <row r="3123" spans="2:4" x14ac:dyDescent="0.4">
      <c r="B3123" s="15">
        <v>3120</v>
      </c>
      <c r="C3123" s="17">
        <v>1452</v>
      </c>
      <c r="D3123" s="17">
        <v>1452</v>
      </c>
    </row>
    <row r="3124" spans="2:4" x14ac:dyDescent="0.4">
      <c r="B3124" s="15">
        <v>3121</v>
      </c>
      <c r="C3124" s="17">
        <v>1314</v>
      </c>
      <c r="D3124" s="17">
        <v>1196</v>
      </c>
    </row>
    <row r="3125" spans="2:4" x14ac:dyDescent="0.4">
      <c r="B3125" s="15">
        <v>3122</v>
      </c>
      <c r="C3125" s="17">
        <v>1257</v>
      </c>
      <c r="D3125" s="17">
        <v>1452</v>
      </c>
    </row>
    <row r="3126" spans="2:4" x14ac:dyDescent="0.4">
      <c r="B3126" s="15">
        <v>3123</v>
      </c>
      <c r="C3126" s="17">
        <v>1274</v>
      </c>
      <c r="D3126" s="17">
        <v>1433</v>
      </c>
    </row>
    <row r="3127" spans="2:4" x14ac:dyDescent="0.4">
      <c r="B3127" s="15">
        <v>3124</v>
      </c>
      <c r="C3127" s="17">
        <v>1314</v>
      </c>
      <c r="D3127" s="17">
        <v>1112</v>
      </c>
    </row>
    <row r="3128" spans="2:4" x14ac:dyDescent="0.4">
      <c r="B3128" s="15">
        <v>3125</v>
      </c>
      <c r="C3128" s="17">
        <v>1458</v>
      </c>
      <c r="D3128" s="17">
        <v>1458</v>
      </c>
    </row>
    <row r="3129" spans="2:4" x14ac:dyDescent="0.4">
      <c r="B3129" s="15">
        <v>3126</v>
      </c>
      <c r="C3129" s="17">
        <v>1437</v>
      </c>
      <c r="D3129" s="17">
        <v>1437</v>
      </c>
    </row>
    <row r="3130" spans="2:4" x14ac:dyDescent="0.4">
      <c r="B3130" s="15">
        <v>3127</v>
      </c>
      <c r="C3130" s="17">
        <v>1173</v>
      </c>
      <c r="D3130" s="17">
        <v>1433</v>
      </c>
    </row>
    <row r="3131" spans="2:4" x14ac:dyDescent="0.4">
      <c r="B3131" s="15">
        <v>3128</v>
      </c>
      <c r="C3131" s="17">
        <v>1437</v>
      </c>
      <c r="D3131" s="17">
        <v>1437</v>
      </c>
    </row>
    <row r="3132" spans="2:4" x14ac:dyDescent="0.4">
      <c r="B3132" s="15">
        <v>3129</v>
      </c>
      <c r="C3132" s="17">
        <v>1243</v>
      </c>
      <c r="D3132" s="17">
        <v>1343</v>
      </c>
    </row>
    <row r="3133" spans="2:4" x14ac:dyDescent="0.4">
      <c r="B3133" s="15">
        <v>3130</v>
      </c>
      <c r="C3133" s="17">
        <v>1452</v>
      </c>
      <c r="D3133" s="17">
        <v>1452</v>
      </c>
    </row>
    <row r="3134" spans="2:4" x14ac:dyDescent="0.4">
      <c r="B3134" s="15">
        <v>3131</v>
      </c>
      <c r="C3134" s="17">
        <v>1274</v>
      </c>
      <c r="D3134" s="17">
        <v>1195</v>
      </c>
    </row>
    <row r="3135" spans="2:4" x14ac:dyDescent="0.4">
      <c r="B3135" s="15">
        <v>3132</v>
      </c>
      <c r="C3135" s="17">
        <v>1433</v>
      </c>
      <c r="D3135" s="17">
        <v>1433</v>
      </c>
    </row>
    <row r="3136" spans="2:4" x14ac:dyDescent="0.4">
      <c r="B3136" s="15">
        <v>3133</v>
      </c>
      <c r="C3136" s="17">
        <v>1314</v>
      </c>
      <c r="D3136" s="17">
        <v>1124</v>
      </c>
    </row>
    <row r="3137" spans="2:4" x14ac:dyDescent="0.4">
      <c r="B3137" s="15">
        <v>3134</v>
      </c>
      <c r="C3137" s="17">
        <v>1452</v>
      </c>
      <c r="D3137" s="17">
        <v>1452</v>
      </c>
    </row>
    <row r="3138" spans="2:4" x14ac:dyDescent="0.4">
      <c r="B3138" s="15">
        <v>3135</v>
      </c>
      <c r="C3138" s="17">
        <v>1437</v>
      </c>
      <c r="D3138" s="17">
        <v>1437</v>
      </c>
    </row>
    <row r="3139" spans="2:4" x14ac:dyDescent="0.4">
      <c r="B3139" s="15">
        <v>3136</v>
      </c>
      <c r="C3139" s="17">
        <v>1278</v>
      </c>
      <c r="D3139" s="17">
        <v>1452</v>
      </c>
    </row>
    <row r="3140" spans="2:4" x14ac:dyDescent="0.4">
      <c r="B3140" s="15">
        <v>3137</v>
      </c>
      <c r="C3140" s="17">
        <v>1314</v>
      </c>
      <c r="D3140" s="17">
        <v>1433</v>
      </c>
    </row>
    <row r="3141" spans="2:4" x14ac:dyDescent="0.4">
      <c r="B3141" s="15">
        <v>3138</v>
      </c>
      <c r="C3141" s="17">
        <v>1371</v>
      </c>
      <c r="D3141" s="17">
        <v>1196</v>
      </c>
    </row>
    <row r="3142" spans="2:4" x14ac:dyDescent="0.4">
      <c r="B3142" s="15">
        <v>3139</v>
      </c>
      <c r="C3142" s="17">
        <v>1124</v>
      </c>
      <c r="D3142" s="17">
        <v>1124</v>
      </c>
    </row>
    <row r="3143" spans="2:4" x14ac:dyDescent="0.4">
      <c r="B3143" s="15">
        <v>3140</v>
      </c>
      <c r="C3143" s="17">
        <v>1452</v>
      </c>
      <c r="D3143" s="17">
        <v>1452</v>
      </c>
    </row>
    <row r="3144" spans="2:4" x14ac:dyDescent="0.4">
      <c r="B3144" s="15">
        <v>3141</v>
      </c>
      <c r="C3144" s="17">
        <v>1153</v>
      </c>
      <c r="D3144" s="17">
        <v>1124</v>
      </c>
    </row>
    <row r="3145" spans="2:4" x14ac:dyDescent="0.4">
      <c r="B3145" s="15">
        <v>3142</v>
      </c>
      <c r="C3145" s="17">
        <v>1433</v>
      </c>
      <c r="D3145" s="17">
        <v>1433</v>
      </c>
    </row>
    <row r="3146" spans="2:4" x14ac:dyDescent="0.4">
      <c r="B3146" s="15">
        <v>3143</v>
      </c>
      <c r="C3146" s="17">
        <v>1173</v>
      </c>
      <c r="D3146" s="17">
        <v>1195</v>
      </c>
    </row>
    <row r="3147" spans="2:4" x14ac:dyDescent="0.4">
      <c r="B3147" s="15">
        <v>3144</v>
      </c>
      <c r="C3147" s="17">
        <v>1452</v>
      </c>
      <c r="D3147" s="17">
        <v>1452</v>
      </c>
    </row>
    <row r="3148" spans="2:4" x14ac:dyDescent="0.4">
      <c r="B3148" s="15">
        <v>3145</v>
      </c>
      <c r="C3148" s="17">
        <v>1452</v>
      </c>
      <c r="D3148" s="17">
        <v>1452</v>
      </c>
    </row>
    <row r="3149" spans="2:4" x14ac:dyDescent="0.4">
      <c r="B3149" s="15">
        <v>3146</v>
      </c>
      <c r="C3149" s="17">
        <v>1452</v>
      </c>
      <c r="D3149" s="17">
        <v>1452</v>
      </c>
    </row>
    <row r="3150" spans="2:4" x14ac:dyDescent="0.4">
      <c r="B3150" s="15">
        <v>3147</v>
      </c>
      <c r="C3150" s="17">
        <v>1452</v>
      </c>
      <c r="D3150" s="17">
        <v>1452</v>
      </c>
    </row>
    <row r="3151" spans="2:4" x14ac:dyDescent="0.4">
      <c r="B3151" s="15">
        <v>3148</v>
      </c>
      <c r="C3151" s="17">
        <v>1437</v>
      </c>
      <c r="D3151" s="17">
        <v>1437</v>
      </c>
    </row>
    <row r="3152" spans="2:4" x14ac:dyDescent="0.4">
      <c r="B3152" s="15">
        <v>3149</v>
      </c>
      <c r="C3152" s="17">
        <v>1343</v>
      </c>
      <c r="D3152" s="17">
        <v>1343</v>
      </c>
    </row>
    <row r="3153" spans="2:4" x14ac:dyDescent="0.4">
      <c r="B3153" s="15">
        <v>3150</v>
      </c>
      <c r="C3153" s="17">
        <v>1452</v>
      </c>
      <c r="D3153" s="17">
        <v>1452</v>
      </c>
    </row>
    <row r="3154" spans="2:4" x14ac:dyDescent="0.4">
      <c r="B3154" s="15">
        <v>3151</v>
      </c>
      <c r="C3154" s="17">
        <v>1124</v>
      </c>
      <c r="D3154" s="17">
        <v>1124</v>
      </c>
    </row>
    <row r="3155" spans="2:4" x14ac:dyDescent="0.4">
      <c r="B3155" s="15">
        <v>3152</v>
      </c>
      <c r="C3155" s="17">
        <v>1374</v>
      </c>
      <c r="D3155" s="17">
        <v>1374</v>
      </c>
    </row>
    <row r="3156" spans="2:4" x14ac:dyDescent="0.4">
      <c r="B3156" s="15">
        <v>3153</v>
      </c>
      <c r="C3156" s="17">
        <v>1124</v>
      </c>
      <c r="D3156" s="17">
        <v>1124</v>
      </c>
    </row>
    <row r="3157" spans="2:4" x14ac:dyDescent="0.4">
      <c r="B3157" s="15">
        <v>3154</v>
      </c>
      <c r="C3157" s="17">
        <v>1343</v>
      </c>
      <c r="D3157" s="17">
        <v>1343</v>
      </c>
    </row>
    <row r="3158" spans="2:4" x14ac:dyDescent="0.4">
      <c r="B3158" s="15">
        <v>3155</v>
      </c>
      <c r="C3158" s="17">
        <v>1452</v>
      </c>
      <c r="D3158" s="17">
        <v>1452</v>
      </c>
    </row>
    <row r="3159" spans="2:4" x14ac:dyDescent="0.4">
      <c r="B3159" s="15">
        <v>3156</v>
      </c>
      <c r="C3159" s="17">
        <v>1124</v>
      </c>
      <c r="D3159" s="17">
        <v>1124</v>
      </c>
    </row>
    <row r="3160" spans="2:4" x14ac:dyDescent="0.4">
      <c r="B3160" s="15">
        <v>3157</v>
      </c>
      <c r="C3160" s="17">
        <v>1314</v>
      </c>
      <c r="D3160" s="17">
        <v>1376</v>
      </c>
    </row>
    <row r="3161" spans="2:4" x14ac:dyDescent="0.4">
      <c r="B3161" s="15">
        <v>3158</v>
      </c>
      <c r="C3161" s="17">
        <v>1437</v>
      </c>
      <c r="D3161" s="17">
        <v>1437</v>
      </c>
    </row>
    <row r="3162" spans="2:4" x14ac:dyDescent="0.4">
      <c r="B3162" s="15">
        <v>3159</v>
      </c>
      <c r="C3162" s="17">
        <v>1124</v>
      </c>
      <c r="D3162" s="17">
        <v>1124</v>
      </c>
    </row>
    <row r="3163" spans="2:4" x14ac:dyDescent="0.4">
      <c r="B3163" s="15">
        <v>3160</v>
      </c>
      <c r="C3163" s="17">
        <v>1173</v>
      </c>
      <c r="D3163" s="17">
        <v>1433</v>
      </c>
    </row>
    <row r="3164" spans="2:4" x14ac:dyDescent="0.4">
      <c r="B3164" s="15">
        <v>3161</v>
      </c>
      <c r="C3164" s="17">
        <v>1433</v>
      </c>
      <c r="D3164" s="17">
        <v>1433</v>
      </c>
    </row>
    <row r="3165" spans="2:4" x14ac:dyDescent="0.4">
      <c r="B3165" s="15">
        <v>3162</v>
      </c>
      <c r="C3165" s="17">
        <v>1153</v>
      </c>
      <c r="D3165" s="17">
        <v>1124</v>
      </c>
    </row>
    <row r="3166" spans="2:4" x14ac:dyDescent="0.4">
      <c r="B3166" s="15">
        <v>3163</v>
      </c>
      <c r="C3166" s="17">
        <v>1452</v>
      </c>
      <c r="D3166" s="17">
        <v>1452</v>
      </c>
    </row>
    <row r="3167" spans="2:4" x14ac:dyDescent="0.4">
      <c r="B3167" s="15">
        <v>3164</v>
      </c>
      <c r="C3167" s="17">
        <v>1242</v>
      </c>
      <c r="D3167" s="17">
        <v>1181</v>
      </c>
    </row>
    <row r="3168" spans="2:4" x14ac:dyDescent="0.4">
      <c r="B3168" s="15">
        <v>3165</v>
      </c>
      <c r="C3168" s="17">
        <v>1458</v>
      </c>
      <c r="D3168" s="17">
        <v>1458</v>
      </c>
    </row>
    <row r="3169" spans="2:4" x14ac:dyDescent="0.4">
      <c r="B3169" s="15">
        <v>3166</v>
      </c>
      <c r="C3169" s="17">
        <v>1433</v>
      </c>
      <c r="D3169" s="17">
        <v>1433</v>
      </c>
    </row>
    <row r="3170" spans="2:4" x14ac:dyDescent="0.4">
      <c r="B3170" s="15">
        <v>3167</v>
      </c>
      <c r="C3170" s="17">
        <v>1124</v>
      </c>
      <c r="D3170" s="17">
        <v>1124</v>
      </c>
    </row>
    <row r="3171" spans="2:4" x14ac:dyDescent="0.4">
      <c r="B3171" s="15">
        <v>3168</v>
      </c>
      <c r="C3171" s="17">
        <v>1124</v>
      </c>
      <c r="D3171" s="17">
        <v>1124</v>
      </c>
    </row>
    <row r="3172" spans="2:4" x14ac:dyDescent="0.4">
      <c r="B3172" s="15">
        <v>3169</v>
      </c>
      <c r="C3172" s="17">
        <v>1242</v>
      </c>
      <c r="D3172" s="17">
        <v>1181</v>
      </c>
    </row>
    <row r="3173" spans="2:4" x14ac:dyDescent="0.4">
      <c r="B3173" s="15">
        <v>3170</v>
      </c>
      <c r="C3173" s="17">
        <v>1437</v>
      </c>
      <c r="D3173" s="17">
        <v>1437</v>
      </c>
    </row>
    <row r="3174" spans="2:4" x14ac:dyDescent="0.4">
      <c r="B3174" s="15">
        <v>3171</v>
      </c>
      <c r="C3174" s="17">
        <v>1274</v>
      </c>
      <c r="D3174" s="17">
        <v>1452</v>
      </c>
    </row>
    <row r="3175" spans="2:4" x14ac:dyDescent="0.4">
      <c r="B3175" s="15">
        <v>3172</v>
      </c>
      <c r="C3175" s="17">
        <v>1246</v>
      </c>
      <c r="D3175" s="17">
        <v>1124</v>
      </c>
    </row>
    <row r="3176" spans="2:4" x14ac:dyDescent="0.4">
      <c r="B3176" s="15">
        <v>3173</v>
      </c>
      <c r="C3176" s="17">
        <v>1124</v>
      </c>
      <c r="D3176" s="17">
        <v>1124</v>
      </c>
    </row>
    <row r="3177" spans="2:4" x14ac:dyDescent="0.4">
      <c r="B3177" s="15">
        <v>3174</v>
      </c>
      <c r="C3177" s="17">
        <v>1437</v>
      </c>
      <c r="D3177" s="17">
        <v>1437</v>
      </c>
    </row>
    <row r="3178" spans="2:4" x14ac:dyDescent="0.4">
      <c r="B3178" s="15">
        <v>3175</v>
      </c>
      <c r="C3178" s="17">
        <v>1437</v>
      </c>
      <c r="D3178" s="17">
        <v>1437</v>
      </c>
    </row>
    <row r="3179" spans="2:4" x14ac:dyDescent="0.4">
      <c r="B3179" s="15">
        <v>3176</v>
      </c>
      <c r="C3179" s="17">
        <v>1124</v>
      </c>
      <c r="D3179" s="17">
        <v>1124</v>
      </c>
    </row>
    <row r="3180" spans="2:4" x14ac:dyDescent="0.4">
      <c r="B3180" s="15">
        <v>3177</v>
      </c>
      <c r="C3180" s="17">
        <v>1314</v>
      </c>
      <c r="D3180" s="17">
        <v>1437</v>
      </c>
    </row>
    <row r="3181" spans="2:4" x14ac:dyDescent="0.4">
      <c r="B3181" s="15">
        <v>3178</v>
      </c>
      <c r="C3181" s="17">
        <v>1458</v>
      </c>
      <c r="D3181" s="17">
        <v>1458</v>
      </c>
    </row>
    <row r="3182" spans="2:4" x14ac:dyDescent="0.4">
      <c r="B3182" s="15">
        <v>3179</v>
      </c>
      <c r="C3182" s="17">
        <v>1452</v>
      </c>
      <c r="D3182" s="17">
        <v>1452</v>
      </c>
    </row>
    <row r="3183" spans="2:4" x14ac:dyDescent="0.4">
      <c r="B3183" s="15">
        <v>3180</v>
      </c>
      <c r="C3183" s="17">
        <v>1173</v>
      </c>
      <c r="D3183" s="17">
        <v>1433</v>
      </c>
    </row>
    <row r="3184" spans="2:4" x14ac:dyDescent="0.4">
      <c r="B3184" s="15">
        <v>3181</v>
      </c>
      <c r="C3184" s="17">
        <v>1124</v>
      </c>
      <c r="D3184" s="17">
        <v>1124</v>
      </c>
    </row>
    <row r="3185" spans="2:4" x14ac:dyDescent="0.4">
      <c r="B3185" s="15">
        <v>3182</v>
      </c>
      <c r="C3185" s="17">
        <v>1195</v>
      </c>
      <c r="D3185" s="17">
        <v>1195</v>
      </c>
    </row>
    <row r="3186" spans="2:4" x14ac:dyDescent="0.4">
      <c r="B3186" s="15">
        <v>3183</v>
      </c>
      <c r="C3186" s="17">
        <v>1274</v>
      </c>
      <c r="D3186" s="17">
        <v>1458</v>
      </c>
    </row>
    <row r="3187" spans="2:4" x14ac:dyDescent="0.4">
      <c r="B3187" s="15">
        <v>3184</v>
      </c>
      <c r="C3187" s="17">
        <v>1314</v>
      </c>
      <c r="D3187" s="17">
        <v>1112</v>
      </c>
    </row>
    <row r="3188" spans="2:4" x14ac:dyDescent="0.4">
      <c r="B3188" s="15">
        <v>3185</v>
      </c>
      <c r="C3188" s="17">
        <v>1437</v>
      </c>
      <c r="D3188" s="17">
        <v>1437</v>
      </c>
    </row>
    <row r="3189" spans="2:4" x14ac:dyDescent="0.4">
      <c r="B3189" s="15">
        <v>3186</v>
      </c>
      <c r="C3189" s="17">
        <v>1153</v>
      </c>
      <c r="D3189" s="17">
        <v>1437</v>
      </c>
    </row>
    <row r="3190" spans="2:4" x14ac:dyDescent="0.4">
      <c r="B3190" s="15">
        <v>3187</v>
      </c>
      <c r="C3190" s="17">
        <v>1343</v>
      </c>
      <c r="D3190" s="17">
        <v>1343</v>
      </c>
    </row>
    <row r="3191" spans="2:4" x14ac:dyDescent="0.4">
      <c r="B3191" s="15">
        <v>3188</v>
      </c>
      <c r="C3191" s="17">
        <v>1314</v>
      </c>
      <c r="D3191" s="17">
        <v>1196</v>
      </c>
    </row>
    <row r="3192" spans="2:4" x14ac:dyDescent="0.4">
      <c r="B3192" s="15">
        <v>3189</v>
      </c>
      <c r="C3192" s="17">
        <v>1452</v>
      </c>
      <c r="D3192" s="17">
        <v>1452</v>
      </c>
    </row>
    <row r="3193" spans="2:4" x14ac:dyDescent="0.4">
      <c r="B3193" s="15">
        <v>3190</v>
      </c>
      <c r="C3193" s="17">
        <v>1452</v>
      </c>
      <c r="D3193" s="17">
        <v>1452</v>
      </c>
    </row>
    <row r="3194" spans="2:4" x14ac:dyDescent="0.4">
      <c r="B3194" s="15">
        <v>3191</v>
      </c>
      <c r="C3194" s="17">
        <v>1452</v>
      </c>
      <c r="D3194" s="17">
        <v>1452</v>
      </c>
    </row>
    <row r="3195" spans="2:4" x14ac:dyDescent="0.4">
      <c r="B3195" s="15">
        <v>3192</v>
      </c>
      <c r="C3195" s="17">
        <v>1452</v>
      </c>
      <c r="D3195" s="17">
        <v>1452</v>
      </c>
    </row>
    <row r="3196" spans="2:4" x14ac:dyDescent="0.4">
      <c r="B3196" s="15">
        <v>3193</v>
      </c>
      <c r="C3196" s="17">
        <v>1173</v>
      </c>
      <c r="D3196" s="17">
        <v>1433</v>
      </c>
    </row>
    <row r="3197" spans="2:4" x14ac:dyDescent="0.4">
      <c r="B3197" s="15">
        <v>3194</v>
      </c>
      <c r="C3197" s="17">
        <v>1436</v>
      </c>
      <c r="D3197" s="17">
        <v>1433</v>
      </c>
    </row>
    <row r="3198" spans="2:4" x14ac:dyDescent="0.4">
      <c r="B3198" s="15">
        <v>3195</v>
      </c>
      <c r="C3198" s="17">
        <v>1457</v>
      </c>
      <c r="D3198" s="17">
        <v>1343</v>
      </c>
    </row>
    <row r="3199" spans="2:4" x14ac:dyDescent="0.4">
      <c r="B3199" s="15">
        <v>3196</v>
      </c>
      <c r="C3199" s="17">
        <v>1452</v>
      </c>
      <c r="D3199" s="17">
        <v>1452</v>
      </c>
    </row>
    <row r="3200" spans="2:4" x14ac:dyDescent="0.4">
      <c r="B3200" s="15">
        <v>3197</v>
      </c>
      <c r="C3200" s="17">
        <v>1343</v>
      </c>
      <c r="D3200" s="17">
        <v>1343</v>
      </c>
    </row>
    <row r="3201" spans="2:4" x14ac:dyDescent="0.4">
      <c r="B3201" s="15">
        <v>3198</v>
      </c>
      <c r="C3201" s="17">
        <v>1436</v>
      </c>
      <c r="D3201" s="17">
        <v>1343</v>
      </c>
    </row>
    <row r="3202" spans="2:4" x14ac:dyDescent="0.4">
      <c r="B3202" s="15">
        <v>3199</v>
      </c>
      <c r="C3202" s="17">
        <v>1345</v>
      </c>
      <c r="D3202" s="17">
        <v>1374</v>
      </c>
    </row>
    <row r="3203" spans="2:4" x14ac:dyDescent="0.4">
      <c r="B3203" s="15">
        <v>3200</v>
      </c>
      <c r="C3203" s="17">
        <v>1452</v>
      </c>
      <c r="D3203" s="17">
        <v>1452</v>
      </c>
    </row>
    <row r="3204" spans="2:4" x14ac:dyDescent="0.4">
      <c r="B3204" s="15">
        <v>3201</v>
      </c>
      <c r="C3204" s="17">
        <v>1343</v>
      </c>
      <c r="D3204" s="17">
        <v>1343</v>
      </c>
    </row>
    <row r="3205" spans="2:4" x14ac:dyDescent="0.4">
      <c r="B3205" s="15">
        <v>3202</v>
      </c>
      <c r="C3205" s="17">
        <v>1242</v>
      </c>
      <c r="D3205" s="17">
        <v>1433</v>
      </c>
    </row>
    <row r="3206" spans="2:4" x14ac:dyDescent="0.4">
      <c r="B3206" s="15">
        <v>3203</v>
      </c>
      <c r="C3206" s="17">
        <v>1343</v>
      </c>
      <c r="D3206" s="17">
        <v>1343</v>
      </c>
    </row>
    <row r="3207" spans="2:4" x14ac:dyDescent="0.4">
      <c r="B3207" s="15">
        <v>3204</v>
      </c>
      <c r="C3207" s="17">
        <v>1314</v>
      </c>
      <c r="D3207" s="17">
        <v>1423</v>
      </c>
    </row>
    <row r="3208" spans="2:4" x14ac:dyDescent="0.4">
      <c r="B3208" s="15">
        <v>3205</v>
      </c>
      <c r="C3208" s="17">
        <v>1376</v>
      </c>
      <c r="D3208" s="17">
        <v>1376</v>
      </c>
    </row>
    <row r="3209" spans="2:4" x14ac:dyDescent="0.4">
      <c r="B3209" s="15">
        <v>3206</v>
      </c>
      <c r="C3209" s="17">
        <v>1433</v>
      </c>
      <c r="D3209" s="17">
        <v>1433</v>
      </c>
    </row>
    <row r="3210" spans="2:4" x14ac:dyDescent="0.4">
      <c r="B3210" s="15">
        <v>3207</v>
      </c>
      <c r="C3210" s="17">
        <v>1124</v>
      </c>
      <c r="D3210" s="17">
        <v>1124</v>
      </c>
    </row>
    <row r="3211" spans="2:4" x14ac:dyDescent="0.4">
      <c r="B3211" s="15">
        <v>3208</v>
      </c>
      <c r="C3211" s="17">
        <v>1437</v>
      </c>
      <c r="D3211" s="17">
        <v>1437</v>
      </c>
    </row>
    <row r="3212" spans="2:4" x14ac:dyDescent="0.4">
      <c r="B3212" s="15">
        <v>3209</v>
      </c>
      <c r="C3212" s="17">
        <v>1314</v>
      </c>
      <c r="D3212" s="17">
        <v>1112</v>
      </c>
    </row>
    <row r="3213" spans="2:4" x14ac:dyDescent="0.4">
      <c r="B3213" s="15">
        <v>3210</v>
      </c>
      <c r="C3213" s="17">
        <v>1173</v>
      </c>
      <c r="D3213" s="17">
        <v>1423</v>
      </c>
    </row>
    <row r="3214" spans="2:4" x14ac:dyDescent="0.4">
      <c r="B3214" s="15">
        <v>3211</v>
      </c>
      <c r="C3214" s="17">
        <v>1437</v>
      </c>
      <c r="D3214" s="17">
        <v>1437</v>
      </c>
    </row>
    <row r="3215" spans="2:4" x14ac:dyDescent="0.4">
      <c r="B3215" s="15">
        <v>3212</v>
      </c>
      <c r="C3215" s="17">
        <v>1124</v>
      </c>
      <c r="D3215" s="17">
        <v>1124</v>
      </c>
    </row>
    <row r="3216" spans="2:4" x14ac:dyDescent="0.4">
      <c r="B3216" s="15">
        <v>3213</v>
      </c>
      <c r="C3216" s="17">
        <v>1124</v>
      </c>
      <c r="D3216" s="17">
        <v>1124</v>
      </c>
    </row>
    <row r="3217" spans="2:4" x14ac:dyDescent="0.4">
      <c r="B3217" s="15">
        <v>3214</v>
      </c>
      <c r="C3217" s="17">
        <v>1343</v>
      </c>
      <c r="D3217" s="17">
        <v>1343</v>
      </c>
    </row>
    <row r="3218" spans="2:4" x14ac:dyDescent="0.4">
      <c r="B3218" s="15">
        <v>3215</v>
      </c>
      <c r="C3218" s="17">
        <v>1124</v>
      </c>
      <c r="D3218" s="17">
        <v>1124</v>
      </c>
    </row>
    <row r="3219" spans="2:4" x14ac:dyDescent="0.4">
      <c r="B3219" s="15">
        <v>3216</v>
      </c>
      <c r="C3219" s="17">
        <v>1452</v>
      </c>
      <c r="D3219" s="17">
        <v>1452</v>
      </c>
    </row>
    <row r="3220" spans="2:4" x14ac:dyDescent="0.4">
      <c r="B3220" s="15">
        <v>3217</v>
      </c>
      <c r="C3220" s="17">
        <v>1437</v>
      </c>
      <c r="D3220" s="17">
        <v>1437</v>
      </c>
    </row>
    <row r="3221" spans="2:4" x14ac:dyDescent="0.4">
      <c r="B3221" s="15">
        <v>3218</v>
      </c>
      <c r="C3221" s="17">
        <v>1124</v>
      </c>
      <c r="D3221" s="17">
        <v>1124</v>
      </c>
    </row>
    <row r="3222" spans="2:4" x14ac:dyDescent="0.4">
      <c r="B3222" s="15">
        <v>3219</v>
      </c>
      <c r="C3222" s="17">
        <v>1153</v>
      </c>
      <c r="D3222" s="17">
        <v>1124</v>
      </c>
    </row>
    <row r="3223" spans="2:4" x14ac:dyDescent="0.4">
      <c r="B3223" s="15">
        <v>3220</v>
      </c>
      <c r="C3223" s="17">
        <v>1437</v>
      </c>
      <c r="D3223" s="17">
        <v>1437</v>
      </c>
    </row>
    <row r="3224" spans="2:4" x14ac:dyDescent="0.4">
      <c r="B3224" s="15">
        <v>3221</v>
      </c>
      <c r="C3224" s="17">
        <v>1257</v>
      </c>
      <c r="D3224" s="17">
        <v>1452</v>
      </c>
    </row>
    <row r="3225" spans="2:4" x14ac:dyDescent="0.4">
      <c r="B3225" s="15">
        <v>3222</v>
      </c>
      <c r="C3225" s="17">
        <v>1452</v>
      </c>
      <c r="D3225" s="17">
        <v>1452</v>
      </c>
    </row>
    <row r="3226" spans="2:4" x14ac:dyDescent="0.4">
      <c r="B3226" s="15">
        <v>3223</v>
      </c>
      <c r="C3226" s="17">
        <v>1181</v>
      </c>
      <c r="D3226" s="17">
        <v>1181</v>
      </c>
    </row>
    <row r="3227" spans="2:4" x14ac:dyDescent="0.4">
      <c r="B3227" s="15">
        <v>3224</v>
      </c>
      <c r="C3227" s="17">
        <v>1274</v>
      </c>
      <c r="D3227" s="17">
        <v>1343</v>
      </c>
    </row>
    <row r="3228" spans="2:4" x14ac:dyDescent="0.4">
      <c r="B3228" s="15">
        <v>3225</v>
      </c>
      <c r="C3228" s="17">
        <v>1257</v>
      </c>
      <c r="D3228" s="17">
        <v>1452</v>
      </c>
    </row>
    <row r="3229" spans="2:4" x14ac:dyDescent="0.4">
      <c r="B3229" s="15">
        <v>3226</v>
      </c>
      <c r="C3229" s="17">
        <v>1153</v>
      </c>
      <c r="D3229" s="17">
        <v>1124</v>
      </c>
    </row>
    <row r="3230" spans="2:4" x14ac:dyDescent="0.4">
      <c r="B3230" s="15">
        <v>3227</v>
      </c>
      <c r="C3230" s="17">
        <v>1433</v>
      </c>
      <c r="D3230" s="17">
        <v>1433</v>
      </c>
    </row>
    <row r="3231" spans="2:4" x14ac:dyDescent="0.4">
      <c r="B3231" s="15">
        <v>3228</v>
      </c>
      <c r="C3231" s="17">
        <v>1437</v>
      </c>
      <c r="D3231" s="17">
        <v>1437</v>
      </c>
    </row>
    <row r="3232" spans="2:4" x14ac:dyDescent="0.4">
      <c r="B3232" s="15">
        <v>3229</v>
      </c>
      <c r="C3232" s="17">
        <v>1332</v>
      </c>
      <c r="D3232" s="17">
        <v>1195</v>
      </c>
    </row>
    <row r="3233" spans="2:4" x14ac:dyDescent="0.4">
      <c r="B3233" s="15">
        <v>3230</v>
      </c>
      <c r="C3233" s="17">
        <v>1452</v>
      </c>
      <c r="D3233" s="17">
        <v>1452</v>
      </c>
    </row>
    <row r="3234" spans="2:4" x14ac:dyDescent="0.4">
      <c r="B3234" s="15">
        <v>3231</v>
      </c>
      <c r="C3234" s="17">
        <v>1242</v>
      </c>
      <c r="D3234" s="17">
        <v>1433</v>
      </c>
    </row>
    <row r="3235" spans="2:4" x14ac:dyDescent="0.4">
      <c r="B3235" s="15">
        <v>3232</v>
      </c>
      <c r="C3235" s="17">
        <v>1437</v>
      </c>
      <c r="D3235" s="17">
        <v>1437</v>
      </c>
    </row>
    <row r="3236" spans="2:4" x14ac:dyDescent="0.4">
      <c r="B3236" s="15">
        <v>3233</v>
      </c>
      <c r="C3236" s="17">
        <v>1452</v>
      </c>
      <c r="D3236" s="17">
        <v>1452</v>
      </c>
    </row>
    <row r="3237" spans="2:4" x14ac:dyDescent="0.4">
      <c r="B3237" s="15">
        <v>3234</v>
      </c>
      <c r="C3237" s="17">
        <v>1153</v>
      </c>
      <c r="D3237" s="17">
        <v>1433</v>
      </c>
    </row>
    <row r="3238" spans="2:4" x14ac:dyDescent="0.4">
      <c r="B3238" s="15">
        <v>3235</v>
      </c>
      <c r="C3238" s="17">
        <v>1437</v>
      </c>
      <c r="D3238" s="17">
        <v>1437</v>
      </c>
    </row>
    <row r="3239" spans="2:4" x14ac:dyDescent="0.4">
      <c r="B3239" s="15">
        <v>3236</v>
      </c>
      <c r="C3239" s="17">
        <v>1437</v>
      </c>
      <c r="D3239" s="17">
        <v>1437</v>
      </c>
    </row>
    <row r="3240" spans="2:4" x14ac:dyDescent="0.4">
      <c r="B3240" s="15">
        <v>3237</v>
      </c>
      <c r="C3240" s="17">
        <v>1452</v>
      </c>
      <c r="D3240" s="17">
        <v>1452</v>
      </c>
    </row>
    <row r="3241" spans="2:4" x14ac:dyDescent="0.4">
      <c r="B3241" s="15">
        <v>3238</v>
      </c>
      <c r="C3241" s="17">
        <v>1314</v>
      </c>
      <c r="D3241" s="17">
        <v>1452</v>
      </c>
    </row>
    <row r="3242" spans="2:4" x14ac:dyDescent="0.4">
      <c r="B3242" s="15">
        <v>3239</v>
      </c>
      <c r="C3242" s="17">
        <v>1452</v>
      </c>
      <c r="D3242" s="17">
        <v>1452</v>
      </c>
    </row>
    <row r="3243" spans="2:4" x14ac:dyDescent="0.4">
      <c r="B3243" s="15">
        <v>3240</v>
      </c>
      <c r="C3243" s="17">
        <v>1124</v>
      </c>
      <c r="D3243" s="17">
        <v>1124</v>
      </c>
    </row>
    <row r="3244" spans="2:4" x14ac:dyDescent="0.4">
      <c r="B3244" s="15">
        <v>3241</v>
      </c>
      <c r="C3244" s="17">
        <v>1452</v>
      </c>
      <c r="D3244" s="17">
        <v>1452</v>
      </c>
    </row>
    <row r="3245" spans="2:4" x14ac:dyDescent="0.4">
      <c r="B3245" s="15">
        <v>3242</v>
      </c>
      <c r="C3245" s="17">
        <v>1181</v>
      </c>
      <c r="D3245" s="17">
        <v>1181</v>
      </c>
    </row>
    <row r="3246" spans="2:4" x14ac:dyDescent="0.4">
      <c r="B3246" s="15">
        <v>3243</v>
      </c>
      <c r="C3246" s="17">
        <v>1437</v>
      </c>
      <c r="D3246" s="17">
        <v>1437</v>
      </c>
    </row>
    <row r="3247" spans="2:4" x14ac:dyDescent="0.4">
      <c r="B3247" s="15">
        <v>3244</v>
      </c>
      <c r="C3247" s="17">
        <v>1452</v>
      </c>
      <c r="D3247" s="17">
        <v>1452</v>
      </c>
    </row>
    <row r="3248" spans="2:4" x14ac:dyDescent="0.4">
      <c r="B3248" s="15">
        <v>3245</v>
      </c>
      <c r="C3248" s="17">
        <v>1124</v>
      </c>
      <c r="D3248" s="17">
        <v>1124</v>
      </c>
    </row>
    <row r="3249" spans="2:4" x14ac:dyDescent="0.4">
      <c r="B3249" s="15">
        <v>3246</v>
      </c>
      <c r="C3249" s="17">
        <v>1452</v>
      </c>
      <c r="D3249" s="17">
        <v>1452</v>
      </c>
    </row>
    <row r="3250" spans="2:4" x14ac:dyDescent="0.4">
      <c r="B3250" s="15">
        <v>3247</v>
      </c>
      <c r="C3250" s="17">
        <v>1124</v>
      </c>
      <c r="D3250" s="17">
        <v>1124</v>
      </c>
    </row>
    <row r="3251" spans="2:4" x14ac:dyDescent="0.4">
      <c r="B3251" s="15">
        <v>3248</v>
      </c>
      <c r="C3251" s="17">
        <v>1181</v>
      </c>
      <c r="D3251" s="17">
        <v>1181</v>
      </c>
    </row>
    <row r="3252" spans="2:4" x14ac:dyDescent="0.4">
      <c r="B3252" s="15">
        <v>3249</v>
      </c>
      <c r="C3252" s="17">
        <v>1437</v>
      </c>
      <c r="D3252" s="17">
        <v>1437</v>
      </c>
    </row>
    <row r="3253" spans="2:4" x14ac:dyDescent="0.4">
      <c r="B3253" s="15">
        <v>3250</v>
      </c>
      <c r="C3253" s="17">
        <v>1452</v>
      </c>
      <c r="D3253" s="17">
        <v>1452</v>
      </c>
    </row>
    <row r="3254" spans="2:4" x14ac:dyDescent="0.4">
      <c r="B3254" s="15">
        <v>3251</v>
      </c>
      <c r="C3254" s="17">
        <v>1173</v>
      </c>
      <c r="D3254" s="17">
        <v>1458</v>
      </c>
    </row>
    <row r="3255" spans="2:4" x14ac:dyDescent="0.4">
      <c r="B3255" s="15">
        <v>3252</v>
      </c>
      <c r="C3255" s="17">
        <v>1124</v>
      </c>
      <c r="D3255" s="17">
        <v>1124</v>
      </c>
    </row>
    <row r="3256" spans="2:4" x14ac:dyDescent="0.4">
      <c r="B3256" s="15">
        <v>3253</v>
      </c>
      <c r="C3256" s="17">
        <v>1452</v>
      </c>
      <c r="D3256" s="17">
        <v>1452</v>
      </c>
    </row>
    <row r="3257" spans="2:4" x14ac:dyDescent="0.4">
      <c r="B3257" s="15">
        <v>3254</v>
      </c>
      <c r="C3257" s="17">
        <v>1153</v>
      </c>
      <c r="D3257" s="17">
        <v>1437</v>
      </c>
    </row>
    <row r="3258" spans="2:4" x14ac:dyDescent="0.4">
      <c r="B3258" s="15">
        <v>3255</v>
      </c>
      <c r="C3258" s="17">
        <v>1153</v>
      </c>
      <c r="D3258" s="17">
        <v>1124</v>
      </c>
    </row>
    <row r="3259" spans="2:4" x14ac:dyDescent="0.4">
      <c r="B3259" s="15">
        <v>3256</v>
      </c>
      <c r="C3259" s="17">
        <v>1437</v>
      </c>
      <c r="D3259" s="17">
        <v>1437</v>
      </c>
    </row>
    <row r="3260" spans="2:4" x14ac:dyDescent="0.4">
      <c r="B3260" s="15">
        <v>3257</v>
      </c>
      <c r="C3260" s="17">
        <v>1242</v>
      </c>
      <c r="D3260" s="17">
        <v>1343</v>
      </c>
    </row>
    <row r="3261" spans="2:4" x14ac:dyDescent="0.4">
      <c r="B3261" s="15">
        <v>3258</v>
      </c>
      <c r="C3261" s="17">
        <v>1173</v>
      </c>
      <c r="D3261" s="17">
        <v>1458</v>
      </c>
    </row>
    <row r="3262" spans="2:4" x14ac:dyDescent="0.4">
      <c r="B3262" s="15">
        <v>3259</v>
      </c>
      <c r="C3262" s="17">
        <v>1242</v>
      </c>
      <c r="D3262" s="17">
        <v>1343</v>
      </c>
    </row>
    <row r="3263" spans="2:4" x14ac:dyDescent="0.4">
      <c r="B3263" s="15">
        <v>3260</v>
      </c>
      <c r="C3263" s="17">
        <v>1246</v>
      </c>
      <c r="D3263" s="17">
        <v>1437</v>
      </c>
    </row>
    <row r="3264" spans="2:4" x14ac:dyDescent="0.4">
      <c r="B3264" s="15">
        <v>3261</v>
      </c>
      <c r="C3264" s="17">
        <v>1452</v>
      </c>
      <c r="D3264" s="17">
        <v>1452</v>
      </c>
    </row>
    <row r="3265" spans="2:4" x14ac:dyDescent="0.4">
      <c r="B3265" s="15">
        <v>3262</v>
      </c>
      <c r="C3265" s="17">
        <v>1376</v>
      </c>
      <c r="D3265" s="17">
        <v>1376</v>
      </c>
    </row>
    <row r="3266" spans="2:4" x14ac:dyDescent="0.4">
      <c r="B3266" s="15">
        <v>3263</v>
      </c>
      <c r="C3266" s="17">
        <v>1246</v>
      </c>
      <c r="D3266" s="17">
        <v>1452</v>
      </c>
    </row>
    <row r="3267" spans="2:4" x14ac:dyDescent="0.4">
      <c r="B3267" s="15">
        <v>3264</v>
      </c>
      <c r="C3267" s="17">
        <v>1452</v>
      </c>
      <c r="D3267" s="17">
        <v>1452</v>
      </c>
    </row>
    <row r="3268" spans="2:4" x14ac:dyDescent="0.4">
      <c r="B3268" s="15">
        <v>3265</v>
      </c>
      <c r="C3268" s="17">
        <v>1423</v>
      </c>
      <c r="D3268" s="17">
        <v>1423</v>
      </c>
    </row>
    <row r="3269" spans="2:4" x14ac:dyDescent="0.4">
      <c r="B3269" s="15">
        <v>3266</v>
      </c>
      <c r="C3269" s="17">
        <v>1433</v>
      </c>
      <c r="D3269" s="17">
        <v>1433</v>
      </c>
    </row>
    <row r="3270" spans="2:4" x14ac:dyDescent="0.4">
      <c r="B3270" s="15">
        <v>3267</v>
      </c>
      <c r="C3270" s="17">
        <v>1433</v>
      </c>
      <c r="D3270" s="17">
        <v>1433</v>
      </c>
    </row>
    <row r="3271" spans="2:4" x14ac:dyDescent="0.4">
      <c r="B3271" s="15">
        <v>3268</v>
      </c>
      <c r="C3271" s="17">
        <v>1274</v>
      </c>
      <c r="D3271" s="17">
        <v>1343</v>
      </c>
    </row>
    <row r="3272" spans="2:4" x14ac:dyDescent="0.4">
      <c r="B3272" s="15">
        <v>3269</v>
      </c>
      <c r="C3272" s="17">
        <v>1196</v>
      </c>
      <c r="D3272" s="17">
        <v>1196</v>
      </c>
    </row>
    <row r="3273" spans="2:4" x14ac:dyDescent="0.4">
      <c r="B3273" s="15">
        <v>3270</v>
      </c>
      <c r="C3273" s="17">
        <v>1314</v>
      </c>
      <c r="D3273" s="17">
        <v>1112</v>
      </c>
    </row>
    <row r="3274" spans="2:4" x14ac:dyDescent="0.4">
      <c r="B3274" s="15">
        <v>3271</v>
      </c>
      <c r="C3274" s="17">
        <v>1452</v>
      </c>
      <c r="D3274" s="17">
        <v>1452</v>
      </c>
    </row>
    <row r="3275" spans="2:4" x14ac:dyDescent="0.4">
      <c r="B3275" s="15">
        <v>3272</v>
      </c>
      <c r="C3275" s="17">
        <v>1436</v>
      </c>
      <c r="D3275" s="17">
        <v>1452</v>
      </c>
    </row>
    <row r="3276" spans="2:4" x14ac:dyDescent="0.4">
      <c r="B3276" s="15">
        <v>3273</v>
      </c>
      <c r="C3276" s="17">
        <v>1452</v>
      </c>
      <c r="D3276" s="17">
        <v>1452</v>
      </c>
    </row>
    <row r="3277" spans="2:4" x14ac:dyDescent="0.4">
      <c r="B3277" s="15">
        <v>3274</v>
      </c>
      <c r="C3277" s="17">
        <v>1345</v>
      </c>
      <c r="D3277" s="17">
        <v>1433</v>
      </c>
    </row>
    <row r="3278" spans="2:4" x14ac:dyDescent="0.4">
      <c r="B3278" s="15">
        <v>3275</v>
      </c>
      <c r="C3278" s="17">
        <v>1452</v>
      </c>
      <c r="D3278" s="17">
        <v>1452</v>
      </c>
    </row>
    <row r="3279" spans="2:4" x14ac:dyDescent="0.4">
      <c r="B3279" s="15">
        <v>3276</v>
      </c>
      <c r="C3279" s="17">
        <v>1314</v>
      </c>
      <c r="D3279" s="17">
        <v>1458</v>
      </c>
    </row>
    <row r="3280" spans="2:4" x14ac:dyDescent="0.4">
      <c r="B3280" s="15">
        <v>3277</v>
      </c>
      <c r="C3280" s="17">
        <v>1452</v>
      </c>
      <c r="D3280" s="17">
        <v>1452</v>
      </c>
    </row>
    <row r="3281" spans="2:4" x14ac:dyDescent="0.4">
      <c r="B3281" s="15">
        <v>3278</v>
      </c>
      <c r="C3281" s="17">
        <v>1124</v>
      </c>
      <c r="D3281" s="17">
        <v>1124</v>
      </c>
    </row>
    <row r="3282" spans="2:4" x14ac:dyDescent="0.4">
      <c r="B3282" s="15">
        <v>3279</v>
      </c>
      <c r="C3282" s="17">
        <v>1452</v>
      </c>
      <c r="D3282" s="17">
        <v>1452</v>
      </c>
    </row>
    <row r="3283" spans="2:4" x14ac:dyDescent="0.4">
      <c r="B3283" s="15">
        <v>3280</v>
      </c>
      <c r="C3283" s="17">
        <v>1124</v>
      </c>
      <c r="D3283" s="17">
        <v>1124</v>
      </c>
    </row>
    <row r="3284" spans="2:4" x14ac:dyDescent="0.4">
      <c r="B3284" s="15">
        <v>3281</v>
      </c>
      <c r="C3284" s="17">
        <v>1343</v>
      </c>
      <c r="D3284" s="17">
        <v>1343</v>
      </c>
    </row>
    <row r="3285" spans="2:4" x14ac:dyDescent="0.4">
      <c r="B3285" s="15">
        <v>3282</v>
      </c>
      <c r="C3285" s="17">
        <v>1124</v>
      </c>
      <c r="D3285" s="17">
        <v>1124</v>
      </c>
    </row>
    <row r="3286" spans="2:4" x14ac:dyDescent="0.4">
      <c r="B3286" s="15">
        <v>3283</v>
      </c>
      <c r="C3286" s="17">
        <v>1278</v>
      </c>
      <c r="D3286" s="17">
        <v>1376</v>
      </c>
    </row>
    <row r="3287" spans="2:4" x14ac:dyDescent="0.4">
      <c r="B3287" s="15">
        <v>3284</v>
      </c>
      <c r="C3287" s="17">
        <v>1153</v>
      </c>
      <c r="D3287" s="17">
        <v>1124</v>
      </c>
    </row>
    <row r="3288" spans="2:4" x14ac:dyDescent="0.4">
      <c r="B3288" s="15">
        <v>3285</v>
      </c>
      <c r="C3288" s="17">
        <v>1452</v>
      </c>
      <c r="D3288" s="17">
        <v>1452</v>
      </c>
    </row>
    <row r="3289" spans="2:4" x14ac:dyDescent="0.4">
      <c r="B3289" s="15">
        <v>3286</v>
      </c>
      <c r="C3289" s="17">
        <v>1195</v>
      </c>
      <c r="D3289" s="17">
        <v>1195</v>
      </c>
    </row>
    <row r="3290" spans="2:4" x14ac:dyDescent="0.4">
      <c r="B3290" s="15">
        <v>3287</v>
      </c>
      <c r="C3290" s="17">
        <v>1196</v>
      </c>
      <c r="D3290" s="17">
        <v>1196</v>
      </c>
    </row>
    <row r="3291" spans="2:4" x14ac:dyDescent="0.4">
      <c r="B3291" s="15">
        <v>3288</v>
      </c>
      <c r="C3291" s="17">
        <v>1371</v>
      </c>
      <c r="D3291" s="17">
        <v>1343</v>
      </c>
    </row>
    <row r="3292" spans="2:4" x14ac:dyDescent="0.4">
      <c r="B3292" s="15">
        <v>3289</v>
      </c>
      <c r="C3292" s="17">
        <v>1452</v>
      </c>
      <c r="D3292" s="17">
        <v>1452</v>
      </c>
    </row>
    <row r="3293" spans="2:4" x14ac:dyDescent="0.4">
      <c r="B3293" s="15">
        <v>3290</v>
      </c>
      <c r="C3293" s="17">
        <v>1246</v>
      </c>
      <c r="D3293" s="17">
        <v>1124</v>
      </c>
    </row>
    <row r="3294" spans="2:4" x14ac:dyDescent="0.4">
      <c r="B3294" s="15">
        <v>3291</v>
      </c>
      <c r="C3294" s="17">
        <v>1452</v>
      </c>
      <c r="D3294" s="17">
        <v>1452</v>
      </c>
    </row>
    <row r="3295" spans="2:4" x14ac:dyDescent="0.4">
      <c r="B3295" s="15">
        <v>3292</v>
      </c>
      <c r="C3295" s="17">
        <v>1458</v>
      </c>
      <c r="D3295" s="17">
        <v>1458</v>
      </c>
    </row>
    <row r="3296" spans="2:4" x14ac:dyDescent="0.4">
      <c r="B3296" s="15">
        <v>3293</v>
      </c>
      <c r="C3296" s="17">
        <v>1452</v>
      </c>
      <c r="D3296" s="17">
        <v>1452</v>
      </c>
    </row>
    <row r="3297" spans="2:4" x14ac:dyDescent="0.4">
      <c r="B3297" s="15">
        <v>3294</v>
      </c>
      <c r="C3297" s="17">
        <v>1274</v>
      </c>
      <c r="D3297" s="17">
        <v>1124</v>
      </c>
    </row>
    <row r="3298" spans="2:4" x14ac:dyDescent="0.4">
      <c r="B3298" s="15">
        <v>3295</v>
      </c>
      <c r="C3298" s="17">
        <v>1436</v>
      </c>
      <c r="D3298" s="17">
        <v>1181</v>
      </c>
    </row>
    <row r="3299" spans="2:4" x14ac:dyDescent="0.4">
      <c r="B3299" s="15">
        <v>3296</v>
      </c>
      <c r="C3299" s="17">
        <v>1452</v>
      </c>
      <c r="D3299" s="17">
        <v>1452</v>
      </c>
    </row>
    <row r="3300" spans="2:4" x14ac:dyDescent="0.4">
      <c r="B3300" s="15">
        <v>3297</v>
      </c>
      <c r="C3300" s="17">
        <v>1278</v>
      </c>
      <c r="D3300" s="17">
        <v>1423</v>
      </c>
    </row>
    <row r="3301" spans="2:4" x14ac:dyDescent="0.4">
      <c r="B3301" s="15">
        <v>3298</v>
      </c>
      <c r="C3301" s="17">
        <v>1124</v>
      </c>
      <c r="D3301" s="17">
        <v>1124</v>
      </c>
    </row>
    <row r="3302" spans="2:4" x14ac:dyDescent="0.4">
      <c r="B3302" s="15">
        <v>3299</v>
      </c>
      <c r="C3302" s="17">
        <v>1314</v>
      </c>
      <c r="D3302" s="17">
        <v>1433</v>
      </c>
    </row>
    <row r="3303" spans="2:4" x14ac:dyDescent="0.4">
      <c r="B3303" s="15">
        <v>3300</v>
      </c>
      <c r="C3303" s="17">
        <v>1452</v>
      </c>
      <c r="D3303" s="17">
        <v>1452</v>
      </c>
    </row>
    <row r="3304" spans="2:4" x14ac:dyDescent="0.4">
      <c r="B3304" s="15">
        <v>3301</v>
      </c>
      <c r="C3304" s="17">
        <v>1452</v>
      </c>
      <c r="D3304" s="17">
        <v>1452</v>
      </c>
    </row>
    <row r="3305" spans="2:4" x14ac:dyDescent="0.4">
      <c r="B3305" s="15">
        <v>3302</v>
      </c>
      <c r="C3305" s="17">
        <v>1195</v>
      </c>
      <c r="D3305" s="17">
        <v>1195</v>
      </c>
    </row>
    <row r="3306" spans="2:4" x14ac:dyDescent="0.4">
      <c r="B3306" s="15">
        <v>3303</v>
      </c>
      <c r="C3306" s="17">
        <v>1124</v>
      </c>
      <c r="D3306" s="17">
        <v>1124</v>
      </c>
    </row>
    <row r="3307" spans="2:4" x14ac:dyDescent="0.4">
      <c r="B3307" s="15">
        <v>3304</v>
      </c>
      <c r="C3307" s="17">
        <v>1124</v>
      </c>
      <c r="D3307" s="17">
        <v>1124</v>
      </c>
    </row>
    <row r="3308" spans="2:4" x14ac:dyDescent="0.4">
      <c r="B3308" s="15">
        <v>3305</v>
      </c>
      <c r="C3308" s="17">
        <v>1452</v>
      </c>
      <c r="D3308" s="17">
        <v>1452</v>
      </c>
    </row>
    <row r="3309" spans="2:4" x14ac:dyDescent="0.4">
      <c r="B3309" s="15">
        <v>3306</v>
      </c>
      <c r="C3309" s="17">
        <v>1314</v>
      </c>
      <c r="D3309" s="17">
        <v>1437</v>
      </c>
    </row>
    <row r="3310" spans="2:4" x14ac:dyDescent="0.4">
      <c r="B3310" s="15">
        <v>3307</v>
      </c>
      <c r="C3310" s="17">
        <v>1452</v>
      </c>
      <c r="D3310" s="17">
        <v>1452</v>
      </c>
    </row>
    <row r="3311" spans="2:4" x14ac:dyDescent="0.4">
      <c r="B3311" s="15">
        <v>3308</v>
      </c>
      <c r="C3311" s="17">
        <v>1246</v>
      </c>
      <c r="D3311" s="17">
        <v>1433</v>
      </c>
    </row>
    <row r="3312" spans="2:4" x14ac:dyDescent="0.4">
      <c r="B3312" s="15">
        <v>3309</v>
      </c>
      <c r="C3312" s="17">
        <v>1452</v>
      </c>
      <c r="D3312" s="17">
        <v>1452</v>
      </c>
    </row>
    <row r="3313" spans="2:4" x14ac:dyDescent="0.4">
      <c r="B3313" s="15">
        <v>3310</v>
      </c>
      <c r="C3313" s="17">
        <v>1452</v>
      </c>
      <c r="D3313" s="17">
        <v>1452</v>
      </c>
    </row>
    <row r="3314" spans="2:4" x14ac:dyDescent="0.4">
      <c r="B3314" s="15">
        <v>3311</v>
      </c>
      <c r="C3314" s="17">
        <v>1242</v>
      </c>
      <c r="D3314" s="17">
        <v>1437</v>
      </c>
    </row>
    <row r="3315" spans="2:4" x14ac:dyDescent="0.4">
      <c r="B3315" s="15">
        <v>3312</v>
      </c>
      <c r="C3315" s="17">
        <v>1246</v>
      </c>
      <c r="D3315" s="17">
        <v>1423</v>
      </c>
    </row>
    <row r="3316" spans="2:4" x14ac:dyDescent="0.4">
      <c r="B3316" s="15">
        <v>3313</v>
      </c>
      <c r="C3316" s="17">
        <v>1374</v>
      </c>
      <c r="D3316" s="17">
        <v>1374</v>
      </c>
    </row>
    <row r="3317" spans="2:4" x14ac:dyDescent="0.4">
      <c r="B3317" s="15">
        <v>3314</v>
      </c>
      <c r="C3317" s="17">
        <v>1437</v>
      </c>
      <c r="D3317" s="17">
        <v>1437</v>
      </c>
    </row>
    <row r="3318" spans="2:4" x14ac:dyDescent="0.4">
      <c r="B3318" s="15">
        <v>3315</v>
      </c>
      <c r="C3318" s="17">
        <v>1124</v>
      </c>
      <c r="D3318" s="17">
        <v>1124</v>
      </c>
    </row>
    <row r="3319" spans="2:4" x14ac:dyDescent="0.4">
      <c r="B3319" s="15">
        <v>3316</v>
      </c>
      <c r="C3319" s="17">
        <v>1345</v>
      </c>
      <c r="D3319" s="17">
        <v>1433</v>
      </c>
    </row>
    <row r="3320" spans="2:4" x14ac:dyDescent="0.4">
      <c r="B3320" s="15">
        <v>3317</v>
      </c>
      <c r="C3320" s="17">
        <v>1452</v>
      </c>
      <c r="D3320" s="17">
        <v>1452</v>
      </c>
    </row>
    <row r="3321" spans="2:4" x14ac:dyDescent="0.4">
      <c r="B3321" s="15">
        <v>3318</v>
      </c>
      <c r="C3321" s="17">
        <v>1452</v>
      </c>
      <c r="D3321" s="17">
        <v>1452</v>
      </c>
    </row>
    <row r="3322" spans="2:4" x14ac:dyDescent="0.4">
      <c r="B3322" s="15">
        <v>3319</v>
      </c>
      <c r="C3322" s="17">
        <v>1112</v>
      </c>
      <c r="D3322" s="17">
        <v>1112</v>
      </c>
    </row>
    <row r="3323" spans="2:4" x14ac:dyDescent="0.4">
      <c r="B3323" s="15">
        <v>3320</v>
      </c>
      <c r="C3323" s="17">
        <v>1343</v>
      </c>
      <c r="D3323" s="17">
        <v>1343</v>
      </c>
    </row>
    <row r="3324" spans="2:4" x14ac:dyDescent="0.4">
      <c r="B3324" s="15">
        <v>3321</v>
      </c>
      <c r="C3324" s="17">
        <v>1314</v>
      </c>
      <c r="D3324" s="17">
        <v>1195</v>
      </c>
    </row>
    <row r="3325" spans="2:4" x14ac:dyDescent="0.4">
      <c r="B3325" s="15">
        <v>3322</v>
      </c>
      <c r="C3325" s="17">
        <v>1314</v>
      </c>
      <c r="D3325" s="17">
        <v>1376</v>
      </c>
    </row>
    <row r="3326" spans="2:4" x14ac:dyDescent="0.4">
      <c r="B3326" s="15">
        <v>3323</v>
      </c>
      <c r="C3326" s="17">
        <v>1437</v>
      </c>
      <c r="D3326" s="17">
        <v>1437</v>
      </c>
    </row>
    <row r="3327" spans="2:4" x14ac:dyDescent="0.4">
      <c r="B3327" s="15">
        <v>3324</v>
      </c>
      <c r="C3327" s="17">
        <v>1243</v>
      </c>
      <c r="D3327" s="17">
        <v>1433</v>
      </c>
    </row>
    <row r="3328" spans="2:4" x14ac:dyDescent="0.4">
      <c r="B3328" s="15">
        <v>3325</v>
      </c>
      <c r="C3328" s="17">
        <v>1437</v>
      </c>
      <c r="D3328" s="17">
        <v>1437</v>
      </c>
    </row>
    <row r="3329" spans="2:4" x14ac:dyDescent="0.4">
      <c r="B3329" s="15">
        <v>3326</v>
      </c>
      <c r="C3329" s="17">
        <v>1452</v>
      </c>
      <c r="D3329" s="17">
        <v>1452</v>
      </c>
    </row>
    <row r="3330" spans="2:4" x14ac:dyDescent="0.4">
      <c r="B3330" s="15">
        <v>3327</v>
      </c>
      <c r="C3330" s="17">
        <v>1452</v>
      </c>
      <c r="D3330" s="17">
        <v>1452</v>
      </c>
    </row>
    <row r="3331" spans="2:4" x14ac:dyDescent="0.4">
      <c r="B3331" s="15">
        <v>3328</v>
      </c>
      <c r="C3331" s="17">
        <v>1452</v>
      </c>
      <c r="D3331" s="17">
        <v>1452</v>
      </c>
    </row>
    <row r="3332" spans="2:4" x14ac:dyDescent="0.4">
      <c r="B3332" s="15">
        <v>3329</v>
      </c>
      <c r="C3332" s="17">
        <v>1452</v>
      </c>
      <c r="D3332" s="17">
        <v>1452</v>
      </c>
    </row>
    <row r="3333" spans="2:4" x14ac:dyDescent="0.4">
      <c r="B3333" s="15">
        <v>3330</v>
      </c>
      <c r="C3333" s="17">
        <v>1274</v>
      </c>
      <c r="D3333" s="17">
        <v>1124</v>
      </c>
    </row>
    <row r="3334" spans="2:4" x14ac:dyDescent="0.4">
      <c r="B3334" s="15">
        <v>3331</v>
      </c>
      <c r="C3334" s="17">
        <v>1452</v>
      </c>
      <c r="D3334" s="17">
        <v>1452</v>
      </c>
    </row>
    <row r="3335" spans="2:4" x14ac:dyDescent="0.4">
      <c r="B3335" s="15">
        <v>3332</v>
      </c>
      <c r="C3335" s="17">
        <v>1124</v>
      </c>
      <c r="D3335" s="17">
        <v>1124</v>
      </c>
    </row>
    <row r="3336" spans="2:4" x14ac:dyDescent="0.4">
      <c r="B3336" s="15">
        <v>3333</v>
      </c>
      <c r="C3336" s="17">
        <v>1314</v>
      </c>
      <c r="D3336" s="17">
        <v>1433</v>
      </c>
    </row>
    <row r="3337" spans="2:4" x14ac:dyDescent="0.4">
      <c r="B3337" s="15">
        <v>3334</v>
      </c>
      <c r="C3337" s="17">
        <v>1437</v>
      </c>
      <c r="D3337" s="17">
        <v>1437</v>
      </c>
    </row>
    <row r="3338" spans="2:4" x14ac:dyDescent="0.4">
      <c r="B3338" s="15">
        <v>3335</v>
      </c>
      <c r="C3338" s="17">
        <v>1124</v>
      </c>
      <c r="D3338" s="17">
        <v>1124</v>
      </c>
    </row>
    <row r="3339" spans="2:4" x14ac:dyDescent="0.4">
      <c r="B3339" s="15">
        <v>3336</v>
      </c>
      <c r="C3339" s="17">
        <v>1452</v>
      </c>
      <c r="D3339" s="17">
        <v>1452</v>
      </c>
    </row>
    <row r="3340" spans="2:4" x14ac:dyDescent="0.4">
      <c r="B3340" s="15">
        <v>3337</v>
      </c>
      <c r="C3340" s="17">
        <v>1452</v>
      </c>
      <c r="D3340" s="17">
        <v>1452</v>
      </c>
    </row>
    <row r="3341" spans="2:4" x14ac:dyDescent="0.4">
      <c r="B3341" s="15">
        <v>3338</v>
      </c>
      <c r="C3341" s="17">
        <v>1173</v>
      </c>
      <c r="D3341" s="17">
        <v>1433</v>
      </c>
    </row>
    <row r="3342" spans="2:4" x14ac:dyDescent="0.4">
      <c r="B3342" s="15">
        <v>3339</v>
      </c>
      <c r="C3342" s="17">
        <v>1437</v>
      </c>
      <c r="D3342" s="17">
        <v>1437</v>
      </c>
    </row>
    <row r="3343" spans="2:4" x14ac:dyDescent="0.4">
      <c r="B3343" s="15">
        <v>3340</v>
      </c>
      <c r="C3343" s="17">
        <v>1246</v>
      </c>
      <c r="D3343" s="17">
        <v>1112</v>
      </c>
    </row>
    <row r="3344" spans="2:4" x14ac:dyDescent="0.4">
      <c r="B3344" s="15">
        <v>3341</v>
      </c>
      <c r="C3344" s="17">
        <v>1452</v>
      </c>
      <c r="D3344" s="17">
        <v>1452</v>
      </c>
    </row>
    <row r="3345" spans="2:4" x14ac:dyDescent="0.4">
      <c r="B3345" s="15">
        <v>3342</v>
      </c>
      <c r="C3345" s="17">
        <v>1195</v>
      </c>
      <c r="D3345" s="17">
        <v>1195</v>
      </c>
    </row>
    <row r="3346" spans="2:4" x14ac:dyDescent="0.4">
      <c r="B3346" s="15">
        <v>3343</v>
      </c>
      <c r="C3346" s="17">
        <v>1452</v>
      </c>
      <c r="D3346" s="17">
        <v>1452</v>
      </c>
    </row>
    <row r="3347" spans="2:4" x14ac:dyDescent="0.4">
      <c r="B3347" s="15">
        <v>3344</v>
      </c>
      <c r="C3347" s="17">
        <v>1314</v>
      </c>
      <c r="D3347" s="17">
        <v>1433</v>
      </c>
    </row>
    <row r="3348" spans="2:4" x14ac:dyDescent="0.4">
      <c r="B3348" s="15">
        <v>3345</v>
      </c>
      <c r="C3348" s="17">
        <v>1437</v>
      </c>
      <c r="D3348" s="17">
        <v>1437</v>
      </c>
    </row>
    <row r="3349" spans="2:4" x14ac:dyDescent="0.4">
      <c r="B3349" s="15">
        <v>3346</v>
      </c>
      <c r="C3349" s="17">
        <v>1452</v>
      </c>
      <c r="D3349" s="17">
        <v>1452</v>
      </c>
    </row>
    <row r="3350" spans="2:4" x14ac:dyDescent="0.4">
      <c r="B3350" s="15">
        <v>3347</v>
      </c>
      <c r="C3350" s="17">
        <v>1314</v>
      </c>
      <c r="D3350" s="17">
        <v>1433</v>
      </c>
    </row>
    <row r="3351" spans="2:4" x14ac:dyDescent="0.4">
      <c r="B3351" s="15">
        <v>3348</v>
      </c>
      <c r="C3351" s="17">
        <v>1452</v>
      </c>
      <c r="D3351" s="17">
        <v>1452</v>
      </c>
    </row>
    <row r="3352" spans="2:4" x14ac:dyDescent="0.4">
      <c r="B3352" s="15">
        <v>3349</v>
      </c>
      <c r="C3352" s="17">
        <v>1343</v>
      </c>
      <c r="D3352" s="17">
        <v>1343</v>
      </c>
    </row>
    <row r="3353" spans="2:4" x14ac:dyDescent="0.4">
      <c r="B3353" s="15">
        <v>3350</v>
      </c>
      <c r="C3353" s="17">
        <v>1452</v>
      </c>
      <c r="D3353" s="17">
        <v>1452</v>
      </c>
    </row>
    <row r="3354" spans="2:4" x14ac:dyDescent="0.4">
      <c r="B3354" s="15">
        <v>3351</v>
      </c>
      <c r="C3354" s="17">
        <v>1452</v>
      </c>
      <c r="D3354" s="17">
        <v>1452</v>
      </c>
    </row>
    <row r="3355" spans="2:4" x14ac:dyDescent="0.4">
      <c r="B3355" s="15">
        <v>3352</v>
      </c>
      <c r="C3355" s="17">
        <v>1452</v>
      </c>
      <c r="D3355" s="17">
        <v>1452</v>
      </c>
    </row>
    <row r="3356" spans="2:4" x14ac:dyDescent="0.4">
      <c r="B3356" s="15">
        <v>3353</v>
      </c>
      <c r="C3356" s="17">
        <v>1452</v>
      </c>
      <c r="D3356" s="17">
        <v>1452</v>
      </c>
    </row>
    <row r="3357" spans="2:4" x14ac:dyDescent="0.4">
      <c r="B3357" s="15">
        <v>3354</v>
      </c>
      <c r="C3357" s="17">
        <v>1452</v>
      </c>
      <c r="D3357" s="17">
        <v>1452</v>
      </c>
    </row>
    <row r="3358" spans="2:4" x14ac:dyDescent="0.4">
      <c r="B3358" s="15">
        <v>3355</v>
      </c>
      <c r="C3358" s="17">
        <v>1314</v>
      </c>
      <c r="D3358" s="17">
        <v>1124</v>
      </c>
    </row>
    <row r="3359" spans="2:4" x14ac:dyDescent="0.4">
      <c r="B3359" s="15">
        <v>3356</v>
      </c>
      <c r="C3359" s="17">
        <v>1274</v>
      </c>
      <c r="D3359" s="17">
        <v>1433</v>
      </c>
    </row>
    <row r="3360" spans="2:4" x14ac:dyDescent="0.4">
      <c r="B3360" s="15">
        <v>3357</v>
      </c>
      <c r="C3360" s="17">
        <v>1452</v>
      </c>
      <c r="D3360" s="17">
        <v>1452</v>
      </c>
    </row>
    <row r="3361" spans="2:4" x14ac:dyDescent="0.4">
      <c r="B3361" s="15">
        <v>3358</v>
      </c>
      <c r="C3361" s="17">
        <v>1153</v>
      </c>
      <c r="D3361" s="17">
        <v>1124</v>
      </c>
    </row>
    <row r="3362" spans="2:4" x14ac:dyDescent="0.4">
      <c r="B3362" s="15">
        <v>3359</v>
      </c>
      <c r="C3362" s="17">
        <v>1274</v>
      </c>
      <c r="D3362" s="17">
        <v>1423</v>
      </c>
    </row>
    <row r="3363" spans="2:4" x14ac:dyDescent="0.4">
      <c r="B3363" s="15">
        <v>3360</v>
      </c>
      <c r="C3363" s="17">
        <v>1345</v>
      </c>
      <c r="D3363" s="17">
        <v>1433</v>
      </c>
    </row>
    <row r="3364" spans="2:4" x14ac:dyDescent="0.4">
      <c r="B3364" s="15">
        <v>3361</v>
      </c>
      <c r="C3364" s="17">
        <v>1436</v>
      </c>
      <c r="D3364" s="17">
        <v>1124</v>
      </c>
    </row>
    <row r="3365" spans="2:4" x14ac:dyDescent="0.4">
      <c r="B3365" s="15">
        <v>3362</v>
      </c>
      <c r="C3365" s="17">
        <v>1437</v>
      </c>
      <c r="D3365" s="17">
        <v>1437</v>
      </c>
    </row>
    <row r="3366" spans="2:4" x14ac:dyDescent="0.4">
      <c r="B3366" s="15">
        <v>3363</v>
      </c>
      <c r="C3366" s="17">
        <v>1452</v>
      </c>
      <c r="D3366" s="17">
        <v>1452</v>
      </c>
    </row>
    <row r="3367" spans="2:4" x14ac:dyDescent="0.4">
      <c r="B3367" s="15">
        <v>3364</v>
      </c>
      <c r="C3367" s="17">
        <v>1452</v>
      </c>
      <c r="D3367" s="17">
        <v>1452</v>
      </c>
    </row>
    <row r="3368" spans="2:4" x14ac:dyDescent="0.4">
      <c r="B3368" s="15">
        <v>3365</v>
      </c>
      <c r="C3368" s="17">
        <v>1458</v>
      </c>
      <c r="D3368" s="17">
        <v>1458</v>
      </c>
    </row>
    <row r="3369" spans="2:4" x14ac:dyDescent="0.4">
      <c r="B3369" s="15">
        <v>3366</v>
      </c>
      <c r="C3369" s="17">
        <v>1452</v>
      </c>
      <c r="D3369" s="17">
        <v>1452</v>
      </c>
    </row>
    <row r="3370" spans="2:4" x14ac:dyDescent="0.4">
      <c r="B3370" s="15">
        <v>3367</v>
      </c>
      <c r="C3370" s="17">
        <v>1242</v>
      </c>
      <c r="D3370" s="17">
        <v>1433</v>
      </c>
    </row>
    <row r="3371" spans="2:4" x14ac:dyDescent="0.4">
      <c r="B3371" s="15">
        <v>3368</v>
      </c>
      <c r="C3371" s="17">
        <v>1437</v>
      </c>
      <c r="D3371" s="17">
        <v>1437</v>
      </c>
    </row>
    <row r="3372" spans="2:4" x14ac:dyDescent="0.4">
      <c r="B3372" s="15">
        <v>3369</v>
      </c>
      <c r="C3372" s="17">
        <v>1452</v>
      </c>
      <c r="D3372" s="17">
        <v>1452</v>
      </c>
    </row>
    <row r="3373" spans="2:4" x14ac:dyDescent="0.4">
      <c r="B3373" s="15">
        <v>3370</v>
      </c>
      <c r="C3373" s="17">
        <v>1124</v>
      </c>
      <c r="D3373" s="17">
        <v>1124</v>
      </c>
    </row>
    <row r="3374" spans="2:4" x14ac:dyDescent="0.4">
      <c r="B3374" s="15">
        <v>3371</v>
      </c>
      <c r="C3374" s="17">
        <v>1452</v>
      </c>
      <c r="D3374" s="17">
        <v>1452</v>
      </c>
    </row>
    <row r="3375" spans="2:4" x14ac:dyDescent="0.4">
      <c r="B3375" s="15">
        <v>3372</v>
      </c>
      <c r="C3375" s="17">
        <v>1343</v>
      </c>
      <c r="D3375" s="17">
        <v>1343</v>
      </c>
    </row>
    <row r="3376" spans="2:4" x14ac:dyDescent="0.4">
      <c r="B3376" s="15">
        <v>3373</v>
      </c>
      <c r="C3376" s="17">
        <v>1314</v>
      </c>
      <c r="D3376" s="17">
        <v>1452</v>
      </c>
    </row>
    <row r="3377" spans="2:4" x14ac:dyDescent="0.4">
      <c r="B3377" s="15">
        <v>3374</v>
      </c>
      <c r="C3377" s="17">
        <v>1124</v>
      </c>
      <c r="D3377" s="17">
        <v>1124</v>
      </c>
    </row>
    <row r="3378" spans="2:4" x14ac:dyDescent="0.4">
      <c r="B3378" s="15">
        <v>3375</v>
      </c>
      <c r="C3378" s="17">
        <v>1343</v>
      </c>
      <c r="D3378" s="17">
        <v>1343</v>
      </c>
    </row>
    <row r="3379" spans="2:4" x14ac:dyDescent="0.4">
      <c r="B3379" s="15">
        <v>3376</v>
      </c>
      <c r="C3379" s="17">
        <v>1173</v>
      </c>
      <c r="D3379" s="17">
        <v>1196</v>
      </c>
    </row>
    <row r="3380" spans="2:4" x14ac:dyDescent="0.4">
      <c r="B3380" s="15">
        <v>3377</v>
      </c>
      <c r="C3380" s="17">
        <v>1433</v>
      </c>
      <c r="D3380" s="17">
        <v>1433</v>
      </c>
    </row>
    <row r="3381" spans="2:4" x14ac:dyDescent="0.4">
      <c r="B3381" s="15">
        <v>3378</v>
      </c>
      <c r="C3381" s="17">
        <v>1436</v>
      </c>
      <c r="D3381" s="17">
        <v>1423</v>
      </c>
    </row>
    <row r="3382" spans="2:4" x14ac:dyDescent="0.4">
      <c r="B3382" s="15">
        <v>3379</v>
      </c>
      <c r="C3382" s="17">
        <v>1452</v>
      </c>
      <c r="D3382" s="17">
        <v>1452</v>
      </c>
    </row>
    <row r="3383" spans="2:4" x14ac:dyDescent="0.4">
      <c r="B3383" s="15">
        <v>3380</v>
      </c>
      <c r="C3383" s="17">
        <v>1452</v>
      </c>
      <c r="D3383" s="17">
        <v>1452</v>
      </c>
    </row>
    <row r="3384" spans="2:4" x14ac:dyDescent="0.4">
      <c r="B3384" s="15">
        <v>3381</v>
      </c>
      <c r="C3384" s="17">
        <v>1452</v>
      </c>
      <c r="D3384" s="17">
        <v>1452</v>
      </c>
    </row>
    <row r="3385" spans="2:4" x14ac:dyDescent="0.4">
      <c r="B3385" s="15">
        <v>3382</v>
      </c>
      <c r="C3385" s="17">
        <v>1124</v>
      </c>
      <c r="D3385" s="17">
        <v>1124</v>
      </c>
    </row>
    <row r="3386" spans="2:4" x14ac:dyDescent="0.4">
      <c r="B3386" s="15">
        <v>3383</v>
      </c>
      <c r="C3386" s="17">
        <v>1278</v>
      </c>
      <c r="D3386" s="17">
        <v>1112</v>
      </c>
    </row>
    <row r="3387" spans="2:4" x14ac:dyDescent="0.4">
      <c r="B3387" s="15">
        <v>3384</v>
      </c>
      <c r="C3387" s="17">
        <v>1433</v>
      </c>
      <c r="D3387" s="17">
        <v>1433</v>
      </c>
    </row>
    <row r="3388" spans="2:4" x14ac:dyDescent="0.4">
      <c r="B3388" s="15">
        <v>3385</v>
      </c>
      <c r="C3388" s="17">
        <v>1458</v>
      </c>
      <c r="D3388" s="17">
        <v>1458</v>
      </c>
    </row>
    <row r="3389" spans="2:4" x14ac:dyDescent="0.4">
      <c r="B3389" s="15">
        <v>3386</v>
      </c>
      <c r="C3389" s="17">
        <v>1314</v>
      </c>
      <c r="D3389" s="17">
        <v>1196</v>
      </c>
    </row>
    <row r="3390" spans="2:4" x14ac:dyDescent="0.4">
      <c r="B3390" s="15">
        <v>3387</v>
      </c>
      <c r="C3390" s="17">
        <v>1124</v>
      </c>
      <c r="D3390" s="17">
        <v>1124</v>
      </c>
    </row>
    <row r="3391" spans="2:4" x14ac:dyDescent="0.4">
      <c r="B3391" s="15">
        <v>3388</v>
      </c>
      <c r="C3391" s="17">
        <v>1437</v>
      </c>
      <c r="D3391" s="17">
        <v>1437</v>
      </c>
    </row>
    <row r="3392" spans="2:4" x14ac:dyDescent="0.4">
      <c r="B3392" s="15">
        <v>3389</v>
      </c>
      <c r="C3392" s="17">
        <v>1437</v>
      </c>
      <c r="D3392" s="17">
        <v>1437</v>
      </c>
    </row>
    <row r="3393" spans="2:4" x14ac:dyDescent="0.4">
      <c r="B3393" s="15">
        <v>3390</v>
      </c>
      <c r="C3393" s="17">
        <v>1153</v>
      </c>
      <c r="D3393" s="17">
        <v>1181</v>
      </c>
    </row>
    <row r="3394" spans="2:4" x14ac:dyDescent="0.4">
      <c r="B3394" s="15">
        <v>3391</v>
      </c>
      <c r="C3394" s="17">
        <v>1153</v>
      </c>
      <c r="D3394" s="17">
        <v>1452</v>
      </c>
    </row>
    <row r="3395" spans="2:4" x14ac:dyDescent="0.4">
      <c r="B3395" s="15">
        <v>3392</v>
      </c>
      <c r="C3395" s="17">
        <v>1246</v>
      </c>
      <c r="D3395" s="17">
        <v>1112</v>
      </c>
    </row>
    <row r="3396" spans="2:4" x14ac:dyDescent="0.4">
      <c r="B3396" s="15">
        <v>3393</v>
      </c>
      <c r="C3396" s="17">
        <v>1452</v>
      </c>
      <c r="D3396" s="17">
        <v>1452</v>
      </c>
    </row>
    <row r="3397" spans="2:4" x14ac:dyDescent="0.4">
      <c r="B3397" s="15">
        <v>3394</v>
      </c>
      <c r="C3397" s="17">
        <v>1112</v>
      </c>
      <c r="D3397" s="17">
        <v>1112</v>
      </c>
    </row>
    <row r="3398" spans="2:4" x14ac:dyDescent="0.4">
      <c r="B3398" s="15">
        <v>3395</v>
      </c>
      <c r="C3398" s="17">
        <v>1458</v>
      </c>
      <c r="D3398" s="17">
        <v>1458</v>
      </c>
    </row>
    <row r="3399" spans="2:4" x14ac:dyDescent="0.4">
      <c r="B3399" s="15">
        <v>3396</v>
      </c>
      <c r="C3399" s="17">
        <v>1314</v>
      </c>
      <c r="D3399" s="17">
        <v>1437</v>
      </c>
    </row>
    <row r="3400" spans="2:4" x14ac:dyDescent="0.4">
      <c r="B3400" s="15">
        <v>3397</v>
      </c>
      <c r="C3400" s="17">
        <v>1437</v>
      </c>
      <c r="D3400" s="17">
        <v>1437</v>
      </c>
    </row>
    <row r="3401" spans="2:4" x14ac:dyDescent="0.4">
      <c r="B3401" s="15">
        <v>3398</v>
      </c>
      <c r="C3401" s="17">
        <v>1173</v>
      </c>
      <c r="D3401" s="17">
        <v>1388</v>
      </c>
    </row>
    <row r="3402" spans="2:4" x14ac:dyDescent="0.4">
      <c r="B3402" s="15">
        <v>3399</v>
      </c>
      <c r="C3402" s="17">
        <v>1343</v>
      </c>
      <c r="D3402" s="17">
        <v>1343</v>
      </c>
    </row>
    <row r="3403" spans="2:4" x14ac:dyDescent="0.4">
      <c r="B3403" s="15">
        <v>3400</v>
      </c>
      <c r="C3403" s="17">
        <v>1314</v>
      </c>
      <c r="D3403" s="17">
        <v>1195</v>
      </c>
    </row>
    <row r="3404" spans="2:4" x14ac:dyDescent="0.4">
      <c r="B3404" s="15">
        <v>3401</v>
      </c>
      <c r="C3404" s="17">
        <v>1274</v>
      </c>
      <c r="D3404" s="17">
        <v>1195</v>
      </c>
    </row>
    <row r="3405" spans="2:4" x14ac:dyDescent="0.4">
      <c r="B3405" s="15">
        <v>3402</v>
      </c>
      <c r="C3405" s="17">
        <v>1124</v>
      </c>
      <c r="D3405" s="17">
        <v>1124</v>
      </c>
    </row>
    <row r="3406" spans="2:4" x14ac:dyDescent="0.4">
      <c r="B3406" s="15">
        <v>3403</v>
      </c>
      <c r="C3406" s="17">
        <v>1314</v>
      </c>
      <c r="D3406" s="17">
        <v>1423</v>
      </c>
    </row>
    <row r="3407" spans="2:4" x14ac:dyDescent="0.4">
      <c r="B3407" s="15">
        <v>3404</v>
      </c>
      <c r="C3407" s="17">
        <v>1173</v>
      </c>
      <c r="D3407" s="17">
        <v>1374</v>
      </c>
    </row>
    <row r="3408" spans="2:4" x14ac:dyDescent="0.4">
      <c r="B3408" s="15">
        <v>3405</v>
      </c>
      <c r="C3408" s="17">
        <v>1436</v>
      </c>
      <c r="D3408" s="17">
        <v>1433</v>
      </c>
    </row>
    <row r="3409" spans="2:4" x14ac:dyDescent="0.4">
      <c r="B3409" s="15">
        <v>3406</v>
      </c>
      <c r="C3409" s="17">
        <v>1314</v>
      </c>
      <c r="D3409" s="17">
        <v>1181</v>
      </c>
    </row>
    <row r="3410" spans="2:4" x14ac:dyDescent="0.4">
      <c r="B3410" s="15">
        <v>3407</v>
      </c>
      <c r="C3410" s="17">
        <v>1452</v>
      </c>
      <c r="D3410" s="17">
        <v>1452</v>
      </c>
    </row>
    <row r="3411" spans="2:4" x14ac:dyDescent="0.4">
      <c r="B3411" s="15">
        <v>3408</v>
      </c>
      <c r="C3411" s="17">
        <v>1452</v>
      </c>
      <c r="D3411" s="17">
        <v>1452</v>
      </c>
    </row>
    <row r="3412" spans="2:4" x14ac:dyDescent="0.4">
      <c r="B3412" s="15">
        <v>3409</v>
      </c>
      <c r="C3412" s="17">
        <v>1433</v>
      </c>
      <c r="D3412" s="17">
        <v>1433</v>
      </c>
    </row>
    <row r="3413" spans="2:4" x14ac:dyDescent="0.4">
      <c r="B3413" s="15">
        <v>3410</v>
      </c>
      <c r="C3413" s="17">
        <v>1257</v>
      </c>
      <c r="D3413" s="17">
        <v>1437</v>
      </c>
    </row>
    <row r="3414" spans="2:4" x14ac:dyDescent="0.4">
      <c r="B3414" s="15">
        <v>3411</v>
      </c>
      <c r="C3414" s="17">
        <v>1452</v>
      </c>
      <c r="D3414" s="17">
        <v>1452</v>
      </c>
    </row>
    <row r="3415" spans="2:4" x14ac:dyDescent="0.4">
      <c r="B3415" s="15">
        <v>3412</v>
      </c>
      <c r="C3415" s="17">
        <v>1124</v>
      </c>
      <c r="D3415" s="17">
        <v>1124</v>
      </c>
    </row>
    <row r="3416" spans="2:4" x14ac:dyDescent="0.4">
      <c r="B3416" s="15">
        <v>3413</v>
      </c>
      <c r="C3416" s="17">
        <v>1257</v>
      </c>
      <c r="D3416" s="17">
        <v>1452</v>
      </c>
    </row>
    <row r="3417" spans="2:4" x14ac:dyDescent="0.4">
      <c r="B3417" s="15">
        <v>3414</v>
      </c>
      <c r="C3417" s="17">
        <v>1124</v>
      </c>
      <c r="D3417" s="17">
        <v>1124</v>
      </c>
    </row>
    <row r="3418" spans="2:4" x14ac:dyDescent="0.4">
      <c r="B3418" s="15">
        <v>3415</v>
      </c>
      <c r="C3418" s="17">
        <v>1452</v>
      </c>
      <c r="D3418" s="17">
        <v>1452</v>
      </c>
    </row>
    <row r="3419" spans="2:4" x14ac:dyDescent="0.4">
      <c r="B3419" s="15">
        <v>3416</v>
      </c>
      <c r="C3419" s="17">
        <v>1274</v>
      </c>
      <c r="D3419" s="17">
        <v>1452</v>
      </c>
    </row>
    <row r="3420" spans="2:4" x14ac:dyDescent="0.4">
      <c r="B3420" s="15">
        <v>3417</v>
      </c>
      <c r="C3420" s="17">
        <v>1343</v>
      </c>
      <c r="D3420" s="17">
        <v>1343</v>
      </c>
    </row>
    <row r="3421" spans="2:4" x14ac:dyDescent="0.4">
      <c r="B3421" s="15">
        <v>3418</v>
      </c>
      <c r="C3421" s="17">
        <v>1452</v>
      </c>
      <c r="D3421" s="17">
        <v>1452</v>
      </c>
    </row>
    <row r="3422" spans="2:4" x14ac:dyDescent="0.4">
      <c r="B3422" s="15">
        <v>3419</v>
      </c>
      <c r="C3422" s="17">
        <v>1246</v>
      </c>
      <c r="D3422" s="17">
        <v>1196</v>
      </c>
    </row>
    <row r="3423" spans="2:4" x14ac:dyDescent="0.4">
      <c r="B3423" s="15">
        <v>3420</v>
      </c>
      <c r="C3423" s="17">
        <v>1452</v>
      </c>
      <c r="D3423" s="17">
        <v>1452</v>
      </c>
    </row>
    <row r="3424" spans="2:4" x14ac:dyDescent="0.4">
      <c r="B3424" s="15">
        <v>3421</v>
      </c>
      <c r="C3424" s="17">
        <v>1274</v>
      </c>
      <c r="D3424" s="17">
        <v>1112</v>
      </c>
    </row>
    <row r="3425" spans="2:4" x14ac:dyDescent="0.4">
      <c r="B3425" s="15">
        <v>3422</v>
      </c>
      <c r="C3425" s="17">
        <v>1314</v>
      </c>
      <c r="D3425" s="17">
        <v>1124</v>
      </c>
    </row>
    <row r="3426" spans="2:4" x14ac:dyDescent="0.4">
      <c r="B3426" s="15">
        <v>3423</v>
      </c>
      <c r="C3426" s="17">
        <v>1452</v>
      </c>
      <c r="D3426" s="17">
        <v>1452</v>
      </c>
    </row>
    <row r="3427" spans="2:4" x14ac:dyDescent="0.4">
      <c r="B3427" s="15">
        <v>3424</v>
      </c>
      <c r="C3427" s="17">
        <v>1124</v>
      </c>
      <c r="D3427" s="17">
        <v>1124</v>
      </c>
    </row>
    <row r="3428" spans="2:4" x14ac:dyDescent="0.4">
      <c r="B3428" s="15">
        <v>3425</v>
      </c>
      <c r="C3428" s="17">
        <v>1437</v>
      </c>
      <c r="D3428" s="17">
        <v>1437</v>
      </c>
    </row>
    <row r="3429" spans="2:4" x14ac:dyDescent="0.4">
      <c r="B3429" s="15">
        <v>3426</v>
      </c>
      <c r="C3429" s="17">
        <v>1153</v>
      </c>
      <c r="D3429" s="17">
        <v>1124</v>
      </c>
    </row>
    <row r="3430" spans="2:4" x14ac:dyDescent="0.4">
      <c r="B3430" s="15">
        <v>3427</v>
      </c>
      <c r="C3430" s="17">
        <v>1153</v>
      </c>
      <c r="D3430" s="17">
        <v>1452</v>
      </c>
    </row>
    <row r="3431" spans="2:4" x14ac:dyDescent="0.4">
      <c r="B3431" s="15">
        <v>3428</v>
      </c>
      <c r="C3431" s="17">
        <v>1124</v>
      </c>
      <c r="D3431" s="17">
        <v>1124</v>
      </c>
    </row>
    <row r="3432" spans="2:4" x14ac:dyDescent="0.4">
      <c r="B3432" s="15">
        <v>3429</v>
      </c>
      <c r="C3432" s="17">
        <v>1124</v>
      </c>
      <c r="D3432" s="17">
        <v>1124</v>
      </c>
    </row>
    <row r="3433" spans="2:4" x14ac:dyDescent="0.4">
      <c r="B3433" s="15">
        <v>3430</v>
      </c>
      <c r="C3433" s="17">
        <v>1436</v>
      </c>
      <c r="D3433" s="17">
        <v>1181</v>
      </c>
    </row>
    <row r="3434" spans="2:4" x14ac:dyDescent="0.4">
      <c r="B3434" s="15">
        <v>3431</v>
      </c>
      <c r="C3434" s="17">
        <v>1314</v>
      </c>
      <c r="D3434" s="17">
        <v>1452</v>
      </c>
    </row>
    <row r="3435" spans="2:4" x14ac:dyDescent="0.4">
      <c r="B3435" s="15">
        <v>3432</v>
      </c>
      <c r="C3435" s="17">
        <v>1376</v>
      </c>
      <c r="D3435" s="17">
        <v>1376</v>
      </c>
    </row>
    <row r="3436" spans="2:4" x14ac:dyDescent="0.4">
      <c r="B3436" s="15">
        <v>3433</v>
      </c>
      <c r="C3436" s="17">
        <v>1173</v>
      </c>
      <c r="D3436" s="17">
        <v>1433</v>
      </c>
    </row>
    <row r="3437" spans="2:4" x14ac:dyDescent="0.4">
      <c r="B3437" s="15">
        <v>3434</v>
      </c>
      <c r="C3437" s="17">
        <v>1433</v>
      </c>
      <c r="D3437" s="17">
        <v>1433</v>
      </c>
    </row>
    <row r="3438" spans="2:4" x14ac:dyDescent="0.4">
      <c r="B3438" s="15">
        <v>3435</v>
      </c>
      <c r="C3438" s="17">
        <v>1314</v>
      </c>
      <c r="D3438" s="17">
        <v>1195</v>
      </c>
    </row>
    <row r="3439" spans="2:4" x14ac:dyDescent="0.4">
      <c r="B3439" s="15">
        <v>3436</v>
      </c>
      <c r="C3439" s="17">
        <v>1458</v>
      </c>
      <c r="D3439" s="17">
        <v>1458</v>
      </c>
    </row>
    <row r="3440" spans="2:4" x14ac:dyDescent="0.4">
      <c r="B3440" s="15">
        <v>3437</v>
      </c>
      <c r="C3440" s="17">
        <v>1314</v>
      </c>
      <c r="D3440" s="17">
        <v>1181</v>
      </c>
    </row>
    <row r="3441" spans="2:4" x14ac:dyDescent="0.4">
      <c r="B3441" s="15">
        <v>3438</v>
      </c>
      <c r="C3441" s="17">
        <v>1433</v>
      </c>
      <c r="D3441" s="17">
        <v>1433</v>
      </c>
    </row>
    <row r="3442" spans="2:4" x14ac:dyDescent="0.4">
      <c r="B3442" s="15">
        <v>3439</v>
      </c>
      <c r="C3442" s="17">
        <v>1452</v>
      </c>
      <c r="D3442" s="17">
        <v>1452</v>
      </c>
    </row>
    <row r="3443" spans="2:4" x14ac:dyDescent="0.4">
      <c r="B3443" s="15">
        <v>3440</v>
      </c>
      <c r="C3443" s="17">
        <v>1257</v>
      </c>
      <c r="D3443" s="17">
        <v>1112</v>
      </c>
    </row>
    <row r="3444" spans="2:4" x14ac:dyDescent="0.4">
      <c r="B3444" s="15">
        <v>3441</v>
      </c>
      <c r="C3444" s="17">
        <v>1195</v>
      </c>
      <c r="D3444" s="17">
        <v>1195</v>
      </c>
    </row>
    <row r="3445" spans="2:4" x14ac:dyDescent="0.4">
      <c r="B3445" s="15">
        <v>3442</v>
      </c>
      <c r="C3445" s="17">
        <v>1452</v>
      </c>
      <c r="D3445" s="17">
        <v>1452</v>
      </c>
    </row>
    <row r="3446" spans="2:4" x14ac:dyDescent="0.4">
      <c r="B3446" s="15">
        <v>3443</v>
      </c>
      <c r="C3446" s="17">
        <v>1437</v>
      </c>
      <c r="D3446" s="17">
        <v>1437</v>
      </c>
    </row>
    <row r="3447" spans="2:4" x14ac:dyDescent="0.4">
      <c r="B3447" s="15">
        <v>3444</v>
      </c>
      <c r="C3447" s="17">
        <v>1437</v>
      </c>
      <c r="D3447" s="17">
        <v>1437</v>
      </c>
    </row>
    <row r="3448" spans="2:4" x14ac:dyDescent="0.4">
      <c r="B3448" s="15">
        <v>3445</v>
      </c>
      <c r="C3448" s="17">
        <v>1452</v>
      </c>
      <c r="D3448" s="17">
        <v>1452</v>
      </c>
    </row>
    <row r="3449" spans="2:4" x14ac:dyDescent="0.4">
      <c r="B3449" s="15">
        <v>3446</v>
      </c>
      <c r="C3449" s="17">
        <v>1329</v>
      </c>
      <c r="D3449" s="17">
        <v>1423</v>
      </c>
    </row>
    <row r="3450" spans="2:4" x14ac:dyDescent="0.4">
      <c r="B3450" s="15">
        <v>3447</v>
      </c>
      <c r="C3450" s="17">
        <v>1246</v>
      </c>
      <c r="D3450" s="17">
        <v>1196</v>
      </c>
    </row>
    <row r="3451" spans="2:4" x14ac:dyDescent="0.4">
      <c r="B3451" s="15">
        <v>3448</v>
      </c>
      <c r="C3451" s="17">
        <v>1314</v>
      </c>
      <c r="D3451" s="17">
        <v>1458</v>
      </c>
    </row>
    <row r="3452" spans="2:4" x14ac:dyDescent="0.4">
      <c r="B3452" s="15">
        <v>3449</v>
      </c>
      <c r="C3452" s="17">
        <v>1173</v>
      </c>
      <c r="D3452" s="17">
        <v>1433</v>
      </c>
    </row>
    <row r="3453" spans="2:4" x14ac:dyDescent="0.4">
      <c r="B3453" s="15">
        <v>3450</v>
      </c>
      <c r="C3453" s="17">
        <v>1452</v>
      </c>
      <c r="D3453" s="17">
        <v>1452</v>
      </c>
    </row>
    <row r="3454" spans="2:4" x14ac:dyDescent="0.4">
      <c r="B3454" s="15">
        <v>3451</v>
      </c>
      <c r="C3454" s="17">
        <v>1458</v>
      </c>
      <c r="D3454" s="17">
        <v>1458</v>
      </c>
    </row>
    <row r="3455" spans="2:4" x14ac:dyDescent="0.4">
      <c r="B3455" s="15">
        <v>3452</v>
      </c>
      <c r="C3455" s="17">
        <v>1257</v>
      </c>
      <c r="D3455" s="17">
        <v>1458</v>
      </c>
    </row>
    <row r="3456" spans="2:4" x14ac:dyDescent="0.4">
      <c r="B3456" s="15">
        <v>3453</v>
      </c>
      <c r="C3456" s="17">
        <v>1437</v>
      </c>
      <c r="D3456" s="17">
        <v>1437</v>
      </c>
    </row>
    <row r="3457" spans="2:4" x14ac:dyDescent="0.4">
      <c r="B3457" s="15">
        <v>3454</v>
      </c>
      <c r="C3457" s="17">
        <v>1436</v>
      </c>
      <c r="D3457" s="17">
        <v>1343</v>
      </c>
    </row>
    <row r="3458" spans="2:4" x14ac:dyDescent="0.4">
      <c r="B3458" s="15">
        <v>3455</v>
      </c>
      <c r="C3458" s="17">
        <v>1345</v>
      </c>
      <c r="D3458" s="17">
        <v>1374</v>
      </c>
    </row>
    <row r="3459" spans="2:4" x14ac:dyDescent="0.4">
      <c r="B3459" s="15">
        <v>3456</v>
      </c>
      <c r="C3459" s="17">
        <v>1278</v>
      </c>
      <c r="D3459" s="17">
        <v>1452</v>
      </c>
    </row>
    <row r="3460" spans="2:4" x14ac:dyDescent="0.4">
      <c r="B3460" s="15">
        <v>3457</v>
      </c>
      <c r="C3460" s="17">
        <v>1437</v>
      </c>
      <c r="D3460" s="17">
        <v>1437</v>
      </c>
    </row>
    <row r="3461" spans="2:4" x14ac:dyDescent="0.4">
      <c r="B3461" s="15">
        <v>3458</v>
      </c>
      <c r="C3461" s="17">
        <v>1173</v>
      </c>
      <c r="D3461" s="17">
        <v>1388</v>
      </c>
    </row>
    <row r="3462" spans="2:4" x14ac:dyDescent="0.4">
      <c r="B3462" s="15">
        <v>3459</v>
      </c>
      <c r="C3462" s="17">
        <v>1437</v>
      </c>
      <c r="D3462" s="17">
        <v>1437</v>
      </c>
    </row>
    <row r="3463" spans="2:4" x14ac:dyDescent="0.4">
      <c r="B3463" s="15">
        <v>3460</v>
      </c>
      <c r="C3463" s="17">
        <v>1452</v>
      </c>
      <c r="D3463" s="17">
        <v>1452</v>
      </c>
    </row>
    <row r="3464" spans="2:4" x14ac:dyDescent="0.4">
      <c r="B3464" s="15">
        <v>3461</v>
      </c>
      <c r="C3464" s="17">
        <v>1452</v>
      </c>
      <c r="D3464" s="17">
        <v>1452</v>
      </c>
    </row>
    <row r="3465" spans="2:4" x14ac:dyDescent="0.4">
      <c r="B3465" s="15">
        <v>3462</v>
      </c>
      <c r="C3465" s="17">
        <v>1246</v>
      </c>
      <c r="D3465" s="17">
        <v>1437</v>
      </c>
    </row>
    <row r="3466" spans="2:4" x14ac:dyDescent="0.4">
      <c r="B3466" s="15">
        <v>3463</v>
      </c>
      <c r="C3466" s="17">
        <v>1345</v>
      </c>
      <c r="D3466" s="17">
        <v>1433</v>
      </c>
    </row>
    <row r="3467" spans="2:4" x14ac:dyDescent="0.4">
      <c r="B3467" s="15">
        <v>3464</v>
      </c>
      <c r="C3467" s="17">
        <v>1124</v>
      </c>
      <c r="D3467" s="17">
        <v>1124</v>
      </c>
    </row>
    <row r="3468" spans="2:4" x14ac:dyDescent="0.4">
      <c r="B3468" s="15">
        <v>3465</v>
      </c>
      <c r="C3468" s="17">
        <v>1314</v>
      </c>
      <c r="D3468" s="17">
        <v>1124</v>
      </c>
    </row>
    <row r="3469" spans="2:4" x14ac:dyDescent="0.4">
      <c r="B3469" s="15">
        <v>3466</v>
      </c>
      <c r="C3469" s="17">
        <v>1242</v>
      </c>
      <c r="D3469" s="17">
        <v>1433</v>
      </c>
    </row>
    <row r="3470" spans="2:4" x14ac:dyDescent="0.4">
      <c r="B3470" s="15">
        <v>3467</v>
      </c>
      <c r="C3470" s="17">
        <v>1257</v>
      </c>
      <c r="D3470" s="17">
        <v>1452</v>
      </c>
    </row>
    <row r="3471" spans="2:4" x14ac:dyDescent="0.4">
      <c r="B3471" s="15">
        <v>3468</v>
      </c>
      <c r="C3471" s="17">
        <v>1452</v>
      </c>
      <c r="D3471" s="17">
        <v>1452</v>
      </c>
    </row>
    <row r="3472" spans="2:4" x14ac:dyDescent="0.4">
      <c r="B3472" s="15">
        <v>3469</v>
      </c>
      <c r="C3472" s="17">
        <v>1452</v>
      </c>
      <c r="D3472" s="17">
        <v>1452</v>
      </c>
    </row>
    <row r="3473" spans="2:4" x14ac:dyDescent="0.4">
      <c r="B3473" s="15">
        <v>3470</v>
      </c>
      <c r="C3473" s="17">
        <v>1437</v>
      </c>
      <c r="D3473" s="17">
        <v>1437</v>
      </c>
    </row>
    <row r="3474" spans="2:4" x14ac:dyDescent="0.4">
      <c r="B3474" s="15">
        <v>3471</v>
      </c>
      <c r="C3474" s="17">
        <v>1452</v>
      </c>
      <c r="D3474" s="17">
        <v>1452</v>
      </c>
    </row>
    <row r="3475" spans="2:4" x14ac:dyDescent="0.4">
      <c r="B3475" s="15">
        <v>3472</v>
      </c>
      <c r="C3475" s="17">
        <v>1314</v>
      </c>
      <c r="D3475" s="17">
        <v>1112</v>
      </c>
    </row>
    <row r="3476" spans="2:4" x14ac:dyDescent="0.4">
      <c r="B3476" s="15">
        <v>3473</v>
      </c>
      <c r="C3476" s="17">
        <v>1314</v>
      </c>
      <c r="D3476" s="17">
        <v>1195</v>
      </c>
    </row>
    <row r="3477" spans="2:4" x14ac:dyDescent="0.4">
      <c r="B3477" s="15">
        <v>3474</v>
      </c>
      <c r="C3477" s="17">
        <v>1124</v>
      </c>
      <c r="D3477" s="17">
        <v>1124</v>
      </c>
    </row>
    <row r="3478" spans="2:4" x14ac:dyDescent="0.4">
      <c r="B3478" s="15">
        <v>3475</v>
      </c>
      <c r="C3478" s="17">
        <v>1452</v>
      </c>
      <c r="D3478" s="17">
        <v>1452</v>
      </c>
    </row>
    <row r="3479" spans="2:4" x14ac:dyDescent="0.4">
      <c r="B3479" s="15">
        <v>3476</v>
      </c>
      <c r="C3479" s="17">
        <v>1314</v>
      </c>
      <c r="D3479" s="17">
        <v>1195</v>
      </c>
    </row>
    <row r="3480" spans="2:4" x14ac:dyDescent="0.4">
      <c r="B3480" s="15">
        <v>3477</v>
      </c>
      <c r="C3480" s="17">
        <v>1452</v>
      </c>
      <c r="D3480" s="17">
        <v>1452</v>
      </c>
    </row>
    <row r="3481" spans="2:4" x14ac:dyDescent="0.4">
      <c r="B3481" s="15">
        <v>3478</v>
      </c>
      <c r="C3481" s="17">
        <v>1437</v>
      </c>
      <c r="D3481" s="17">
        <v>1437</v>
      </c>
    </row>
    <row r="3482" spans="2:4" x14ac:dyDescent="0.4">
      <c r="B3482" s="15">
        <v>3479</v>
      </c>
      <c r="C3482" s="17">
        <v>1376</v>
      </c>
      <c r="D3482" s="17">
        <v>1376</v>
      </c>
    </row>
    <row r="3483" spans="2:4" x14ac:dyDescent="0.4">
      <c r="B3483" s="15">
        <v>3480</v>
      </c>
      <c r="C3483" s="17">
        <v>1433</v>
      </c>
      <c r="D3483" s="17">
        <v>1433</v>
      </c>
    </row>
    <row r="3484" spans="2:4" x14ac:dyDescent="0.4">
      <c r="B3484" s="15">
        <v>3481</v>
      </c>
      <c r="C3484" s="17">
        <v>1437</v>
      </c>
      <c r="D3484" s="17">
        <v>1437</v>
      </c>
    </row>
    <row r="3485" spans="2:4" x14ac:dyDescent="0.4">
      <c r="B3485" s="15">
        <v>3482</v>
      </c>
      <c r="C3485" s="17">
        <v>1112</v>
      </c>
      <c r="D3485" s="17">
        <v>1112</v>
      </c>
    </row>
    <row r="3486" spans="2:4" x14ac:dyDescent="0.4">
      <c r="B3486" s="15">
        <v>3483</v>
      </c>
      <c r="C3486" s="17">
        <v>1314</v>
      </c>
      <c r="D3486" s="17">
        <v>1181</v>
      </c>
    </row>
    <row r="3487" spans="2:4" x14ac:dyDescent="0.4">
      <c r="B3487" s="15">
        <v>3484</v>
      </c>
      <c r="C3487" s="17">
        <v>1374</v>
      </c>
      <c r="D3487" s="17">
        <v>1374</v>
      </c>
    </row>
    <row r="3488" spans="2:4" x14ac:dyDescent="0.4">
      <c r="B3488" s="15">
        <v>3485</v>
      </c>
      <c r="C3488" s="17">
        <v>1314</v>
      </c>
      <c r="D3488" s="17">
        <v>1124</v>
      </c>
    </row>
    <row r="3489" spans="2:4" x14ac:dyDescent="0.4">
      <c r="B3489" s="15">
        <v>3486</v>
      </c>
      <c r="C3489" s="17">
        <v>1452</v>
      </c>
      <c r="D3489" s="17">
        <v>1452</v>
      </c>
    </row>
    <row r="3490" spans="2:4" x14ac:dyDescent="0.4">
      <c r="B3490" s="15">
        <v>3487</v>
      </c>
      <c r="C3490" s="17">
        <v>1458</v>
      </c>
      <c r="D3490" s="17">
        <v>1458</v>
      </c>
    </row>
    <row r="3491" spans="2:4" x14ac:dyDescent="0.4">
      <c r="B3491" s="15">
        <v>3488</v>
      </c>
      <c r="C3491" s="17">
        <v>1437</v>
      </c>
      <c r="D3491" s="17">
        <v>1437</v>
      </c>
    </row>
    <row r="3492" spans="2:4" x14ac:dyDescent="0.4">
      <c r="B3492" s="15">
        <v>3489</v>
      </c>
      <c r="C3492" s="17">
        <v>1452</v>
      </c>
      <c r="D3492" s="17">
        <v>1452</v>
      </c>
    </row>
    <row r="3493" spans="2:4" x14ac:dyDescent="0.4">
      <c r="B3493" s="15">
        <v>3490</v>
      </c>
      <c r="C3493" s="17">
        <v>1345</v>
      </c>
      <c r="D3493" s="17">
        <v>1437</v>
      </c>
    </row>
    <row r="3494" spans="2:4" x14ac:dyDescent="0.4">
      <c r="B3494" s="15">
        <v>3491</v>
      </c>
      <c r="C3494" s="17">
        <v>1124</v>
      </c>
      <c r="D3494" s="17">
        <v>1124</v>
      </c>
    </row>
    <row r="3495" spans="2:4" x14ac:dyDescent="0.4">
      <c r="B3495" s="15">
        <v>3492</v>
      </c>
      <c r="C3495" s="17">
        <v>1124</v>
      </c>
      <c r="D3495" s="17">
        <v>1124</v>
      </c>
    </row>
    <row r="3496" spans="2:4" x14ac:dyDescent="0.4">
      <c r="B3496" s="15">
        <v>3493</v>
      </c>
      <c r="C3496" s="17">
        <v>1452</v>
      </c>
      <c r="D3496" s="17">
        <v>1452</v>
      </c>
    </row>
    <row r="3497" spans="2:4" x14ac:dyDescent="0.4">
      <c r="B3497" s="15">
        <v>3494</v>
      </c>
      <c r="C3497" s="17">
        <v>1173</v>
      </c>
      <c r="D3497" s="17">
        <v>1458</v>
      </c>
    </row>
    <row r="3498" spans="2:4" x14ac:dyDescent="0.4">
      <c r="B3498" s="15">
        <v>3495</v>
      </c>
      <c r="C3498" s="17">
        <v>1437</v>
      </c>
      <c r="D3498" s="17">
        <v>1437</v>
      </c>
    </row>
    <row r="3499" spans="2:4" x14ac:dyDescent="0.4">
      <c r="B3499" s="15">
        <v>3496</v>
      </c>
      <c r="C3499" s="17">
        <v>1173</v>
      </c>
      <c r="D3499" s="17">
        <v>1435</v>
      </c>
    </row>
    <row r="3500" spans="2:4" x14ac:dyDescent="0.4">
      <c r="B3500" s="15">
        <v>3497</v>
      </c>
      <c r="C3500" s="17">
        <v>1452</v>
      </c>
      <c r="D3500" s="17">
        <v>1452</v>
      </c>
    </row>
    <row r="3501" spans="2:4" x14ac:dyDescent="0.4">
      <c r="B3501" s="15">
        <v>3498</v>
      </c>
      <c r="C3501" s="17">
        <v>1437</v>
      </c>
      <c r="D3501" s="17">
        <v>1437</v>
      </c>
    </row>
    <row r="3502" spans="2:4" x14ac:dyDescent="0.4">
      <c r="B3502" s="15">
        <v>3499</v>
      </c>
      <c r="C3502" s="17">
        <v>1436</v>
      </c>
      <c r="D3502" s="17">
        <v>1437</v>
      </c>
    </row>
    <row r="3503" spans="2:4" x14ac:dyDescent="0.4">
      <c r="B3503" s="15">
        <v>3500</v>
      </c>
      <c r="C3503" s="17">
        <v>1452</v>
      </c>
      <c r="D3503" s="17">
        <v>1452</v>
      </c>
    </row>
    <row r="3504" spans="2:4" x14ac:dyDescent="0.4">
      <c r="B3504" s="15">
        <v>3501</v>
      </c>
      <c r="C3504" s="17">
        <v>1153</v>
      </c>
      <c r="D3504" s="17">
        <v>1124</v>
      </c>
    </row>
    <row r="3505" spans="2:4" x14ac:dyDescent="0.4">
      <c r="B3505" s="15">
        <v>3502</v>
      </c>
      <c r="C3505" s="17">
        <v>1437</v>
      </c>
      <c r="D3505" s="17">
        <v>1437</v>
      </c>
    </row>
    <row r="3506" spans="2:4" x14ac:dyDescent="0.4">
      <c r="B3506" s="15">
        <v>3503</v>
      </c>
      <c r="C3506" s="17">
        <v>1124</v>
      </c>
      <c r="D3506" s="17">
        <v>1124</v>
      </c>
    </row>
    <row r="3507" spans="2:4" x14ac:dyDescent="0.4">
      <c r="B3507" s="15">
        <v>3504</v>
      </c>
      <c r="C3507" s="17">
        <v>1124</v>
      </c>
      <c r="D3507" s="17">
        <v>1124</v>
      </c>
    </row>
    <row r="3508" spans="2:4" x14ac:dyDescent="0.4">
      <c r="B3508" s="15">
        <v>3505</v>
      </c>
      <c r="C3508" s="17">
        <v>1437</v>
      </c>
      <c r="D3508" s="17">
        <v>1437</v>
      </c>
    </row>
    <row r="3509" spans="2:4" x14ac:dyDescent="0.4">
      <c r="B3509" s="15">
        <v>3506</v>
      </c>
      <c r="C3509" s="17">
        <v>1371</v>
      </c>
      <c r="D3509" s="17">
        <v>1268</v>
      </c>
    </row>
    <row r="3510" spans="2:4" x14ac:dyDescent="0.4">
      <c r="B3510" s="15">
        <v>3507</v>
      </c>
      <c r="C3510" s="17">
        <v>1437</v>
      </c>
      <c r="D3510" s="17">
        <v>1437</v>
      </c>
    </row>
    <row r="3511" spans="2:4" x14ac:dyDescent="0.4">
      <c r="B3511" s="15">
        <v>3508</v>
      </c>
      <c r="C3511" s="17">
        <v>1452</v>
      </c>
      <c r="D3511" s="17">
        <v>1452</v>
      </c>
    </row>
    <row r="3512" spans="2:4" x14ac:dyDescent="0.4">
      <c r="B3512" s="15">
        <v>3509</v>
      </c>
      <c r="C3512" s="17">
        <v>1314</v>
      </c>
      <c r="D3512" s="17">
        <v>1458</v>
      </c>
    </row>
    <row r="3513" spans="2:4" x14ac:dyDescent="0.4">
      <c r="B3513" s="15">
        <v>3510</v>
      </c>
      <c r="C3513" s="17">
        <v>1124</v>
      </c>
      <c r="D3513" s="17">
        <v>1124</v>
      </c>
    </row>
    <row r="3514" spans="2:4" x14ac:dyDescent="0.4">
      <c r="B3514" s="15">
        <v>3511</v>
      </c>
      <c r="C3514" s="17">
        <v>1246</v>
      </c>
      <c r="D3514" s="17">
        <v>1196</v>
      </c>
    </row>
    <row r="3515" spans="2:4" x14ac:dyDescent="0.4">
      <c r="B3515" s="15">
        <v>3512</v>
      </c>
      <c r="C3515" s="17">
        <v>1452</v>
      </c>
      <c r="D3515" s="17">
        <v>1452</v>
      </c>
    </row>
    <row r="3516" spans="2:4" x14ac:dyDescent="0.4">
      <c r="B3516" s="15">
        <v>3513</v>
      </c>
      <c r="C3516" s="17">
        <v>1153</v>
      </c>
      <c r="D3516" s="17">
        <v>1376</v>
      </c>
    </row>
    <row r="3517" spans="2:4" x14ac:dyDescent="0.4">
      <c r="B3517" s="15">
        <v>3514</v>
      </c>
      <c r="C3517" s="17">
        <v>1153</v>
      </c>
      <c r="D3517" s="17">
        <v>1124</v>
      </c>
    </row>
    <row r="3518" spans="2:4" x14ac:dyDescent="0.4">
      <c r="B3518" s="15">
        <v>3515</v>
      </c>
      <c r="C3518" s="17">
        <v>1124</v>
      </c>
      <c r="D3518" s="17">
        <v>1124</v>
      </c>
    </row>
    <row r="3519" spans="2:4" x14ac:dyDescent="0.4">
      <c r="B3519" s="15">
        <v>3516</v>
      </c>
      <c r="C3519" s="17">
        <v>1112</v>
      </c>
      <c r="D3519" s="17">
        <v>1112</v>
      </c>
    </row>
    <row r="3520" spans="2:4" x14ac:dyDescent="0.4">
      <c r="B3520" s="15">
        <v>3517</v>
      </c>
      <c r="C3520" s="17">
        <v>1124</v>
      </c>
      <c r="D3520" s="17">
        <v>1124</v>
      </c>
    </row>
    <row r="3521" spans="2:4" x14ac:dyDescent="0.4">
      <c r="B3521" s="15">
        <v>3518</v>
      </c>
      <c r="C3521" s="17">
        <v>1452</v>
      </c>
      <c r="D3521" s="17">
        <v>1452</v>
      </c>
    </row>
    <row r="3522" spans="2:4" x14ac:dyDescent="0.4">
      <c r="B3522" s="15">
        <v>3519</v>
      </c>
      <c r="C3522" s="17">
        <v>1124</v>
      </c>
      <c r="D3522" s="17">
        <v>1124</v>
      </c>
    </row>
    <row r="3523" spans="2:4" x14ac:dyDescent="0.4">
      <c r="B3523" s="15">
        <v>3520</v>
      </c>
      <c r="C3523" s="17">
        <v>1452</v>
      </c>
      <c r="D3523" s="17">
        <v>1452</v>
      </c>
    </row>
    <row r="3524" spans="2:4" x14ac:dyDescent="0.4">
      <c r="B3524" s="15">
        <v>3521</v>
      </c>
      <c r="C3524" s="17">
        <v>1452</v>
      </c>
      <c r="D3524" s="17">
        <v>1452</v>
      </c>
    </row>
    <row r="3525" spans="2:4" x14ac:dyDescent="0.4">
      <c r="B3525" s="15">
        <v>3522</v>
      </c>
      <c r="C3525" s="17">
        <v>1452</v>
      </c>
      <c r="D3525" s="17">
        <v>1452</v>
      </c>
    </row>
    <row r="3526" spans="2:4" x14ac:dyDescent="0.4">
      <c r="B3526" s="15">
        <v>3523</v>
      </c>
      <c r="C3526" s="17">
        <v>1246</v>
      </c>
      <c r="D3526" s="17">
        <v>1437</v>
      </c>
    </row>
    <row r="3527" spans="2:4" x14ac:dyDescent="0.4">
      <c r="B3527" s="15">
        <v>3524</v>
      </c>
      <c r="C3527" s="17">
        <v>1452</v>
      </c>
      <c r="D3527" s="17">
        <v>1452</v>
      </c>
    </row>
    <row r="3528" spans="2:4" x14ac:dyDescent="0.4">
      <c r="B3528" s="15">
        <v>3525</v>
      </c>
      <c r="C3528" s="17">
        <v>1242</v>
      </c>
      <c r="D3528" s="17">
        <v>1433</v>
      </c>
    </row>
    <row r="3529" spans="2:4" x14ac:dyDescent="0.4">
      <c r="B3529" s="15">
        <v>3526</v>
      </c>
      <c r="C3529" s="17">
        <v>1452</v>
      </c>
      <c r="D3529" s="17">
        <v>1452</v>
      </c>
    </row>
    <row r="3530" spans="2:4" x14ac:dyDescent="0.4">
      <c r="B3530" s="15">
        <v>3527</v>
      </c>
      <c r="C3530" s="17">
        <v>1345</v>
      </c>
      <c r="D3530" s="17">
        <v>1433</v>
      </c>
    </row>
    <row r="3531" spans="2:4" x14ac:dyDescent="0.4">
      <c r="B3531" s="15">
        <v>3528</v>
      </c>
      <c r="C3531" s="17">
        <v>1437</v>
      </c>
      <c r="D3531" s="17">
        <v>1437</v>
      </c>
    </row>
    <row r="3532" spans="2:4" x14ac:dyDescent="0.4">
      <c r="B3532" s="15">
        <v>3529</v>
      </c>
      <c r="C3532" s="17">
        <v>1246</v>
      </c>
      <c r="D3532" s="17">
        <v>1437</v>
      </c>
    </row>
    <row r="3533" spans="2:4" x14ac:dyDescent="0.4">
      <c r="B3533" s="15">
        <v>3530</v>
      </c>
      <c r="C3533" s="17">
        <v>1332</v>
      </c>
      <c r="D3533" s="17">
        <v>1181</v>
      </c>
    </row>
    <row r="3534" spans="2:4" x14ac:dyDescent="0.4">
      <c r="B3534" s="15">
        <v>3531</v>
      </c>
      <c r="C3534" s="17">
        <v>1436</v>
      </c>
      <c r="D3534" s="17">
        <v>1437</v>
      </c>
    </row>
    <row r="3535" spans="2:4" x14ac:dyDescent="0.4">
      <c r="B3535" s="15">
        <v>3532</v>
      </c>
      <c r="C3535" s="17">
        <v>1452</v>
      </c>
      <c r="D3535" s="17">
        <v>1452</v>
      </c>
    </row>
    <row r="3536" spans="2:4" x14ac:dyDescent="0.4">
      <c r="B3536" s="15">
        <v>3533</v>
      </c>
      <c r="C3536" s="17">
        <v>1452</v>
      </c>
      <c r="D3536" s="17">
        <v>1452</v>
      </c>
    </row>
    <row r="3537" spans="2:4" x14ac:dyDescent="0.4">
      <c r="B3537" s="15">
        <v>3534</v>
      </c>
      <c r="C3537" s="17">
        <v>1345</v>
      </c>
      <c r="D3537" s="17">
        <v>1343</v>
      </c>
    </row>
    <row r="3538" spans="2:4" x14ac:dyDescent="0.4">
      <c r="B3538" s="15">
        <v>3535</v>
      </c>
      <c r="C3538" s="17">
        <v>1314</v>
      </c>
      <c r="D3538" s="17">
        <v>1458</v>
      </c>
    </row>
    <row r="3539" spans="2:4" x14ac:dyDescent="0.4">
      <c r="B3539" s="15">
        <v>3536</v>
      </c>
      <c r="C3539" s="17">
        <v>1374</v>
      </c>
      <c r="D3539" s="17">
        <v>1374</v>
      </c>
    </row>
    <row r="3540" spans="2:4" x14ac:dyDescent="0.4">
      <c r="B3540" s="15">
        <v>3537</v>
      </c>
      <c r="C3540" s="17">
        <v>1437</v>
      </c>
      <c r="D3540" s="17">
        <v>1437</v>
      </c>
    </row>
    <row r="3541" spans="2:4" x14ac:dyDescent="0.4">
      <c r="B3541" s="15">
        <v>3538</v>
      </c>
      <c r="C3541" s="17">
        <v>1452</v>
      </c>
      <c r="D3541" s="17">
        <v>1452</v>
      </c>
    </row>
    <row r="3542" spans="2:4" x14ac:dyDescent="0.4">
      <c r="B3542" s="15">
        <v>3539</v>
      </c>
      <c r="C3542" s="17">
        <v>1457</v>
      </c>
      <c r="D3542" s="17">
        <v>1433</v>
      </c>
    </row>
    <row r="3543" spans="2:4" x14ac:dyDescent="0.4">
      <c r="B3543" s="15">
        <v>3540</v>
      </c>
      <c r="C3543" s="17">
        <v>1173</v>
      </c>
      <c r="D3543" s="17">
        <v>1181</v>
      </c>
    </row>
    <row r="3544" spans="2:4" x14ac:dyDescent="0.4">
      <c r="B3544" s="15">
        <v>3541</v>
      </c>
      <c r="C3544" s="17">
        <v>1437</v>
      </c>
      <c r="D3544" s="17">
        <v>1437</v>
      </c>
    </row>
    <row r="3545" spans="2:4" x14ac:dyDescent="0.4">
      <c r="B3545" s="15">
        <v>3542</v>
      </c>
      <c r="C3545" s="17">
        <v>1246</v>
      </c>
      <c r="D3545" s="17">
        <v>1112</v>
      </c>
    </row>
    <row r="3546" spans="2:4" x14ac:dyDescent="0.4">
      <c r="B3546" s="15">
        <v>3543</v>
      </c>
      <c r="C3546" s="17">
        <v>1437</v>
      </c>
      <c r="D3546" s="17">
        <v>1437</v>
      </c>
    </row>
    <row r="3547" spans="2:4" x14ac:dyDescent="0.4">
      <c r="B3547" s="15">
        <v>3544</v>
      </c>
      <c r="C3547" s="17">
        <v>1314</v>
      </c>
      <c r="D3547" s="17">
        <v>1423</v>
      </c>
    </row>
    <row r="3548" spans="2:4" x14ac:dyDescent="0.4">
      <c r="B3548" s="15">
        <v>3545</v>
      </c>
      <c r="C3548" s="17">
        <v>1437</v>
      </c>
      <c r="D3548" s="17">
        <v>1437</v>
      </c>
    </row>
    <row r="3549" spans="2:4" x14ac:dyDescent="0.4">
      <c r="B3549" s="15">
        <v>3546</v>
      </c>
      <c r="C3549" s="17">
        <v>1124</v>
      </c>
      <c r="D3549" s="17">
        <v>1124</v>
      </c>
    </row>
    <row r="3550" spans="2:4" x14ac:dyDescent="0.4">
      <c r="B3550" s="15">
        <v>3547</v>
      </c>
      <c r="C3550" s="17">
        <v>1436</v>
      </c>
      <c r="D3550" s="17">
        <v>1433</v>
      </c>
    </row>
    <row r="3551" spans="2:4" x14ac:dyDescent="0.4">
      <c r="B3551" s="15">
        <v>3548</v>
      </c>
      <c r="C3551" s="17">
        <v>1452</v>
      </c>
      <c r="D3551" s="17">
        <v>1452</v>
      </c>
    </row>
    <row r="3552" spans="2:4" x14ac:dyDescent="0.4">
      <c r="B3552" s="15">
        <v>3549</v>
      </c>
      <c r="C3552" s="17">
        <v>1452</v>
      </c>
      <c r="D3552" s="17">
        <v>1452</v>
      </c>
    </row>
    <row r="3553" spans="2:4" x14ac:dyDescent="0.4">
      <c r="B3553" s="15">
        <v>3550</v>
      </c>
      <c r="C3553" s="17">
        <v>1437</v>
      </c>
      <c r="D3553" s="17">
        <v>1437</v>
      </c>
    </row>
    <row r="3554" spans="2:4" x14ac:dyDescent="0.4">
      <c r="B3554" s="15">
        <v>3551</v>
      </c>
      <c r="C3554" s="17">
        <v>1452</v>
      </c>
      <c r="D3554" s="17">
        <v>1452</v>
      </c>
    </row>
    <row r="3555" spans="2:4" x14ac:dyDescent="0.4">
      <c r="B3555" s="15">
        <v>3552</v>
      </c>
      <c r="C3555" s="17">
        <v>1437</v>
      </c>
      <c r="D3555" s="17">
        <v>1437</v>
      </c>
    </row>
    <row r="3556" spans="2:4" x14ac:dyDescent="0.4">
      <c r="B3556" s="15">
        <v>3553</v>
      </c>
      <c r="C3556" s="17">
        <v>1436</v>
      </c>
      <c r="D3556" s="17">
        <v>1343</v>
      </c>
    </row>
    <row r="3557" spans="2:4" x14ac:dyDescent="0.4">
      <c r="B3557" s="15">
        <v>3554</v>
      </c>
      <c r="C3557" s="17">
        <v>1452</v>
      </c>
      <c r="D3557" s="17">
        <v>1452</v>
      </c>
    </row>
    <row r="3558" spans="2:4" x14ac:dyDescent="0.4">
      <c r="B3558" s="15">
        <v>3555</v>
      </c>
      <c r="C3558" s="17">
        <v>1173</v>
      </c>
      <c r="D3558" s="17">
        <v>1268</v>
      </c>
    </row>
    <row r="3559" spans="2:4" x14ac:dyDescent="0.4">
      <c r="B3559" s="15">
        <v>3556</v>
      </c>
      <c r="C3559" s="17">
        <v>1452</v>
      </c>
      <c r="D3559" s="17">
        <v>1452</v>
      </c>
    </row>
    <row r="3560" spans="2:4" x14ac:dyDescent="0.4">
      <c r="B3560" s="15">
        <v>3557</v>
      </c>
      <c r="C3560" s="17">
        <v>1246</v>
      </c>
      <c r="D3560" s="17">
        <v>1376</v>
      </c>
    </row>
    <row r="3561" spans="2:4" x14ac:dyDescent="0.4">
      <c r="B3561" s="15">
        <v>3558</v>
      </c>
      <c r="C3561" s="17">
        <v>1436</v>
      </c>
      <c r="D3561" s="17">
        <v>1433</v>
      </c>
    </row>
    <row r="3562" spans="2:4" x14ac:dyDescent="0.4">
      <c r="B3562" s="15">
        <v>3559</v>
      </c>
      <c r="C3562" s="17">
        <v>1124</v>
      </c>
      <c r="D3562" s="17">
        <v>1124</v>
      </c>
    </row>
    <row r="3563" spans="2:4" x14ac:dyDescent="0.4">
      <c r="B3563" s="15">
        <v>3560</v>
      </c>
      <c r="C3563" s="17">
        <v>1314</v>
      </c>
      <c r="D3563" s="17">
        <v>1124</v>
      </c>
    </row>
    <row r="3564" spans="2:4" x14ac:dyDescent="0.4">
      <c r="B3564" s="15">
        <v>3561</v>
      </c>
      <c r="C3564" s="17">
        <v>1124</v>
      </c>
      <c r="D3564" s="17">
        <v>1124</v>
      </c>
    </row>
    <row r="3565" spans="2:4" x14ac:dyDescent="0.4">
      <c r="B3565" s="15">
        <v>3562</v>
      </c>
      <c r="C3565" s="17">
        <v>1452</v>
      </c>
      <c r="D3565" s="17">
        <v>1452</v>
      </c>
    </row>
    <row r="3566" spans="2:4" x14ac:dyDescent="0.4">
      <c r="B3566" s="15">
        <v>3563</v>
      </c>
      <c r="C3566" s="17">
        <v>1278</v>
      </c>
      <c r="D3566" s="17">
        <v>1195</v>
      </c>
    </row>
    <row r="3567" spans="2:4" x14ac:dyDescent="0.4">
      <c r="B3567" s="15">
        <v>3564</v>
      </c>
      <c r="C3567" s="17">
        <v>1452</v>
      </c>
      <c r="D3567" s="17">
        <v>1452</v>
      </c>
    </row>
    <row r="3568" spans="2:4" x14ac:dyDescent="0.4">
      <c r="B3568" s="15">
        <v>3565</v>
      </c>
      <c r="C3568" s="17">
        <v>1374</v>
      </c>
      <c r="D3568" s="17">
        <v>1374</v>
      </c>
    </row>
    <row r="3569" spans="2:4" x14ac:dyDescent="0.4">
      <c r="B3569" s="15">
        <v>3566</v>
      </c>
      <c r="C3569" s="17">
        <v>1374</v>
      </c>
      <c r="D3569" s="17">
        <v>1374</v>
      </c>
    </row>
    <row r="3570" spans="2:4" x14ac:dyDescent="0.4">
      <c r="B3570" s="15">
        <v>3567</v>
      </c>
      <c r="C3570" s="17">
        <v>1124</v>
      </c>
      <c r="D3570" s="17">
        <v>1124</v>
      </c>
    </row>
    <row r="3571" spans="2:4" x14ac:dyDescent="0.4">
      <c r="B3571" s="15">
        <v>3568</v>
      </c>
      <c r="C3571" s="17">
        <v>1452</v>
      </c>
      <c r="D3571" s="17">
        <v>1452</v>
      </c>
    </row>
    <row r="3572" spans="2:4" x14ac:dyDescent="0.4">
      <c r="B3572" s="15">
        <v>3569</v>
      </c>
      <c r="C3572" s="17">
        <v>1124</v>
      </c>
      <c r="D3572" s="17">
        <v>1124</v>
      </c>
    </row>
    <row r="3573" spans="2:4" x14ac:dyDescent="0.4">
      <c r="B3573" s="15">
        <v>3570</v>
      </c>
      <c r="C3573" s="17">
        <v>1124</v>
      </c>
      <c r="D3573" s="17">
        <v>1124</v>
      </c>
    </row>
    <row r="3574" spans="2:4" x14ac:dyDescent="0.4">
      <c r="B3574" s="15">
        <v>3571</v>
      </c>
      <c r="C3574" s="17">
        <v>1173</v>
      </c>
      <c r="D3574" s="17">
        <v>1452</v>
      </c>
    </row>
    <row r="3575" spans="2:4" x14ac:dyDescent="0.4">
      <c r="B3575" s="15">
        <v>3572</v>
      </c>
      <c r="C3575" s="17">
        <v>1314</v>
      </c>
      <c r="D3575" s="17">
        <v>1112</v>
      </c>
    </row>
    <row r="3576" spans="2:4" x14ac:dyDescent="0.4">
      <c r="B3576" s="15">
        <v>3573</v>
      </c>
      <c r="C3576" s="17">
        <v>1242</v>
      </c>
      <c r="D3576" s="17">
        <v>1374</v>
      </c>
    </row>
    <row r="3577" spans="2:4" x14ac:dyDescent="0.4">
      <c r="B3577" s="15">
        <v>3574</v>
      </c>
      <c r="C3577" s="17">
        <v>1314</v>
      </c>
      <c r="D3577" s="17">
        <v>1124</v>
      </c>
    </row>
    <row r="3578" spans="2:4" x14ac:dyDescent="0.4">
      <c r="B3578" s="15">
        <v>3575</v>
      </c>
      <c r="C3578" s="17">
        <v>1195</v>
      </c>
      <c r="D3578" s="17">
        <v>1195</v>
      </c>
    </row>
    <row r="3579" spans="2:4" x14ac:dyDescent="0.4">
      <c r="B3579" s="15">
        <v>3576</v>
      </c>
      <c r="C3579" s="17">
        <v>1433</v>
      </c>
      <c r="D3579" s="17">
        <v>1433</v>
      </c>
    </row>
    <row r="3580" spans="2:4" x14ac:dyDescent="0.4">
      <c r="B3580" s="15">
        <v>3577</v>
      </c>
      <c r="C3580" s="17">
        <v>1437</v>
      </c>
      <c r="D3580" s="17">
        <v>1437</v>
      </c>
    </row>
    <row r="3581" spans="2:4" x14ac:dyDescent="0.4">
      <c r="B3581" s="15">
        <v>3578</v>
      </c>
      <c r="C3581" s="17">
        <v>1374</v>
      </c>
      <c r="D3581" s="17">
        <v>1374</v>
      </c>
    </row>
    <row r="3582" spans="2:4" x14ac:dyDescent="0.4">
      <c r="B3582" s="15">
        <v>3579</v>
      </c>
      <c r="C3582" s="17">
        <v>1452</v>
      </c>
      <c r="D3582" s="17">
        <v>1452</v>
      </c>
    </row>
    <row r="3583" spans="2:4" x14ac:dyDescent="0.4">
      <c r="B3583" s="15">
        <v>3580</v>
      </c>
      <c r="C3583" s="17">
        <v>1257</v>
      </c>
      <c r="D3583" s="17">
        <v>1124</v>
      </c>
    </row>
    <row r="3584" spans="2:4" x14ac:dyDescent="0.4">
      <c r="B3584" s="15">
        <v>3581</v>
      </c>
      <c r="C3584" s="17">
        <v>1246</v>
      </c>
      <c r="D3584" s="17">
        <v>1343</v>
      </c>
    </row>
    <row r="3585" spans="2:4" x14ac:dyDescent="0.4">
      <c r="B3585" s="15">
        <v>3582</v>
      </c>
      <c r="C3585" s="17">
        <v>1437</v>
      </c>
      <c r="D3585" s="17">
        <v>1437</v>
      </c>
    </row>
    <row r="3586" spans="2:4" x14ac:dyDescent="0.4">
      <c r="B3586" s="15">
        <v>3583</v>
      </c>
      <c r="C3586" s="17">
        <v>1242</v>
      </c>
      <c r="D3586" s="17">
        <v>1376</v>
      </c>
    </row>
    <row r="3587" spans="2:4" x14ac:dyDescent="0.4">
      <c r="B3587" s="15">
        <v>3584</v>
      </c>
      <c r="C3587" s="17">
        <v>1452</v>
      </c>
      <c r="D3587" s="17">
        <v>1452</v>
      </c>
    </row>
    <row r="3588" spans="2:4" x14ac:dyDescent="0.4">
      <c r="B3588" s="15">
        <v>3585</v>
      </c>
      <c r="C3588" s="17">
        <v>1452</v>
      </c>
      <c r="D3588" s="17">
        <v>1452</v>
      </c>
    </row>
    <row r="3589" spans="2:4" x14ac:dyDescent="0.4">
      <c r="B3589" s="15">
        <v>3586</v>
      </c>
      <c r="C3589" s="17">
        <v>1246</v>
      </c>
      <c r="D3589" s="17">
        <v>1452</v>
      </c>
    </row>
    <row r="3590" spans="2:4" x14ac:dyDescent="0.4">
      <c r="B3590" s="15">
        <v>3587</v>
      </c>
      <c r="C3590" s="17">
        <v>1343</v>
      </c>
      <c r="D3590" s="17">
        <v>1343</v>
      </c>
    </row>
    <row r="3591" spans="2:4" x14ac:dyDescent="0.4">
      <c r="B3591" s="15">
        <v>3588</v>
      </c>
      <c r="C3591" s="17">
        <v>1124</v>
      </c>
      <c r="D3591" s="17">
        <v>1124</v>
      </c>
    </row>
    <row r="3592" spans="2:4" x14ac:dyDescent="0.4">
      <c r="B3592" s="15">
        <v>3589</v>
      </c>
      <c r="C3592" s="17">
        <v>1274</v>
      </c>
      <c r="D3592" s="17">
        <v>1195</v>
      </c>
    </row>
    <row r="3593" spans="2:4" x14ac:dyDescent="0.4">
      <c r="B3593" s="15">
        <v>3590</v>
      </c>
      <c r="C3593" s="17">
        <v>1452</v>
      </c>
      <c r="D3593" s="17">
        <v>1452</v>
      </c>
    </row>
    <row r="3594" spans="2:4" x14ac:dyDescent="0.4">
      <c r="B3594" s="15">
        <v>3591</v>
      </c>
      <c r="C3594" s="17">
        <v>1274</v>
      </c>
      <c r="D3594" s="17">
        <v>1458</v>
      </c>
    </row>
    <row r="3595" spans="2:4" x14ac:dyDescent="0.4">
      <c r="B3595" s="15">
        <v>3592</v>
      </c>
      <c r="C3595" s="17">
        <v>1246</v>
      </c>
      <c r="D3595" s="17">
        <v>1452</v>
      </c>
    </row>
    <row r="3596" spans="2:4" x14ac:dyDescent="0.4">
      <c r="B3596" s="15">
        <v>3593</v>
      </c>
      <c r="C3596" s="17">
        <v>1437</v>
      </c>
      <c r="D3596" s="17">
        <v>1437</v>
      </c>
    </row>
    <row r="3597" spans="2:4" x14ac:dyDescent="0.4">
      <c r="B3597" s="15">
        <v>3594</v>
      </c>
      <c r="C3597" s="17">
        <v>1242</v>
      </c>
      <c r="D3597" s="17">
        <v>1433</v>
      </c>
    </row>
    <row r="3598" spans="2:4" x14ac:dyDescent="0.4">
      <c r="B3598" s="15">
        <v>3595</v>
      </c>
      <c r="C3598" s="17">
        <v>1173</v>
      </c>
      <c r="D3598" s="17">
        <v>1181</v>
      </c>
    </row>
    <row r="3599" spans="2:4" x14ac:dyDescent="0.4">
      <c r="B3599" s="15">
        <v>3596</v>
      </c>
      <c r="C3599" s="17">
        <v>1173</v>
      </c>
      <c r="D3599" s="17">
        <v>1343</v>
      </c>
    </row>
    <row r="3600" spans="2:4" x14ac:dyDescent="0.4">
      <c r="B3600" s="15">
        <v>3597</v>
      </c>
      <c r="C3600" s="17">
        <v>1314</v>
      </c>
      <c r="D3600" s="17">
        <v>1112</v>
      </c>
    </row>
    <row r="3601" spans="2:4" x14ac:dyDescent="0.4">
      <c r="B3601" s="15">
        <v>3598</v>
      </c>
      <c r="C3601" s="17">
        <v>1124</v>
      </c>
      <c r="D3601" s="17">
        <v>1124</v>
      </c>
    </row>
    <row r="3602" spans="2:4" x14ac:dyDescent="0.4">
      <c r="B3602" s="15">
        <v>3599</v>
      </c>
      <c r="C3602" s="17">
        <v>1374</v>
      </c>
      <c r="D3602" s="17">
        <v>1374</v>
      </c>
    </row>
    <row r="3603" spans="2:4" x14ac:dyDescent="0.4">
      <c r="B3603" s="15">
        <v>3600</v>
      </c>
      <c r="C3603" s="17">
        <v>1458</v>
      </c>
      <c r="D3603" s="17">
        <v>1458</v>
      </c>
    </row>
    <row r="3604" spans="2:4" x14ac:dyDescent="0.4">
      <c r="B3604" s="15">
        <v>3601</v>
      </c>
      <c r="C3604" s="17">
        <v>1437</v>
      </c>
      <c r="D3604" s="17">
        <v>1437</v>
      </c>
    </row>
    <row r="3605" spans="2:4" x14ac:dyDescent="0.4">
      <c r="B3605" s="15">
        <v>3602</v>
      </c>
      <c r="C3605" s="17">
        <v>1124</v>
      </c>
      <c r="D3605" s="17">
        <v>1124</v>
      </c>
    </row>
    <row r="3606" spans="2:4" x14ac:dyDescent="0.4">
      <c r="B3606" s="15">
        <v>3603</v>
      </c>
      <c r="C3606" s="17">
        <v>1452</v>
      </c>
      <c r="D3606" s="17">
        <v>1452</v>
      </c>
    </row>
    <row r="3607" spans="2:4" x14ac:dyDescent="0.4">
      <c r="B3607" s="15">
        <v>3604</v>
      </c>
      <c r="C3607" s="17">
        <v>1153</v>
      </c>
      <c r="D3607" s="17">
        <v>1452</v>
      </c>
    </row>
    <row r="3608" spans="2:4" x14ac:dyDescent="0.4">
      <c r="B3608" s="15">
        <v>3605</v>
      </c>
      <c r="C3608" s="17">
        <v>1274</v>
      </c>
      <c r="D3608" s="17">
        <v>1433</v>
      </c>
    </row>
    <row r="3609" spans="2:4" x14ac:dyDescent="0.4">
      <c r="B3609" s="15">
        <v>3606</v>
      </c>
      <c r="C3609" s="17">
        <v>1452</v>
      </c>
      <c r="D3609" s="17">
        <v>1452</v>
      </c>
    </row>
    <row r="3610" spans="2:4" x14ac:dyDescent="0.4">
      <c r="B3610" s="15">
        <v>3607</v>
      </c>
      <c r="C3610" s="17">
        <v>1437</v>
      </c>
      <c r="D3610" s="17">
        <v>1437</v>
      </c>
    </row>
    <row r="3611" spans="2:4" x14ac:dyDescent="0.4">
      <c r="B3611" s="15">
        <v>3608</v>
      </c>
      <c r="C3611" s="17">
        <v>1124</v>
      </c>
      <c r="D3611" s="17">
        <v>1124</v>
      </c>
    </row>
    <row r="3612" spans="2:4" x14ac:dyDescent="0.4">
      <c r="B3612" s="15">
        <v>3609</v>
      </c>
      <c r="C3612" s="17">
        <v>1278</v>
      </c>
      <c r="D3612" s="17">
        <v>1343</v>
      </c>
    </row>
    <row r="3613" spans="2:4" x14ac:dyDescent="0.4">
      <c r="B3613" s="15">
        <v>3610</v>
      </c>
      <c r="C3613" s="17">
        <v>1124</v>
      </c>
      <c r="D3613" s="17">
        <v>1124</v>
      </c>
    </row>
    <row r="3614" spans="2:4" x14ac:dyDescent="0.4">
      <c r="B3614" s="15">
        <v>3611</v>
      </c>
      <c r="C3614" s="17">
        <v>1278</v>
      </c>
      <c r="D3614" s="17">
        <v>1452</v>
      </c>
    </row>
    <row r="3615" spans="2:4" x14ac:dyDescent="0.4">
      <c r="B3615" s="15">
        <v>3612</v>
      </c>
      <c r="C3615" s="17">
        <v>1246</v>
      </c>
      <c r="D3615" s="17">
        <v>1124</v>
      </c>
    </row>
    <row r="3616" spans="2:4" x14ac:dyDescent="0.4">
      <c r="B3616" s="15">
        <v>3613</v>
      </c>
      <c r="C3616" s="17">
        <v>1314</v>
      </c>
      <c r="D3616" s="17">
        <v>1195</v>
      </c>
    </row>
    <row r="3617" spans="2:4" x14ac:dyDescent="0.4">
      <c r="B3617" s="15">
        <v>3614</v>
      </c>
      <c r="C3617" s="17">
        <v>1452</v>
      </c>
      <c r="D3617" s="17">
        <v>1452</v>
      </c>
    </row>
    <row r="3618" spans="2:4" x14ac:dyDescent="0.4">
      <c r="B3618" s="15">
        <v>3615</v>
      </c>
      <c r="C3618" s="17">
        <v>1371</v>
      </c>
      <c r="D3618" s="17">
        <v>1343</v>
      </c>
    </row>
    <row r="3619" spans="2:4" x14ac:dyDescent="0.4">
      <c r="B3619" s="15">
        <v>3616</v>
      </c>
      <c r="C3619" s="17">
        <v>1452</v>
      </c>
      <c r="D3619" s="17">
        <v>1452</v>
      </c>
    </row>
    <row r="3620" spans="2:4" x14ac:dyDescent="0.4">
      <c r="B3620" s="15">
        <v>3617</v>
      </c>
      <c r="C3620" s="17">
        <v>1452</v>
      </c>
      <c r="D3620" s="17">
        <v>1452</v>
      </c>
    </row>
    <row r="3621" spans="2:4" x14ac:dyDescent="0.4">
      <c r="B3621" s="15">
        <v>3618</v>
      </c>
      <c r="C3621" s="17">
        <v>1452</v>
      </c>
      <c r="D3621" s="17">
        <v>1452</v>
      </c>
    </row>
    <row r="3622" spans="2:4" x14ac:dyDescent="0.4">
      <c r="B3622" s="15">
        <v>3619</v>
      </c>
      <c r="C3622" s="17">
        <v>1173</v>
      </c>
      <c r="D3622" s="17">
        <v>1458</v>
      </c>
    </row>
    <row r="3623" spans="2:4" x14ac:dyDescent="0.4">
      <c r="B3623" s="15">
        <v>3620</v>
      </c>
      <c r="C3623" s="17">
        <v>1345</v>
      </c>
      <c r="D3623" s="17">
        <v>1343</v>
      </c>
    </row>
    <row r="3624" spans="2:4" x14ac:dyDescent="0.4">
      <c r="B3624" s="15">
        <v>3621</v>
      </c>
      <c r="C3624" s="17">
        <v>1452</v>
      </c>
      <c r="D3624" s="17">
        <v>1452</v>
      </c>
    </row>
    <row r="3625" spans="2:4" x14ac:dyDescent="0.4">
      <c r="B3625" s="15">
        <v>3622</v>
      </c>
      <c r="C3625" s="17">
        <v>1314</v>
      </c>
      <c r="D3625" s="17">
        <v>1376</v>
      </c>
    </row>
    <row r="3626" spans="2:4" x14ac:dyDescent="0.4">
      <c r="B3626" s="15">
        <v>3623</v>
      </c>
      <c r="C3626" s="17">
        <v>1374</v>
      </c>
      <c r="D3626" s="17">
        <v>1374</v>
      </c>
    </row>
    <row r="3627" spans="2:4" x14ac:dyDescent="0.4">
      <c r="B3627" s="15">
        <v>3624</v>
      </c>
      <c r="C3627" s="17">
        <v>1314</v>
      </c>
      <c r="D3627" s="17">
        <v>1196</v>
      </c>
    </row>
    <row r="3628" spans="2:4" x14ac:dyDescent="0.4">
      <c r="B3628" s="15">
        <v>3625</v>
      </c>
      <c r="C3628" s="17">
        <v>1374</v>
      </c>
      <c r="D3628" s="17">
        <v>1374</v>
      </c>
    </row>
    <row r="3629" spans="2:4" x14ac:dyDescent="0.4">
      <c r="B3629" s="15">
        <v>3626</v>
      </c>
      <c r="C3629" s="17">
        <v>1257</v>
      </c>
      <c r="D3629" s="17">
        <v>1437</v>
      </c>
    </row>
    <row r="3630" spans="2:4" x14ac:dyDescent="0.4">
      <c r="B3630" s="15">
        <v>3627</v>
      </c>
      <c r="C3630" s="17">
        <v>1124</v>
      </c>
      <c r="D3630" s="17">
        <v>1124</v>
      </c>
    </row>
    <row r="3631" spans="2:4" x14ac:dyDescent="0.4">
      <c r="B3631" s="15">
        <v>3628</v>
      </c>
      <c r="C3631" s="17">
        <v>1433</v>
      </c>
      <c r="D3631" s="17">
        <v>1433</v>
      </c>
    </row>
    <row r="3632" spans="2:4" x14ac:dyDescent="0.4">
      <c r="B3632" s="15">
        <v>3629</v>
      </c>
      <c r="C3632" s="17">
        <v>1246</v>
      </c>
      <c r="D3632" s="17">
        <v>1124</v>
      </c>
    </row>
    <row r="3633" spans="2:4" x14ac:dyDescent="0.4">
      <c r="B3633" s="15">
        <v>3630</v>
      </c>
      <c r="C3633" s="17">
        <v>1452</v>
      </c>
      <c r="D3633" s="17">
        <v>1452</v>
      </c>
    </row>
    <row r="3634" spans="2:4" x14ac:dyDescent="0.4">
      <c r="B3634" s="15">
        <v>3631</v>
      </c>
      <c r="C3634" s="17">
        <v>1374</v>
      </c>
      <c r="D3634" s="17">
        <v>1374</v>
      </c>
    </row>
    <row r="3635" spans="2:4" x14ac:dyDescent="0.4">
      <c r="B3635" s="15">
        <v>3632</v>
      </c>
      <c r="C3635" s="17">
        <v>1314</v>
      </c>
      <c r="D3635" s="17">
        <v>1437</v>
      </c>
    </row>
    <row r="3636" spans="2:4" x14ac:dyDescent="0.4">
      <c r="B3636" s="15">
        <v>3633</v>
      </c>
      <c r="C3636" s="17">
        <v>1374</v>
      </c>
      <c r="D3636" s="17">
        <v>1374</v>
      </c>
    </row>
    <row r="3637" spans="2:4" x14ac:dyDescent="0.4">
      <c r="B3637" s="15">
        <v>3634</v>
      </c>
      <c r="C3637" s="17">
        <v>1274</v>
      </c>
      <c r="D3637" s="17">
        <v>1195</v>
      </c>
    </row>
    <row r="3638" spans="2:4" x14ac:dyDescent="0.4">
      <c r="B3638" s="15">
        <v>3635</v>
      </c>
      <c r="C3638" s="17">
        <v>1112</v>
      </c>
      <c r="D3638" s="17">
        <v>1112</v>
      </c>
    </row>
    <row r="3639" spans="2:4" x14ac:dyDescent="0.4">
      <c r="B3639" s="15">
        <v>3636</v>
      </c>
      <c r="C3639" s="17">
        <v>1343</v>
      </c>
      <c r="D3639" s="17">
        <v>1343</v>
      </c>
    </row>
    <row r="3640" spans="2:4" x14ac:dyDescent="0.4">
      <c r="B3640" s="15">
        <v>3637</v>
      </c>
      <c r="C3640" s="17">
        <v>1437</v>
      </c>
      <c r="D3640" s="17">
        <v>1437</v>
      </c>
    </row>
    <row r="3641" spans="2:4" x14ac:dyDescent="0.4">
      <c r="B3641" s="15">
        <v>3638</v>
      </c>
      <c r="C3641" s="17">
        <v>1452</v>
      </c>
      <c r="D3641" s="17">
        <v>1452</v>
      </c>
    </row>
    <row r="3642" spans="2:4" x14ac:dyDescent="0.4">
      <c r="B3642" s="15">
        <v>3639</v>
      </c>
      <c r="C3642" s="17">
        <v>1257</v>
      </c>
      <c r="D3642" s="17">
        <v>1124</v>
      </c>
    </row>
    <row r="3643" spans="2:4" x14ac:dyDescent="0.4">
      <c r="B3643" s="15">
        <v>3640</v>
      </c>
      <c r="C3643" s="17">
        <v>1452</v>
      </c>
      <c r="D3643" s="17">
        <v>1452</v>
      </c>
    </row>
    <row r="3644" spans="2:4" x14ac:dyDescent="0.4">
      <c r="B3644" s="15">
        <v>3641</v>
      </c>
      <c r="C3644" s="17">
        <v>1452</v>
      </c>
      <c r="D3644" s="17">
        <v>1452</v>
      </c>
    </row>
    <row r="3645" spans="2:4" x14ac:dyDescent="0.4">
      <c r="B3645" s="15">
        <v>3642</v>
      </c>
      <c r="C3645" s="17">
        <v>1314</v>
      </c>
      <c r="D3645" s="17">
        <v>1124</v>
      </c>
    </row>
    <row r="3646" spans="2:4" x14ac:dyDescent="0.4">
      <c r="B3646" s="15">
        <v>3643</v>
      </c>
      <c r="C3646" s="17">
        <v>1314</v>
      </c>
      <c r="D3646" s="17">
        <v>1376</v>
      </c>
    </row>
    <row r="3647" spans="2:4" x14ac:dyDescent="0.4">
      <c r="B3647" s="15">
        <v>3644</v>
      </c>
      <c r="C3647" s="17">
        <v>1452</v>
      </c>
      <c r="D3647" s="17">
        <v>1452</v>
      </c>
    </row>
    <row r="3648" spans="2:4" x14ac:dyDescent="0.4">
      <c r="B3648" s="15">
        <v>3645</v>
      </c>
      <c r="C3648" s="17">
        <v>1345</v>
      </c>
      <c r="D3648" s="17">
        <v>1433</v>
      </c>
    </row>
    <row r="3649" spans="2:4" x14ac:dyDescent="0.4">
      <c r="B3649" s="15">
        <v>3646</v>
      </c>
      <c r="C3649" s="17">
        <v>1452</v>
      </c>
      <c r="D3649" s="17">
        <v>1452</v>
      </c>
    </row>
    <row r="3650" spans="2:4" x14ac:dyDescent="0.4">
      <c r="B3650" s="15">
        <v>3647</v>
      </c>
      <c r="C3650" s="17">
        <v>1153</v>
      </c>
      <c r="D3650" s="17">
        <v>1112</v>
      </c>
    </row>
    <row r="3651" spans="2:4" x14ac:dyDescent="0.4">
      <c r="B3651" s="15">
        <v>3648</v>
      </c>
      <c r="C3651" s="17">
        <v>1458</v>
      </c>
      <c r="D3651" s="17">
        <v>1458</v>
      </c>
    </row>
    <row r="3652" spans="2:4" x14ac:dyDescent="0.4">
      <c r="B3652" s="15">
        <v>3649</v>
      </c>
      <c r="C3652" s="17">
        <v>1437</v>
      </c>
      <c r="D3652" s="17">
        <v>1437</v>
      </c>
    </row>
    <row r="3653" spans="2:4" x14ac:dyDescent="0.4">
      <c r="B3653" s="15">
        <v>3650</v>
      </c>
      <c r="C3653" s="17">
        <v>1452</v>
      </c>
      <c r="D3653" s="17">
        <v>1452</v>
      </c>
    </row>
    <row r="3654" spans="2:4" x14ac:dyDescent="0.4">
      <c r="B3654" s="15">
        <v>3651</v>
      </c>
      <c r="C3654" s="17">
        <v>1278</v>
      </c>
      <c r="D3654" s="17">
        <v>1374</v>
      </c>
    </row>
    <row r="3655" spans="2:4" x14ac:dyDescent="0.4">
      <c r="B3655" s="15">
        <v>3652</v>
      </c>
      <c r="C3655" s="17">
        <v>1437</v>
      </c>
      <c r="D3655" s="17">
        <v>1437</v>
      </c>
    </row>
    <row r="3656" spans="2:4" x14ac:dyDescent="0.4">
      <c r="B3656" s="15">
        <v>3653</v>
      </c>
      <c r="C3656" s="17">
        <v>1173</v>
      </c>
      <c r="D3656" s="17">
        <v>1433</v>
      </c>
    </row>
    <row r="3657" spans="2:4" x14ac:dyDescent="0.4">
      <c r="B3657" s="15">
        <v>3654</v>
      </c>
      <c r="C3657" s="17">
        <v>1343</v>
      </c>
      <c r="D3657" s="17">
        <v>1343</v>
      </c>
    </row>
    <row r="3658" spans="2:4" x14ac:dyDescent="0.4">
      <c r="B3658" s="15">
        <v>3655</v>
      </c>
      <c r="C3658" s="17">
        <v>1452</v>
      </c>
      <c r="D3658" s="17">
        <v>1452</v>
      </c>
    </row>
    <row r="3659" spans="2:4" x14ac:dyDescent="0.4">
      <c r="B3659" s="15">
        <v>3656</v>
      </c>
      <c r="C3659" s="17">
        <v>1437</v>
      </c>
      <c r="D3659" s="17">
        <v>1437</v>
      </c>
    </row>
    <row r="3660" spans="2:4" x14ac:dyDescent="0.4">
      <c r="B3660" s="15">
        <v>3657</v>
      </c>
      <c r="C3660" s="17">
        <v>1124</v>
      </c>
      <c r="D3660" s="17">
        <v>1124</v>
      </c>
    </row>
    <row r="3661" spans="2:4" x14ac:dyDescent="0.4">
      <c r="B3661" s="15">
        <v>3658</v>
      </c>
      <c r="C3661" s="17">
        <v>1374</v>
      </c>
      <c r="D3661" s="17">
        <v>1374</v>
      </c>
    </row>
    <row r="3662" spans="2:4" x14ac:dyDescent="0.4">
      <c r="B3662" s="15">
        <v>3659</v>
      </c>
      <c r="C3662" s="17">
        <v>1246</v>
      </c>
      <c r="D3662" s="17">
        <v>1376</v>
      </c>
    </row>
    <row r="3663" spans="2:4" x14ac:dyDescent="0.4">
      <c r="B3663" s="15">
        <v>3660</v>
      </c>
      <c r="C3663" s="17">
        <v>1332</v>
      </c>
      <c r="D3663" s="17">
        <v>1124</v>
      </c>
    </row>
    <row r="3664" spans="2:4" x14ac:dyDescent="0.4">
      <c r="B3664" s="15">
        <v>3661</v>
      </c>
      <c r="C3664" s="17">
        <v>1437</v>
      </c>
      <c r="D3664" s="17">
        <v>1437</v>
      </c>
    </row>
    <row r="3665" spans="2:4" x14ac:dyDescent="0.4">
      <c r="B3665" s="15">
        <v>3662</v>
      </c>
      <c r="C3665" s="17">
        <v>1452</v>
      </c>
      <c r="D3665" s="17">
        <v>1452</v>
      </c>
    </row>
    <row r="3666" spans="2:4" x14ac:dyDescent="0.4">
      <c r="B3666" s="15">
        <v>3663</v>
      </c>
      <c r="C3666" s="17">
        <v>1452</v>
      </c>
      <c r="D3666" s="17">
        <v>1452</v>
      </c>
    </row>
    <row r="3667" spans="2:4" x14ac:dyDescent="0.4">
      <c r="B3667" s="15">
        <v>3664</v>
      </c>
      <c r="C3667" s="17">
        <v>1437</v>
      </c>
      <c r="D3667" s="17">
        <v>1437</v>
      </c>
    </row>
    <row r="3668" spans="2:4" x14ac:dyDescent="0.4">
      <c r="B3668" s="15">
        <v>3665</v>
      </c>
      <c r="C3668" s="17">
        <v>1153</v>
      </c>
      <c r="D3668" s="17">
        <v>1437</v>
      </c>
    </row>
    <row r="3669" spans="2:4" x14ac:dyDescent="0.4">
      <c r="B3669" s="15">
        <v>3666</v>
      </c>
      <c r="C3669" s="17">
        <v>1246</v>
      </c>
      <c r="D3669" s="17">
        <v>1458</v>
      </c>
    </row>
    <row r="3670" spans="2:4" x14ac:dyDescent="0.4">
      <c r="B3670" s="15">
        <v>3667</v>
      </c>
      <c r="C3670" s="17">
        <v>1278</v>
      </c>
      <c r="D3670" s="17">
        <v>1433</v>
      </c>
    </row>
    <row r="3671" spans="2:4" x14ac:dyDescent="0.4">
      <c r="B3671" s="15">
        <v>3668</v>
      </c>
      <c r="C3671" s="17">
        <v>1437</v>
      </c>
      <c r="D3671" s="17">
        <v>1437</v>
      </c>
    </row>
    <row r="3672" spans="2:4" x14ac:dyDescent="0.4">
      <c r="B3672" s="15">
        <v>3669</v>
      </c>
      <c r="C3672" s="17">
        <v>1452</v>
      </c>
      <c r="D3672" s="17">
        <v>1452</v>
      </c>
    </row>
    <row r="3673" spans="2:4" x14ac:dyDescent="0.4">
      <c r="B3673" s="15">
        <v>3670</v>
      </c>
      <c r="C3673" s="17">
        <v>1242</v>
      </c>
      <c r="D3673" s="17">
        <v>1458</v>
      </c>
    </row>
    <row r="3674" spans="2:4" x14ac:dyDescent="0.4">
      <c r="B3674" s="15">
        <v>3671</v>
      </c>
      <c r="C3674" s="17">
        <v>1153</v>
      </c>
      <c r="D3674" s="17">
        <v>1124</v>
      </c>
    </row>
    <row r="3675" spans="2:4" x14ac:dyDescent="0.4">
      <c r="B3675" s="15">
        <v>3672</v>
      </c>
      <c r="C3675" s="17">
        <v>1112</v>
      </c>
      <c r="D3675" s="17">
        <v>1112</v>
      </c>
    </row>
    <row r="3676" spans="2:4" x14ac:dyDescent="0.4">
      <c r="B3676" s="15">
        <v>3673</v>
      </c>
      <c r="C3676" s="17">
        <v>1452</v>
      </c>
      <c r="D3676" s="17">
        <v>1452</v>
      </c>
    </row>
    <row r="3677" spans="2:4" x14ac:dyDescent="0.4">
      <c r="B3677" s="15">
        <v>3674</v>
      </c>
      <c r="C3677" s="17">
        <v>1433</v>
      </c>
      <c r="D3677" s="17">
        <v>1433</v>
      </c>
    </row>
    <row r="3678" spans="2:4" x14ac:dyDescent="0.4">
      <c r="B3678" s="15">
        <v>3675</v>
      </c>
      <c r="C3678" s="17">
        <v>1458</v>
      </c>
      <c r="D3678" s="17">
        <v>1458</v>
      </c>
    </row>
    <row r="3679" spans="2:4" x14ac:dyDescent="0.4">
      <c r="B3679" s="15">
        <v>3676</v>
      </c>
      <c r="C3679" s="17">
        <v>1124</v>
      </c>
      <c r="D3679" s="17">
        <v>1124</v>
      </c>
    </row>
    <row r="3680" spans="2:4" x14ac:dyDescent="0.4">
      <c r="B3680" s="15">
        <v>3677</v>
      </c>
      <c r="C3680" s="17">
        <v>1452</v>
      </c>
      <c r="D3680" s="17">
        <v>1452</v>
      </c>
    </row>
    <row r="3681" spans="2:4" x14ac:dyDescent="0.4">
      <c r="B3681" s="15">
        <v>3678</v>
      </c>
      <c r="C3681" s="17">
        <v>1173</v>
      </c>
      <c r="D3681" s="17">
        <v>1124</v>
      </c>
    </row>
    <row r="3682" spans="2:4" x14ac:dyDescent="0.4">
      <c r="B3682" s="15">
        <v>3679</v>
      </c>
      <c r="C3682" s="17">
        <v>1314</v>
      </c>
      <c r="D3682" s="17">
        <v>1437</v>
      </c>
    </row>
    <row r="3683" spans="2:4" x14ac:dyDescent="0.4">
      <c r="B3683" s="15">
        <v>3680</v>
      </c>
      <c r="C3683" s="17">
        <v>1173</v>
      </c>
      <c r="D3683" s="17">
        <v>1433</v>
      </c>
    </row>
    <row r="3684" spans="2:4" x14ac:dyDescent="0.4">
      <c r="B3684" s="15">
        <v>3681</v>
      </c>
      <c r="C3684" s="17">
        <v>1274</v>
      </c>
      <c r="D3684" s="17">
        <v>1452</v>
      </c>
    </row>
    <row r="3685" spans="2:4" x14ac:dyDescent="0.4">
      <c r="B3685" s="15">
        <v>3682</v>
      </c>
      <c r="C3685" s="17">
        <v>1452</v>
      </c>
      <c r="D3685" s="17">
        <v>1452</v>
      </c>
    </row>
    <row r="3686" spans="2:4" x14ac:dyDescent="0.4">
      <c r="B3686" s="15">
        <v>3683</v>
      </c>
      <c r="C3686" s="17">
        <v>1242</v>
      </c>
      <c r="D3686" s="17">
        <v>1181</v>
      </c>
    </row>
    <row r="3687" spans="2:4" x14ac:dyDescent="0.4">
      <c r="B3687" s="15">
        <v>3684</v>
      </c>
      <c r="C3687" s="17">
        <v>1345</v>
      </c>
      <c r="D3687" s="17">
        <v>1433</v>
      </c>
    </row>
    <row r="3688" spans="2:4" x14ac:dyDescent="0.4">
      <c r="B3688" s="15">
        <v>3685</v>
      </c>
      <c r="C3688" s="17">
        <v>1452</v>
      </c>
      <c r="D3688" s="17">
        <v>1452</v>
      </c>
    </row>
    <row r="3689" spans="2:4" x14ac:dyDescent="0.4">
      <c r="B3689" s="15">
        <v>3686</v>
      </c>
      <c r="C3689" s="17">
        <v>1242</v>
      </c>
      <c r="D3689" s="17">
        <v>1433</v>
      </c>
    </row>
    <row r="3690" spans="2:4" x14ac:dyDescent="0.4">
      <c r="B3690" s="15">
        <v>3687</v>
      </c>
      <c r="C3690" s="17">
        <v>1246</v>
      </c>
      <c r="D3690" s="17">
        <v>1124</v>
      </c>
    </row>
    <row r="3691" spans="2:4" x14ac:dyDescent="0.4">
      <c r="B3691" s="15">
        <v>3688</v>
      </c>
      <c r="C3691" s="17">
        <v>1124</v>
      </c>
      <c r="D3691" s="17">
        <v>1124</v>
      </c>
    </row>
    <row r="3692" spans="2:4" x14ac:dyDescent="0.4">
      <c r="B3692" s="15">
        <v>3689</v>
      </c>
      <c r="C3692" s="17">
        <v>1452</v>
      </c>
      <c r="D3692" s="17">
        <v>1452</v>
      </c>
    </row>
    <row r="3693" spans="2:4" x14ac:dyDescent="0.4">
      <c r="B3693" s="15">
        <v>3690</v>
      </c>
      <c r="C3693" s="17">
        <v>1452</v>
      </c>
      <c r="D3693" s="17">
        <v>1452</v>
      </c>
    </row>
    <row r="3694" spans="2:4" x14ac:dyDescent="0.4">
      <c r="B3694" s="15">
        <v>3691</v>
      </c>
      <c r="C3694" s="17">
        <v>1458</v>
      </c>
      <c r="D3694" s="17">
        <v>1458</v>
      </c>
    </row>
    <row r="3695" spans="2:4" x14ac:dyDescent="0.4">
      <c r="B3695" s="15">
        <v>3692</v>
      </c>
      <c r="C3695" s="17">
        <v>1124</v>
      </c>
      <c r="D3695" s="17">
        <v>1124</v>
      </c>
    </row>
    <row r="3696" spans="2:4" x14ac:dyDescent="0.4">
      <c r="B3696" s="15">
        <v>3693</v>
      </c>
      <c r="C3696" s="17">
        <v>1457</v>
      </c>
      <c r="D3696" s="17">
        <v>1433</v>
      </c>
    </row>
    <row r="3697" spans="2:4" x14ac:dyDescent="0.4">
      <c r="B3697" s="15">
        <v>3694</v>
      </c>
      <c r="C3697" s="17">
        <v>1452</v>
      </c>
      <c r="D3697" s="17">
        <v>1452</v>
      </c>
    </row>
    <row r="3698" spans="2:4" x14ac:dyDescent="0.4">
      <c r="B3698" s="15">
        <v>3695</v>
      </c>
      <c r="C3698" s="17">
        <v>1437</v>
      </c>
      <c r="D3698" s="17">
        <v>1437</v>
      </c>
    </row>
    <row r="3699" spans="2:4" x14ac:dyDescent="0.4">
      <c r="B3699" s="15">
        <v>3696</v>
      </c>
      <c r="C3699" s="17">
        <v>1374</v>
      </c>
      <c r="D3699" s="17">
        <v>1374</v>
      </c>
    </row>
    <row r="3700" spans="2:4" x14ac:dyDescent="0.4">
      <c r="B3700" s="15">
        <v>3697</v>
      </c>
      <c r="C3700" s="17">
        <v>1437</v>
      </c>
      <c r="D3700" s="17">
        <v>1437</v>
      </c>
    </row>
    <row r="3701" spans="2:4" x14ac:dyDescent="0.4">
      <c r="B3701" s="15">
        <v>3698</v>
      </c>
      <c r="C3701" s="17">
        <v>1437</v>
      </c>
      <c r="D3701" s="17">
        <v>1437</v>
      </c>
    </row>
    <row r="3702" spans="2:4" x14ac:dyDescent="0.4">
      <c r="B3702" s="15">
        <v>3699</v>
      </c>
      <c r="C3702" s="17">
        <v>1246</v>
      </c>
      <c r="D3702" s="17">
        <v>1452</v>
      </c>
    </row>
    <row r="3703" spans="2:4" x14ac:dyDescent="0.4">
      <c r="B3703" s="15">
        <v>3700</v>
      </c>
      <c r="C3703" s="17">
        <v>1452</v>
      </c>
      <c r="D3703" s="17">
        <v>1452</v>
      </c>
    </row>
    <row r="3704" spans="2:4" x14ac:dyDescent="0.4">
      <c r="B3704" s="15">
        <v>3701</v>
      </c>
      <c r="C3704" s="17">
        <v>1343</v>
      </c>
      <c r="D3704" s="17">
        <v>1343</v>
      </c>
    </row>
    <row r="3705" spans="2:4" x14ac:dyDescent="0.4">
      <c r="B3705" s="15">
        <v>3702</v>
      </c>
      <c r="C3705" s="17">
        <v>1242</v>
      </c>
      <c r="D3705" s="17">
        <v>1423</v>
      </c>
    </row>
    <row r="3706" spans="2:4" x14ac:dyDescent="0.4">
      <c r="B3706" s="15">
        <v>3703</v>
      </c>
      <c r="C3706" s="17">
        <v>1124</v>
      </c>
      <c r="D3706" s="17">
        <v>1124</v>
      </c>
    </row>
    <row r="3707" spans="2:4" x14ac:dyDescent="0.4">
      <c r="B3707" s="15">
        <v>3704</v>
      </c>
      <c r="C3707" s="17">
        <v>1314</v>
      </c>
      <c r="D3707" s="17">
        <v>1452</v>
      </c>
    </row>
    <row r="3708" spans="2:4" x14ac:dyDescent="0.4">
      <c r="B3708" s="15">
        <v>3705</v>
      </c>
      <c r="C3708" s="17">
        <v>1124</v>
      </c>
      <c r="D3708" s="17">
        <v>1124</v>
      </c>
    </row>
    <row r="3709" spans="2:4" x14ac:dyDescent="0.4">
      <c r="B3709" s="15">
        <v>3706</v>
      </c>
      <c r="C3709" s="17">
        <v>1433</v>
      </c>
      <c r="D3709" s="17">
        <v>1433</v>
      </c>
    </row>
    <row r="3710" spans="2:4" x14ac:dyDescent="0.4">
      <c r="B3710" s="15">
        <v>3707</v>
      </c>
      <c r="C3710" s="17">
        <v>1124</v>
      </c>
      <c r="D3710" s="17">
        <v>1124</v>
      </c>
    </row>
    <row r="3711" spans="2:4" x14ac:dyDescent="0.4">
      <c r="B3711" s="15">
        <v>3708</v>
      </c>
      <c r="C3711" s="17">
        <v>1452</v>
      </c>
      <c r="D3711" s="17">
        <v>1452</v>
      </c>
    </row>
    <row r="3712" spans="2:4" x14ac:dyDescent="0.4">
      <c r="B3712" s="15">
        <v>3709</v>
      </c>
      <c r="C3712" s="17">
        <v>1437</v>
      </c>
      <c r="D3712" s="17">
        <v>1437</v>
      </c>
    </row>
    <row r="3713" spans="2:4" x14ac:dyDescent="0.4">
      <c r="B3713" s="15">
        <v>3710</v>
      </c>
      <c r="C3713" s="17">
        <v>1437</v>
      </c>
      <c r="D3713" s="17">
        <v>1437</v>
      </c>
    </row>
    <row r="3714" spans="2:4" x14ac:dyDescent="0.4">
      <c r="B3714" s="15">
        <v>3711</v>
      </c>
      <c r="C3714" s="17">
        <v>1246</v>
      </c>
      <c r="D3714" s="17">
        <v>1112</v>
      </c>
    </row>
    <row r="3715" spans="2:4" x14ac:dyDescent="0.4">
      <c r="B3715" s="15">
        <v>3712</v>
      </c>
      <c r="C3715" s="17">
        <v>1278</v>
      </c>
      <c r="D3715" s="17">
        <v>1343</v>
      </c>
    </row>
    <row r="3716" spans="2:4" x14ac:dyDescent="0.4">
      <c r="B3716" s="15">
        <v>3713</v>
      </c>
      <c r="C3716" s="17">
        <v>1452</v>
      </c>
      <c r="D3716" s="17">
        <v>1452</v>
      </c>
    </row>
    <row r="3717" spans="2:4" x14ac:dyDescent="0.4">
      <c r="B3717" s="15">
        <v>3714</v>
      </c>
      <c r="C3717" s="17">
        <v>1452</v>
      </c>
      <c r="D3717" s="17">
        <v>1452</v>
      </c>
    </row>
    <row r="3718" spans="2:4" x14ac:dyDescent="0.4">
      <c r="B3718" s="15">
        <v>3715</v>
      </c>
      <c r="C3718" s="17">
        <v>1246</v>
      </c>
      <c r="D3718" s="17">
        <v>1112</v>
      </c>
    </row>
    <row r="3719" spans="2:4" x14ac:dyDescent="0.4">
      <c r="B3719" s="15">
        <v>3716</v>
      </c>
      <c r="C3719" s="17">
        <v>1124</v>
      </c>
      <c r="D3719" s="17">
        <v>1124</v>
      </c>
    </row>
    <row r="3720" spans="2:4" x14ac:dyDescent="0.4">
      <c r="B3720" s="15">
        <v>3717</v>
      </c>
      <c r="C3720" s="17">
        <v>1124</v>
      </c>
      <c r="D3720" s="17">
        <v>1124</v>
      </c>
    </row>
    <row r="3721" spans="2:4" x14ac:dyDescent="0.4">
      <c r="B3721" s="15">
        <v>3718</v>
      </c>
      <c r="C3721" s="17">
        <v>1246</v>
      </c>
      <c r="D3721" s="17">
        <v>1452</v>
      </c>
    </row>
    <row r="3722" spans="2:4" x14ac:dyDescent="0.4">
      <c r="B3722" s="15">
        <v>3719</v>
      </c>
      <c r="C3722" s="17">
        <v>1257</v>
      </c>
      <c r="D3722" s="17">
        <v>1452</v>
      </c>
    </row>
    <row r="3723" spans="2:4" x14ac:dyDescent="0.4">
      <c r="B3723" s="15">
        <v>3720</v>
      </c>
      <c r="C3723" s="17">
        <v>1452</v>
      </c>
      <c r="D3723" s="17">
        <v>1452</v>
      </c>
    </row>
    <row r="3724" spans="2:4" x14ac:dyDescent="0.4">
      <c r="B3724" s="15">
        <v>3721</v>
      </c>
      <c r="C3724" s="17">
        <v>1173</v>
      </c>
      <c r="D3724" s="17">
        <v>1112</v>
      </c>
    </row>
    <row r="3725" spans="2:4" x14ac:dyDescent="0.4">
      <c r="B3725" s="15">
        <v>3722</v>
      </c>
      <c r="C3725" s="17">
        <v>1457</v>
      </c>
      <c r="D3725" s="17">
        <v>1423</v>
      </c>
    </row>
    <row r="3726" spans="2:4" x14ac:dyDescent="0.4">
      <c r="B3726" s="15">
        <v>3723</v>
      </c>
      <c r="C3726" s="17">
        <v>1314</v>
      </c>
      <c r="D3726" s="17">
        <v>1437</v>
      </c>
    </row>
    <row r="3727" spans="2:4" x14ac:dyDescent="0.4">
      <c r="B3727" s="15">
        <v>3724</v>
      </c>
      <c r="C3727" s="17">
        <v>1437</v>
      </c>
      <c r="D3727" s="17">
        <v>1437</v>
      </c>
    </row>
    <row r="3728" spans="2:4" x14ac:dyDescent="0.4">
      <c r="B3728" s="15">
        <v>3725</v>
      </c>
      <c r="C3728" s="17">
        <v>1153</v>
      </c>
      <c r="D3728" s="17">
        <v>1458</v>
      </c>
    </row>
    <row r="3729" spans="2:4" x14ac:dyDescent="0.4">
      <c r="B3729" s="15">
        <v>3726</v>
      </c>
      <c r="C3729" s="17">
        <v>1452</v>
      </c>
      <c r="D3729" s="17">
        <v>1452</v>
      </c>
    </row>
    <row r="3730" spans="2:4" x14ac:dyDescent="0.4">
      <c r="B3730" s="15">
        <v>3727</v>
      </c>
      <c r="C3730" s="17">
        <v>1314</v>
      </c>
      <c r="D3730" s="17">
        <v>1452</v>
      </c>
    </row>
    <row r="3731" spans="2:4" x14ac:dyDescent="0.4">
      <c r="B3731" s="15">
        <v>3728</v>
      </c>
      <c r="C3731" s="17">
        <v>1452</v>
      </c>
      <c r="D3731" s="17">
        <v>1452</v>
      </c>
    </row>
    <row r="3732" spans="2:4" x14ac:dyDescent="0.4">
      <c r="B3732" s="15">
        <v>3729</v>
      </c>
      <c r="C3732" s="17">
        <v>1153</v>
      </c>
      <c r="D3732" s="17">
        <v>1181</v>
      </c>
    </row>
    <row r="3733" spans="2:4" x14ac:dyDescent="0.4">
      <c r="B3733" s="15">
        <v>3730</v>
      </c>
      <c r="C3733" s="17">
        <v>1314</v>
      </c>
      <c r="D3733" s="17">
        <v>1437</v>
      </c>
    </row>
    <row r="3734" spans="2:4" x14ac:dyDescent="0.4">
      <c r="B3734" s="15">
        <v>3731</v>
      </c>
      <c r="C3734" s="17">
        <v>1437</v>
      </c>
      <c r="D3734" s="17">
        <v>1437</v>
      </c>
    </row>
    <row r="3735" spans="2:4" x14ac:dyDescent="0.4">
      <c r="B3735" s="15">
        <v>3732</v>
      </c>
      <c r="C3735" s="17">
        <v>1452</v>
      </c>
      <c r="D3735" s="17">
        <v>1452</v>
      </c>
    </row>
    <row r="3736" spans="2:4" x14ac:dyDescent="0.4">
      <c r="B3736" s="15">
        <v>3733</v>
      </c>
      <c r="C3736" s="17">
        <v>1124</v>
      </c>
      <c r="D3736" s="17">
        <v>1124</v>
      </c>
    </row>
    <row r="3737" spans="2:4" x14ac:dyDescent="0.4">
      <c r="B3737" s="15">
        <v>3734</v>
      </c>
      <c r="C3737" s="17">
        <v>1452</v>
      </c>
      <c r="D3737" s="17">
        <v>1452</v>
      </c>
    </row>
    <row r="3738" spans="2:4" x14ac:dyDescent="0.4">
      <c r="B3738" s="15">
        <v>3735</v>
      </c>
      <c r="C3738" s="17">
        <v>1274</v>
      </c>
      <c r="D3738" s="17">
        <v>1458</v>
      </c>
    </row>
    <row r="3739" spans="2:4" x14ac:dyDescent="0.4">
      <c r="B3739" s="15">
        <v>3736</v>
      </c>
      <c r="C3739" s="17">
        <v>1452</v>
      </c>
      <c r="D3739" s="17">
        <v>1452</v>
      </c>
    </row>
    <row r="3740" spans="2:4" x14ac:dyDescent="0.4">
      <c r="B3740" s="15">
        <v>3737</v>
      </c>
      <c r="C3740" s="17">
        <v>1437</v>
      </c>
      <c r="D3740" s="17">
        <v>1437</v>
      </c>
    </row>
    <row r="3741" spans="2:4" x14ac:dyDescent="0.4">
      <c r="B3741" s="15">
        <v>3738</v>
      </c>
      <c r="C3741" s="17">
        <v>1452</v>
      </c>
      <c r="D3741" s="17">
        <v>1452</v>
      </c>
    </row>
    <row r="3742" spans="2:4" x14ac:dyDescent="0.4">
      <c r="B3742" s="15">
        <v>3739</v>
      </c>
      <c r="C3742" s="17">
        <v>1124</v>
      </c>
      <c r="D3742" s="17">
        <v>1124</v>
      </c>
    </row>
    <row r="3743" spans="2:4" x14ac:dyDescent="0.4">
      <c r="B3743" s="15">
        <v>3740</v>
      </c>
      <c r="C3743" s="17">
        <v>1124</v>
      </c>
      <c r="D3743" s="17">
        <v>1124</v>
      </c>
    </row>
    <row r="3744" spans="2:4" x14ac:dyDescent="0.4">
      <c r="B3744" s="15">
        <v>3741</v>
      </c>
      <c r="C3744" s="17">
        <v>1246</v>
      </c>
      <c r="D3744" s="17">
        <v>1124</v>
      </c>
    </row>
    <row r="3745" spans="2:4" x14ac:dyDescent="0.4">
      <c r="B3745" s="15">
        <v>3742</v>
      </c>
      <c r="C3745" s="17">
        <v>1452</v>
      </c>
      <c r="D3745" s="17">
        <v>1452</v>
      </c>
    </row>
    <row r="3746" spans="2:4" x14ac:dyDescent="0.4">
      <c r="B3746" s="15">
        <v>3743</v>
      </c>
      <c r="C3746" s="17">
        <v>1124</v>
      </c>
      <c r="D3746" s="17">
        <v>1124</v>
      </c>
    </row>
    <row r="3747" spans="2:4" x14ac:dyDescent="0.4">
      <c r="B3747" s="15">
        <v>3744</v>
      </c>
      <c r="C3747" s="17">
        <v>1452</v>
      </c>
      <c r="D3747" s="17">
        <v>1452</v>
      </c>
    </row>
    <row r="3748" spans="2:4" x14ac:dyDescent="0.4">
      <c r="B3748" s="15">
        <v>3745</v>
      </c>
      <c r="C3748" s="17">
        <v>1388</v>
      </c>
      <c r="D3748" s="17">
        <v>1388</v>
      </c>
    </row>
    <row r="3749" spans="2:4" x14ac:dyDescent="0.4">
      <c r="B3749" s="15">
        <v>3746</v>
      </c>
      <c r="C3749" s="17">
        <v>1452</v>
      </c>
      <c r="D3749" s="17">
        <v>1452</v>
      </c>
    </row>
    <row r="3750" spans="2:4" x14ac:dyDescent="0.4">
      <c r="B3750" s="15">
        <v>3747</v>
      </c>
      <c r="C3750" s="17">
        <v>1332</v>
      </c>
      <c r="D3750" s="17">
        <v>1452</v>
      </c>
    </row>
    <row r="3751" spans="2:4" x14ac:dyDescent="0.4">
      <c r="B3751" s="15">
        <v>3748</v>
      </c>
      <c r="C3751" s="17">
        <v>1173</v>
      </c>
      <c r="D3751" s="17">
        <v>1195</v>
      </c>
    </row>
    <row r="3752" spans="2:4" x14ac:dyDescent="0.4">
      <c r="B3752" s="15">
        <v>3749</v>
      </c>
      <c r="C3752" s="17">
        <v>1343</v>
      </c>
      <c r="D3752" s="17">
        <v>1343</v>
      </c>
    </row>
    <row r="3753" spans="2:4" x14ac:dyDescent="0.4">
      <c r="B3753" s="15">
        <v>3750</v>
      </c>
      <c r="C3753" s="17">
        <v>1242</v>
      </c>
      <c r="D3753" s="17">
        <v>1343</v>
      </c>
    </row>
    <row r="3754" spans="2:4" x14ac:dyDescent="0.4">
      <c r="B3754" s="15">
        <v>3751</v>
      </c>
      <c r="C3754" s="17">
        <v>1452</v>
      </c>
      <c r="D3754" s="17">
        <v>1452</v>
      </c>
    </row>
    <row r="3755" spans="2:4" x14ac:dyDescent="0.4">
      <c r="B3755" s="15">
        <v>3752</v>
      </c>
      <c r="C3755" s="17">
        <v>1452</v>
      </c>
      <c r="D3755" s="17">
        <v>1452</v>
      </c>
    </row>
    <row r="3756" spans="2:4" x14ac:dyDescent="0.4">
      <c r="B3756" s="15">
        <v>3753</v>
      </c>
      <c r="C3756" s="17">
        <v>1452</v>
      </c>
      <c r="D3756" s="17">
        <v>1452</v>
      </c>
    </row>
    <row r="3757" spans="2:4" x14ac:dyDescent="0.4">
      <c r="B3757" s="15">
        <v>3754</v>
      </c>
      <c r="C3757" s="17">
        <v>1343</v>
      </c>
      <c r="D3757" s="17">
        <v>1343</v>
      </c>
    </row>
    <row r="3758" spans="2:4" x14ac:dyDescent="0.4">
      <c r="B3758" s="15">
        <v>3755</v>
      </c>
      <c r="C3758" s="17">
        <v>1437</v>
      </c>
      <c r="D3758" s="17">
        <v>1437</v>
      </c>
    </row>
    <row r="3759" spans="2:4" x14ac:dyDescent="0.4">
      <c r="B3759" s="15">
        <v>3756</v>
      </c>
      <c r="C3759" s="17">
        <v>1274</v>
      </c>
      <c r="D3759" s="17">
        <v>1437</v>
      </c>
    </row>
    <row r="3760" spans="2:4" x14ac:dyDescent="0.4">
      <c r="B3760" s="15">
        <v>3757</v>
      </c>
      <c r="C3760" s="17">
        <v>1124</v>
      </c>
      <c r="D3760" s="17">
        <v>1124</v>
      </c>
    </row>
    <row r="3761" spans="2:4" x14ac:dyDescent="0.4">
      <c r="B3761" s="15">
        <v>3758</v>
      </c>
      <c r="C3761" s="17">
        <v>1124</v>
      </c>
      <c r="D3761" s="17">
        <v>1124</v>
      </c>
    </row>
    <row r="3762" spans="2:4" x14ac:dyDescent="0.4">
      <c r="B3762" s="15">
        <v>3759</v>
      </c>
      <c r="C3762" s="17">
        <v>1436</v>
      </c>
      <c r="D3762" s="17">
        <v>1433</v>
      </c>
    </row>
    <row r="3763" spans="2:4" x14ac:dyDescent="0.4">
      <c r="B3763" s="15">
        <v>3760</v>
      </c>
      <c r="C3763" s="17">
        <v>1173</v>
      </c>
      <c r="D3763" s="17">
        <v>1112</v>
      </c>
    </row>
    <row r="3764" spans="2:4" x14ac:dyDescent="0.4">
      <c r="B3764" s="15">
        <v>3761</v>
      </c>
      <c r="C3764" s="17">
        <v>1437</v>
      </c>
      <c r="D3764" s="17">
        <v>1437</v>
      </c>
    </row>
    <row r="3765" spans="2:4" x14ac:dyDescent="0.4">
      <c r="B3765" s="15">
        <v>3762</v>
      </c>
      <c r="C3765" s="17">
        <v>1437</v>
      </c>
      <c r="D3765" s="17">
        <v>1437</v>
      </c>
    </row>
    <row r="3766" spans="2:4" x14ac:dyDescent="0.4">
      <c r="B3766" s="15">
        <v>3763</v>
      </c>
      <c r="C3766" s="17">
        <v>1452</v>
      </c>
      <c r="D3766" s="17">
        <v>1452</v>
      </c>
    </row>
    <row r="3767" spans="2:4" x14ac:dyDescent="0.4">
      <c r="B3767" s="15">
        <v>3764</v>
      </c>
      <c r="C3767" s="17">
        <v>1112</v>
      </c>
      <c r="D3767" s="17">
        <v>1112</v>
      </c>
    </row>
    <row r="3768" spans="2:4" x14ac:dyDescent="0.4">
      <c r="B3768" s="15">
        <v>3765</v>
      </c>
      <c r="C3768" s="17">
        <v>1124</v>
      </c>
      <c r="D3768" s="17">
        <v>1124</v>
      </c>
    </row>
    <row r="3769" spans="2:4" x14ac:dyDescent="0.4">
      <c r="B3769" s="15">
        <v>3766</v>
      </c>
      <c r="C3769" s="17">
        <v>1173</v>
      </c>
      <c r="D3769" s="17">
        <v>1458</v>
      </c>
    </row>
    <row r="3770" spans="2:4" x14ac:dyDescent="0.4">
      <c r="B3770" s="15">
        <v>3767</v>
      </c>
      <c r="C3770" s="17">
        <v>1242</v>
      </c>
      <c r="D3770" s="17">
        <v>1374</v>
      </c>
    </row>
    <row r="3771" spans="2:4" x14ac:dyDescent="0.4">
      <c r="B3771" s="15">
        <v>3768</v>
      </c>
      <c r="C3771" s="17">
        <v>1124</v>
      </c>
      <c r="D3771" s="17">
        <v>1124</v>
      </c>
    </row>
    <row r="3772" spans="2:4" x14ac:dyDescent="0.4">
      <c r="B3772" s="15">
        <v>3769</v>
      </c>
      <c r="C3772" s="17">
        <v>1124</v>
      </c>
      <c r="D3772" s="17">
        <v>1124</v>
      </c>
    </row>
    <row r="3773" spans="2:4" x14ac:dyDescent="0.4">
      <c r="B3773" s="15">
        <v>3770</v>
      </c>
      <c r="C3773" s="17">
        <v>1437</v>
      </c>
      <c r="D3773" s="17">
        <v>1437</v>
      </c>
    </row>
    <row r="3774" spans="2:4" x14ac:dyDescent="0.4">
      <c r="B3774" s="15">
        <v>3771</v>
      </c>
      <c r="C3774" s="17">
        <v>1314</v>
      </c>
      <c r="D3774" s="17">
        <v>1458</v>
      </c>
    </row>
    <row r="3775" spans="2:4" x14ac:dyDescent="0.4">
      <c r="B3775" s="15">
        <v>3772</v>
      </c>
      <c r="C3775" s="17">
        <v>1452</v>
      </c>
      <c r="D3775" s="17">
        <v>1452</v>
      </c>
    </row>
    <row r="3776" spans="2:4" x14ac:dyDescent="0.4">
      <c r="B3776" s="15">
        <v>3773</v>
      </c>
      <c r="C3776" s="17">
        <v>1314</v>
      </c>
      <c r="D3776" s="17">
        <v>1181</v>
      </c>
    </row>
    <row r="3777" spans="2:4" x14ac:dyDescent="0.4">
      <c r="B3777" s="15">
        <v>3774</v>
      </c>
      <c r="C3777" s="17">
        <v>1124</v>
      </c>
      <c r="D3777" s="17">
        <v>1124</v>
      </c>
    </row>
    <row r="3778" spans="2:4" x14ac:dyDescent="0.4">
      <c r="B3778" s="15">
        <v>3775</v>
      </c>
      <c r="C3778" s="17">
        <v>1452</v>
      </c>
      <c r="D3778" s="17">
        <v>1452</v>
      </c>
    </row>
    <row r="3779" spans="2:4" x14ac:dyDescent="0.4">
      <c r="B3779" s="15">
        <v>3776</v>
      </c>
      <c r="C3779" s="17">
        <v>1124</v>
      </c>
      <c r="D3779" s="17">
        <v>1124</v>
      </c>
    </row>
    <row r="3780" spans="2:4" x14ac:dyDescent="0.4">
      <c r="B3780" s="15">
        <v>3777</v>
      </c>
      <c r="C3780" s="17">
        <v>1452</v>
      </c>
      <c r="D3780" s="17">
        <v>1452</v>
      </c>
    </row>
    <row r="3781" spans="2:4" x14ac:dyDescent="0.4">
      <c r="B3781" s="15">
        <v>3778</v>
      </c>
      <c r="C3781" s="17">
        <v>1278</v>
      </c>
      <c r="D3781" s="17">
        <v>1452</v>
      </c>
    </row>
    <row r="3782" spans="2:4" x14ac:dyDescent="0.4">
      <c r="B3782" s="15">
        <v>3779</v>
      </c>
      <c r="C3782" s="17">
        <v>1274</v>
      </c>
      <c r="D3782" s="17">
        <v>1437</v>
      </c>
    </row>
    <row r="3783" spans="2:4" x14ac:dyDescent="0.4">
      <c r="B3783" s="15">
        <v>3780</v>
      </c>
      <c r="C3783" s="17">
        <v>1452</v>
      </c>
      <c r="D3783" s="17">
        <v>1452</v>
      </c>
    </row>
    <row r="3784" spans="2:4" x14ac:dyDescent="0.4">
      <c r="B3784" s="15">
        <v>3781</v>
      </c>
      <c r="C3784" s="17">
        <v>1452</v>
      </c>
      <c r="D3784" s="17">
        <v>1452</v>
      </c>
    </row>
    <row r="3785" spans="2:4" x14ac:dyDescent="0.4">
      <c r="B3785" s="15">
        <v>3782</v>
      </c>
      <c r="C3785" s="17">
        <v>1374</v>
      </c>
      <c r="D3785" s="17">
        <v>1374</v>
      </c>
    </row>
    <row r="3786" spans="2:4" x14ac:dyDescent="0.4">
      <c r="B3786" s="15">
        <v>3783</v>
      </c>
      <c r="C3786" s="17">
        <v>1452</v>
      </c>
      <c r="D3786" s="17">
        <v>1452</v>
      </c>
    </row>
    <row r="3787" spans="2:4" x14ac:dyDescent="0.4">
      <c r="B3787" s="15">
        <v>3784</v>
      </c>
      <c r="C3787" s="17">
        <v>1314</v>
      </c>
      <c r="D3787" s="17">
        <v>1343</v>
      </c>
    </row>
    <row r="3788" spans="2:4" x14ac:dyDescent="0.4">
      <c r="B3788" s="15">
        <v>3785</v>
      </c>
      <c r="C3788" s="17">
        <v>1153</v>
      </c>
      <c r="D3788" s="17">
        <v>1452</v>
      </c>
    </row>
    <row r="3789" spans="2:4" x14ac:dyDescent="0.4">
      <c r="B3789" s="15">
        <v>3786</v>
      </c>
      <c r="C3789" s="17">
        <v>1242</v>
      </c>
      <c r="D3789" s="17">
        <v>1374</v>
      </c>
    </row>
    <row r="3790" spans="2:4" x14ac:dyDescent="0.4">
      <c r="B3790" s="15">
        <v>3787</v>
      </c>
      <c r="C3790" s="17">
        <v>1124</v>
      </c>
      <c r="D3790" s="17">
        <v>1124</v>
      </c>
    </row>
    <row r="3791" spans="2:4" x14ac:dyDescent="0.4">
      <c r="B3791" s="15">
        <v>3788</v>
      </c>
      <c r="C3791" s="17">
        <v>1124</v>
      </c>
      <c r="D3791" s="17">
        <v>1124</v>
      </c>
    </row>
    <row r="3792" spans="2:4" x14ac:dyDescent="0.4">
      <c r="B3792" s="15">
        <v>3789</v>
      </c>
      <c r="C3792" s="17">
        <v>1452</v>
      </c>
      <c r="D3792" s="17">
        <v>1452</v>
      </c>
    </row>
    <row r="3793" spans="2:4" x14ac:dyDescent="0.4">
      <c r="B3793" s="15">
        <v>3790</v>
      </c>
      <c r="C3793" s="17">
        <v>1242</v>
      </c>
      <c r="D3793" s="17">
        <v>1195</v>
      </c>
    </row>
    <row r="3794" spans="2:4" x14ac:dyDescent="0.4">
      <c r="B3794" s="15">
        <v>3791</v>
      </c>
      <c r="C3794" s="17">
        <v>1452</v>
      </c>
      <c r="D3794" s="17">
        <v>1452</v>
      </c>
    </row>
    <row r="3795" spans="2:4" x14ac:dyDescent="0.4">
      <c r="B3795" s="15">
        <v>3792</v>
      </c>
      <c r="C3795" s="17">
        <v>1452</v>
      </c>
      <c r="D3795" s="17">
        <v>1452</v>
      </c>
    </row>
    <row r="3796" spans="2:4" x14ac:dyDescent="0.4">
      <c r="B3796" s="15">
        <v>3793</v>
      </c>
      <c r="C3796" s="17">
        <v>1452</v>
      </c>
      <c r="D3796" s="17">
        <v>1452</v>
      </c>
    </row>
    <row r="3797" spans="2:4" x14ac:dyDescent="0.4">
      <c r="B3797" s="15">
        <v>3794</v>
      </c>
      <c r="C3797" s="17">
        <v>1153</v>
      </c>
      <c r="D3797" s="17">
        <v>1458</v>
      </c>
    </row>
    <row r="3798" spans="2:4" x14ac:dyDescent="0.4">
      <c r="B3798" s="15">
        <v>3795</v>
      </c>
      <c r="C3798" s="17">
        <v>1153</v>
      </c>
      <c r="D3798" s="17">
        <v>1437</v>
      </c>
    </row>
    <row r="3799" spans="2:4" x14ac:dyDescent="0.4">
      <c r="B3799" s="15">
        <v>3796</v>
      </c>
      <c r="C3799" s="17">
        <v>1314</v>
      </c>
      <c r="D3799" s="17">
        <v>1374</v>
      </c>
    </row>
    <row r="3800" spans="2:4" x14ac:dyDescent="0.4">
      <c r="B3800" s="15">
        <v>3797</v>
      </c>
      <c r="C3800" s="17">
        <v>1245</v>
      </c>
      <c r="D3800" s="17">
        <v>1433</v>
      </c>
    </row>
    <row r="3801" spans="2:4" x14ac:dyDescent="0.4">
      <c r="B3801" s="15">
        <v>3798</v>
      </c>
      <c r="C3801" s="17">
        <v>1452</v>
      </c>
      <c r="D3801" s="17">
        <v>1452</v>
      </c>
    </row>
    <row r="3802" spans="2:4" x14ac:dyDescent="0.4">
      <c r="B3802" s="15">
        <v>3799</v>
      </c>
      <c r="C3802" s="17">
        <v>1437</v>
      </c>
      <c r="D3802" s="17">
        <v>1437</v>
      </c>
    </row>
    <row r="3803" spans="2:4" x14ac:dyDescent="0.4">
      <c r="B3803" s="15">
        <v>3800</v>
      </c>
      <c r="C3803" s="17">
        <v>1437</v>
      </c>
      <c r="D3803" s="17">
        <v>1437</v>
      </c>
    </row>
    <row r="3804" spans="2:4" x14ac:dyDescent="0.4">
      <c r="B3804" s="15">
        <v>3801</v>
      </c>
      <c r="C3804" s="17">
        <v>1436</v>
      </c>
      <c r="D3804" s="17">
        <v>1112</v>
      </c>
    </row>
    <row r="3805" spans="2:4" x14ac:dyDescent="0.4">
      <c r="B3805" s="15">
        <v>3802</v>
      </c>
      <c r="C3805" s="17">
        <v>1124</v>
      </c>
      <c r="D3805" s="17">
        <v>1124</v>
      </c>
    </row>
    <row r="3806" spans="2:4" x14ac:dyDescent="0.4">
      <c r="B3806" s="15">
        <v>3803</v>
      </c>
      <c r="C3806" s="17">
        <v>1153</v>
      </c>
      <c r="D3806" s="17">
        <v>1437</v>
      </c>
    </row>
    <row r="3807" spans="2:4" x14ac:dyDescent="0.4">
      <c r="B3807" s="15">
        <v>3804</v>
      </c>
      <c r="C3807" s="17">
        <v>1246</v>
      </c>
      <c r="D3807" s="17">
        <v>1112</v>
      </c>
    </row>
    <row r="3808" spans="2:4" x14ac:dyDescent="0.4">
      <c r="B3808" s="15">
        <v>3805</v>
      </c>
      <c r="C3808" s="17">
        <v>1314</v>
      </c>
      <c r="D3808" s="17">
        <v>1452</v>
      </c>
    </row>
    <row r="3809" spans="2:4" x14ac:dyDescent="0.4">
      <c r="B3809" s="15">
        <v>3806</v>
      </c>
      <c r="C3809" s="17">
        <v>1246</v>
      </c>
      <c r="D3809" s="17">
        <v>1452</v>
      </c>
    </row>
    <row r="3810" spans="2:4" x14ac:dyDescent="0.4">
      <c r="B3810" s="15">
        <v>3807</v>
      </c>
      <c r="C3810" s="17">
        <v>1452</v>
      </c>
      <c r="D3810" s="17">
        <v>1452</v>
      </c>
    </row>
    <row r="3811" spans="2:4" x14ac:dyDescent="0.4">
      <c r="B3811" s="15">
        <v>3808</v>
      </c>
      <c r="C3811" s="17">
        <v>1437</v>
      </c>
      <c r="D3811" s="17">
        <v>1437</v>
      </c>
    </row>
    <row r="3812" spans="2:4" x14ac:dyDescent="0.4">
      <c r="B3812" s="15">
        <v>3809</v>
      </c>
      <c r="C3812" s="17">
        <v>1452</v>
      </c>
      <c r="D3812" s="17">
        <v>1452</v>
      </c>
    </row>
    <row r="3813" spans="2:4" x14ac:dyDescent="0.4">
      <c r="B3813" s="15">
        <v>3810</v>
      </c>
      <c r="C3813" s="17">
        <v>1452</v>
      </c>
      <c r="D3813" s="17">
        <v>1452</v>
      </c>
    </row>
    <row r="3814" spans="2:4" x14ac:dyDescent="0.4">
      <c r="B3814" s="15">
        <v>3811</v>
      </c>
      <c r="C3814" s="17">
        <v>1246</v>
      </c>
      <c r="D3814" s="17">
        <v>1124</v>
      </c>
    </row>
    <row r="3815" spans="2:4" x14ac:dyDescent="0.4">
      <c r="B3815" s="15">
        <v>3812</v>
      </c>
      <c r="C3815" s="17">
        <v>1452</v>
      </c>
      <c r="D3815" s="17">
        <v>1452</v>
      </c>
    </row>
    <row r="3816" spans="2:4" x14ac:dyDescent="0.4">
      <c r="B3816" s="15">
        <v>3813</v>
      </c>
      <c r="C3816" s="17">
        <v>1452</v>
      </c>
      <c r="D3816" s="17">
        <v>1452</v>
      </c>
    </row>
    <row r="3817" spans="2:4" x14ac:dyDescent="0.4">
      <c r="B3817" s="15">
        <v>3814</v>
      </c>
      <c r="C3817" s="17">
        <v>1314</v>
      </c>
      <c r="D3817" s="17">
        <v>1196</v>
      </c>
    </row>
    <row r="3818" spans="2:4" x14ac:dyDescent="0.4">
      <c r="B3818" s="15">
        <v>3815</v>
      </c>
      <c r="C3818" s="17">
        <v>1242</v>
      </c>
      <c r="D3818" s="17">
        <v>1433</v>
      </c>
    </row>
    <row r="3819" spans="2:4" x14ac:dyDescent="0.4">
      <c r="B3819" s="15">
        <v>3816</v>
      </c>
      <c r="C3819" s="17">
        <v>1124</v>
      </c>
      <c r="D3819" s="17">
        <v>1124</v>
      </c>
    </row>
    <row r="3820" spans="2:4" x14ac:dyDescent="0.4">
      <c r="B3820" s="15">
        <v>3817</v>
      </c>
      <c r="C3820" s="17">
        <v>1452</v>
      </c>
      <c r="D3820" s="17">
        <v>1452</v>
      </c>
    </row>
    <row r="3821" spans="2:4" x14ac:dyDescent="0.4">
      <c r="B3821" s="15">
        <v>3818</v>
      </c>
      <c r="C3821" s="17">
        <v>1314</v>
      </c>
      <c r="D3821" s="17">
        <v>1423</v>
      </c>
    </row>
    <row r="3822" spans="2:4" x14ac:dyDescent="0.4">
      <c r="B3822" s="15">
        <v>3819</v>
      </c>
      <c r="C3822" s="17">
        <v>1452</v>
      </c>
      <c r="D3822" s="17">
        <v>1452</v>
      </c>
    </row>
    <row r="3823" spans="2:4" x14ac:dyDescent="0.4">
      <c r="B3823" s="15">
        <v>3820</v>
      </c>
      <c r="C3823" s="17">
        <v>1437</v>
      </c>
      <c r="D3823" s="17">
        <v>1437</v>
      </c>
    </row>
    <row r="3824" spans="2:4" x14ac:dyDescent="0.4">
      <c r="B3824" s="15">
        <v>3821</v>
      </c>
      <c r="C3824" s="17">
        <v>1452</v>
      </c>
      <c r="D3824" s="17">
        <v>1452</v>
      </c>
    </row>
    <row r="3825" spans="2:4" x14ac:dyDescent="0.4">
      <c r="B3825" s="15">
        <v>3822</v>
      </c>
      <c r="C3825" s="17">
        <v>1314</v>
      </c>
      <c r="D3825" s="17">
        <v>1181</v>
      </c>
    </row>
    <row r="3826" spans="2:4" x14ac:dyDescent="0.4">
      <c r="B3826" s="15">
        <v>3823</v>
      </c>
      <c r="C3826" s="17">
        <v>1452</v>
      </c>
      <c r="D3826" s="17">
        <v>1452</v>
      </c>
    </row>
    <row r="3827" spans="2:4" x14ac:dyDescent="0.4">
      <c r="B3827" s="15">
        <v>3824</v>
      </c>
      <c r="C3827" s="17">
        <v>1124</v>
      </c>
      <c r="D3827" s="17">
        <v>1124</v>
      </c>
    </row>
    <row r="3828" spans="2:4" x14ac:dyDescent="0.4">
      <c r="B3828" s="15">
        <v>3825</v>
      </c>
      <c r="C3828" s="17">
        <v>1436</v>
      </c>
      <c r="D3828" s="17">
        <v>1124</v>
      </c>
    </row>
    <row r="3829" spans="2:4" x14ac:dyDescent="0.4">
      <c r="B3829" s="15">
        <v>3826</v>
      </c>
      <c r="C3829" s="17">
        <v>1437</v>
      </c>
      <c r="D3829" s="17">
        <v>1437</v>
      </c>
    </row>
    <row r="3830" spans="2:4" x14ac:dyDescent="0.4">
      <c r="B3830" s="15">
        <v>3827</v>
      </c>
      <c r="C3830" s="17">
        <v>1436</v>
      </c>
      <c r="D3830" s="17">
        <v>1124</v>
      </c>
    </row>
    <row r="3831" spans="2:4" x14ac:dyDescent="0.4">
      <c r="B3831" s="15">
        <v>3828</v>
      </c>
      <c r="C3831" s="17">
        <v>1437</v>
      </c>
      <c r="D3831" s="17">
        <v>1437</v>
      </c>
    </row>
    <row r="3832" spans="2:4" x14ac:dyDescent="0.4">
      <c r="B3832" s="15">
        <v>3829</v>
      </c>
      <c r="C3832" s="17">
        <v>1345</v>
      </c>
      <c r="D3832" s="17">
        <v>1423</v>
      </c>
    </row>
    <row r="3833" spans="2:4" x14ac:dyDescent="0.4">
      <c r="B3833" s="15">
        <v>3830</v>
      </c>
      <c r="C3833" s="17">
        <v>1246</v>
      </c>
      <c r="D3833" s="17">
        <v>1374</v>
      </c>
    </row>
    <row r="3834" spans="2:4" x14ac:dyDescent="0.4">
      <c r="B3834" s="15">
        <v>3831</v>
      </c>
      <c r="C3834" s="17">
        <v>1374</v>
      </c>
      <c r="D3834" s="17">
        <v>1374</v>
      </c>
    </row>
    <row r="3835" spans="2:4" x14ac:dyDescent="0.4">
      <c r="B3835" s="15">
        <v>3832</v>
      </c>
      <c r="C3835" s="17">
        <v>1124</v>
      </c>
      <c r="D3835" s="17">
        <v>1124</v>
      </c>
    </row>
    <row r="3836" spans="2:4" x14ac:dyDescent="0.4">
      <c r="B3836" s="15">
        <v>3833</v>
      </c>
      <c r="C3836" s="17">
        <v>1452</v>
      </c>
      <c r="D3836" s="17">
        <v>1452</v>
      </c>
    </row>
    <row r="3837" spans="2:4" x14ac:dyDescent="0.4">
      <c r="B3837" s="15">
        <v>3834</v>
      </c>
      <c r="C3837" s="17">
        <v>1452</v>
      </c>
      <c r="D3837" s="17">
        <v>1452</v>
      </c>
    </row>
    <row r="3838" spans="2:4" x14ac:dyDescent="0.4">
      <c r="B3838" s="15">
        <v>3835</v>
      </c>
      <c r="C3838" s="17">
        <v>1437</v>
      </c>
      <c r="D3838" s="17">
        <v>1437</v>
      </c>
    </row>
    <row r="3839" spans="2:4" x14ac:dyDescent="0.4">
      <c r="B3839" s="15">
        <v>3836</v>
      </c>
      <c r="C3839" s="17">
        <v>1257</v>
      </c>
      <c r="D3839" s="17">
        <v>1196</v>
      </c>
    </row>
    <row r="3840" spans="2:4" x14ac:dyDescent="0.4">
      <c r="B3840" s="15">
        <v>3837</v>
      </c>
      <c r="C3840" s="17">
        <v>1274</v>
      </c>
      <c r="D3840" s="17">
        <v>1423</v>
      </c>
    </row>
    <row r="3841" spans="2:4" x14ac:dyDescent="0.4">
      <c r="B3841" s="15">
        <v>3838</v>
      </c>
      <c r="C3841" s="17">
        <v>1343</v>
      </c>
      <c r="D3841" s="17">
        <v>1343</v>
      </c>
    </row>
    <row r="3842" spans="2:4" x14ac:dyDescent="0.4">
      <c r="B3842" s="15">
        <v>3839</v>
      </c>
      <c r="C3842" s="17">
        <v>1452</v>
      </c>
      <c r="D3842" s="17">
        <v>1452</v>
      </c>
    </row>
    <row r="3843" spans="2:4" x14ac:dyDescent="0.4">
      <c r="B3843" s="15">
        <v>3840</v>
      </c>
      <c r="C3843" s="17">
        <v>1173</v>
      </c>
      <c r="D3843" s="17">
        <v>1423</v>
      </c>
    </row>
    <row r="3844" spans="2:4" x14ac:dyDescent="0.4">
      <c r="B3844" s="15">
        <v>3841</v>
      </c>
      <c r="C3844" s="17">
        <v>1343</v>
      </c>
      <c r="D3844" s="17">
        <v>1343</v>
      </c>
    </row>
    <row r="3845" spans="2:4" x14ac:dyDescent="0.4">
      <c r="B3845" s="15">
        <v>3842</v>
      </c>
      <c r="C3845" s="17">
        <v>1343</v>
      </c>
      <c r="D3845" s="17">
        <v>1343</v>
      </c>
    </row>
    <row r="3846" spans="2:4" x14ac:dyDescent="0.4">
      <c r="B3846" s="15">
        <v>3843</v>
      </c>
      <c r="C3846" s="17">
        <v>1452</v>
      </c>
      <c r="D3846" s="17">
        <v>1452</v>
      </c>
    </row>
    <row r="3847" spans="2:4" x14ac:dyDescent="0.4">
      <c r="B3847" s="15">
        <v>3844</v>
      </c>
      <c r="C3847" s="17">
        <v>1246</v>
      </c>
      <c r="D3847" s="17">
        <v>1458</v>
      </c>
    </row>
    <row r="3848" spans="2:4" x14ac:dyDescent="0.4">
      <c r="B3848" s="15">
        <v>3845</v>
      </c>
      <c r="C3848" s="17">
        <v>1437</v>
      </c>
      <c r="D3848" s="17">
        <v>1437</v>
      </c>
    </row>
    <row r="3849" spans="2:4" x14ac:dyDescent="0.4">
      <c r="B3849" s="15">
        <v>3846</v>
      </c>
      <c r="C3849" s="17">
        <v>1242</v>
      </c>
      <c r="D3849" s="17">
        <v>1124</v>
      </c>
    </row>
    <row r="3850" spans="2:4" x14ac:dyDescent="0.4">
      <c r="B3850" s="15">
        <v>3847</v>
      </c>
      <c r="C3850" s="17">
        <v>1452</v>
      </c>
      <c r="D3850" s="17">
        <v>1452</v>
      </c>
    </row>
    <row r="3851" spans="2:4" x14ac:dyDescent="0.4">
      <c r="B3851" s="15">
        <v>3848</v>
      </c>
      <c r="C3851" s="17">
        <v>1437</v>
      </c>
      <c r="D3851" s="17">
        <v>1437</v>
      </c>
    </row>
    <row r="3852" spans="2:4" x14ac:dyDescent="0.4">
      <c r="B3852" s="15">
        <v>3849</v>
      </c>
      <c r="C3852" s="17">
        <v>1345</v>
      </c>
      <c r="D3852" s="17">
        <v>1374</v>
      </c>
    </row>
    <row r="3853" spans="2:4" x14ac:dyDescent="0.4">
      <c r="B3853" s="15">
        <v>3850</v>
      </c>
      <c r="C3853" s="17">
        <v>1452</v>
      </c>
      <c r="D3853" s="17">
        <v>1452</v>
      </c>
    </row>
    <row r="3854" spans="2:4" x14ac:dyDescent="0.4">
      <c r="B3854" s="15">
        <v>3851</v>
      </c>
      <c r="C3854" s="17">
        <v>1242</v>
      </c>
      <c r="D3854" s="17">
        <v>1458</v>
      </c>
    </row>
    <row r="3855" spans="2:4" x14ac:dyDescent="0.4">
      <c r="B3855" s="15">
        <v>3852</v>
      </c>
      <c r="C3855" s="17">
        <v>1242</v>
      </c>
      <c r="D3855" s="17">
        <v>1433</v>
      </c>
    </row>
    <row r="3856" spans="2:4" x14ac:dyDescent="0.4">
      <c r="B3856" s="15">
        <v>3853</v>
      </c>
      <c r="C3856" s="17">
        <v>1452</v>
      </c>
      <c r="D3856" s="17">
        <v>1452</v>
      </c>
    </row>
    <row r="3857" spans="2:4" x14ac:dyDescent="0.4">
      <c r="B3857" s="15">
        <v>3854</v>
      </c>
      <c r="C3857" s="17">
        <v>1173</v>
      </c>
      <c r="D3857" s="17">
        <v>1433</v>
      </c>
    </row>
    <row r="3858" spans="2:4" x14ac:dyDescent="0.4">
      <c r="B3858" s="15">
        <v>3855</v>
      </c>
      <c r="C3858" s="17">
        <v>1153</v>
      </c>
      <c r="D3858" s="17">
        <v>1112</v>
      </c>
    </row>
    <row r="3859" spans="2:4" x14ac:dyDescent="0.4">
      <c r="B3859" s="15">
        <v>3856</v>
      </c>
      <c r="C3859" s="17">
        <v>1274</v>
      </c>
      <c r="D3859" s="17">
        <v>1452</v>
      </c>
    </row>
    <row r="3860" spans="2:4" x14ac:dyDescent="0.4">
      <c r="B3860" s="15">
        <v>3857</v>
      </c>
      <c r="C3860" s="17">
        <v>1437</v>
      </c>
      <c r="D3860" s="17">
        <v>1437</v>
      </c>
    </row>
    <row r="3861" spans="2:4" x14ac:dyDescent="0.4">
      <c r="B3861" s="15">
        <v>3858</v>
      </c>
      <c r="C3861" s="17">
        <v>1314</v>
      </c>
      <c r="D3861" s="17">
        <v>1423</v>
      </c>
    </row>
    <row r="3862" spans="2:4" x14ac:dyDescent="0.4">
      <c r="B3862" s="15">
        <v>3859</v>
      </c>
      <c r="C3862" s="17">
        <v>1124</v>
      </c>
      <c r="D3862" s="17">
        <v>1124</v>
      </c>
    </row>
    <row r="3863" spans="2:4" x14ac:dyDescent="0.4">
      <c r="B3863" s="15">
        <v>3860</v>
      </c>
      <c r="C3863" s="17">
        <v>1437</v>
      </c>
      <c r="D3863" s="17">
        <v>1437</v>
      </c>
    </row>
    <row r="3864" spans="2:4" x14ac:dyDescent="0.4">
      <c r="B3864" s="15">
        <v>3861</v>
      </c>
      <c r="C3864" s="17">
        <v>1124</v>
      </c>
      <c r="D3864" s="17">
        <v>1124</v>
      </c>
    </row>
    <row r="3865" spans="2:4" x14ac:dyDescent="0.4">
      <c r="B3865" s="15">
        <v>3862</v>
      </c>
      <c r="C3865" s="17">
        <v>1437</v>
      </c>
      <c r="D3865" s="17">
        <v>1437</v>
      </c>
    </row>
    <row r="3866" spans="2:4" x14ac:dyDescent="0.4">
      <c r="B3866" s="15">
        <v>3863</v>
      </c>
      <c r="C3866" s="17">
        <v>1437</v>
      </c>
      <c r="D3866" s="17">
        <v>1437</v>
      </c>
    </row>
    <row r="3867" spans="2:4" x14ac:dyDescent="0.4">
      <c r="B3867" s="15">
        <v>3864</v>
      </c>
      <c r="C3867" s="17">
        <v>1246</v>
      </c>
      <c r="D3867" s="17">
        <v>1112</v>
      </c>
    </row>
    <row r="3868" spans="2:4" x14ac:dyDescent="0.4">
      <c r="B3868" s="15">
        <v>3865</v>
      </c>
      <c r="C3868" s="17">
        <v>1452</v>
      </c>
      <c r="D3868" s="17">
        <v>1452</v>
      </c>
    </row>
    <row r="3869" spans="2:4" x14ac:dyDescent="0.4">
      <c r="B3869" s="15">
        <v>3866</v>
      </c>
      <c r="C3869" s="17">
        <v>1173</v>
      </c>
      <c r="D3869" s="17">
        <v>1195</v>
      </c>
    </row>
    <row r="3870" spans="2:4" x14ac:dyDescent="0.4">
      <c r="B3870" s="15">
        <v>3867</v>
      </c>
      <c r="C3870" s="17">
        <v>1452</v>
      </c>
      <c r="D3870" s="17">
        <v>1452</v>
      </c>
    </row>
    <row r="3871" spans="2:4" x14ac:dyDescent="0.4">
      <c r="B3871" s="15">
        <v>3868</v>
      </c>
      <c r="C3871" s="17">
        <v>1124</v>
      </c>
      <c r="D3871" s="17">
        <v>1124</v>
      </c>
    </row>
    <row r="3872" spans="2:4" x14ac:dyDescent="0.4">
      <c r="B3872" s="15">
        <v>3869</v>
      </c>
      <c r="C3872" s="17">
        <v>1173</v>
      </c>
      <c r="D3872" s="17">
        <v>1343</v>
      </c>
    </row>
    <row r="3873" spans="2:4" x14ac:dyDescent="0.4">
      <c r="B3873" s="15">
        <v>3870</v>
      </c>
      <c r="C3873" s="17">
        <v>1452</v>
      </c>
      <c r="D3873" s="17">
        <v>1452</v>
      </c>
    </row>
    <row r="3874" spans="2:4" x14ac:dyDescent="0.4">
      <c r="B3874" s="15">
        <v>3871</v>
      </c>
      <c r="C3874" s="17">
        <v>1437</v>
      </c>
      <c r="D3874" s="17">
        <v>1437</v>
      </c>
    </row>
    <row r="3875" spans="2:4" x14ac:dyDescent="0.4">
      <c r="B3875" s="15">
        <v>3872</v>
      </c>
      <c r="C3875" s="17">
        <v>1124</v>
      </c>
      <c r="D3875" s="17">
        <v>1124</v>
      </c>
    </row>
    <row r="3876" spans="2:4" x14ac:dyDescent="0.4">
      <c r="B3876" s="15">
        <v>3873</v>
      </c>
      <c r="C3876" s="17">
        <v>1436</v>
      </c>
      <c r="D3876" s="17">
        <v>1124</v>
      </c>
    </row>
    <row r="3877" spans="2:4" x14ac:dyDescent="0.4">
      <c r="B3877" s="15">
        <v>3874</v>
      </c>
      <c r="C3877" s="17">
        <v>1437</v>
      </c>
      <c r="D3877" s="17">
        <v>1437</v>
      </c>
    </row>
    <row r="3878" spans="2:4" x14ac:dyDescent="0.4">
      <c r="B3878" s="15">
        <v>3875</v>
      </c>
      <c r="C3878" s="17">
        <v>1452</v>
      </c>
      <c r="D3878" s="17">
        <v>1452</v>
      </c>
    </row>
    <row r="3879" spans="2:4" x14ac:dyDescent="0.4">
      <c r="B3879" s="15">
        <v>3876</v>
      </c>
      <c r="C3879" s="17">
        <v>1436</v>
      </c>
      <c r="D3879" s="17">
        <v>1437</v>
      </c>
    </row>
    <row r="3880" spans="2:4" x14ac:dyDescent="0.4">
      <c r="B3880" s="15">
        <v>3877</v>
      </c>
      <c r="C3880" s="17">
        <v>1371</v>
      </c>
      <c r="D3880" s="17">
        <v>1433</v>
      </c>
    </row>
    <row r="3881" spans="2:4" x14ac:dyDescent="0.4">
      <c r="B3881" s="15">
        <v>3878</v>
      </c>
      <c r="C3881" s="17">
        <v>1374</v>
      </c>
      <c r="D3881" s="17">
        <v>1374</v>
      </c>
    </row>
    <row r="3882" spans="2:4" x14ac:dyDescent="0.4">
      <c r="B3882" s="15">
        <v>3879</v>
      </c>
      <c r="C3882" s="17">
        <v>1437</v>
      </c>
      <c r="D3882" s="17">
        <v>1437</v>
      </c>
    </row>
    <row r="3883" spans="2:4" x14ac:dyDescent="0.4">
      <c r="B3883" s="15">
        <v>3880</v>
      </c>
      <c r="C3883" s="17">
        <v>1376</v>
      </c>
      <c r="D3883" s="17">
        <v>1376</v>
      </c>
    </row>
    <row r="3884" spans="2:4" x14ac:dyDescent="0.4">
      <c r="B3884" s="15">
        <v>3881</v>
      </c>
      <c r="C3884" s="17">
        <v>1173</v>
      </c>
      <c r="D3884" s="17">
        <v>1124</v>
      </c>
    </row>
    <row r="3885" spans="2:4" x14ac:dyDescent="0.4">
      <c r="B3885" s="15">
        <v>3882</v>
      </c>
      <c r="C3885" s="17">
        <v>1452</v>
      </c>
      <c r="D3885" s="17">
        <v>1452</v>
      </c>
    </row>
    <row r="3886" spans="2:4" x14ac:dyDescent="0.4">
      <c r="B3886" s="15">
        <v>3883</v>
      </c>
      <c r="C3886" s="17">
        <v>1345</v>
      </c>
      <c r="D3886" s="17">
        <v>1433</v>
      </c>
    </row>
    <row r="3887" spans="2:4" x14ac:dyDescent="0.4">
      <c r="B3887" s="15">
        <v>3884</v>
      </c>
      <c r="C3887" s="17">
        <v>1243</v>
      </c>
      <c r="D3887" s="17">
        <v>1433</v>
      </c>
    </row>
    <row r="3888" spans="2:4" x14ac:dyDescent="0.4">
      <c r="B3888" s="15">
        <v>3885</v>
      </c>
      <c r="C3888" s="17">
        <v>1452</v>
      </c>
      <c r="D3888" s="17">
        <v>1452</v>
      </c>
    </row>
    <row r="3889" spans="2:4" x14ac:dyDescent="0.4">
      <c r="B3889" s="15">
        <v>3886</v>
      </c>
      <c r="C3889" s="17">
        <v>1452</v>
      </c>
      <c r="D3889" s="17">
        <v>1452</v>
      </c>
    </row>
    <row r="3890" spans="2:4" x14ac:dyDescent="0.4">
      <c r="B3890" s="15">
        <v>3887</v>
      </c>
      <c r="C3890" s="17">
        <v>1173</v>
      </c>
      <c r="D3890" s="17">
        <v>1112</v>
      </c>
    </row>
    <row r="3891" spans="2:4" x14ac:dyDescent="0.4">
      <c r="B3891" s="15">
        <v>3888</v>
      </c>
      <c r="C3891" s="17">
        <v>1246</v>
      </c>
      <c r="D3891" s="17">
        <v>1124</v>
      </c>
    </row>
    <row r="3892" spans="2:4" x14ac:dyDescent="0.4">
      <c r="B3892" s="15">
        <v>3889</v>
      </c>
      <c r="C3892" s="17">
        <v>1257</v>
      </c>
      <c r="D3892" s="17">
        <v>1452</v>
      </c>
    </row>
    <row r="3893" spans="2:4" x14ac:dyDescent="0.4">
      <c r="B3893" s="15">
        <v>3890</v>
      </c>
      <c r="C3893" s="17">
        <v>1124</v>
      </c>
      <c r="D3893" s="17">
        <v>1124</v>
      </c>
    </row>
    <row r="3894" spans="2:4" x14ac:dyDescent="0.4">
      <c r="B3894" s="15">
        <v>3891</v>
      </c>
      <c r="C3894" s="17">
        <v>1452</v>
      </c>
      <c r="D3894" s="17">
        <v>1452</v>
      </c>
    </row>
    <row r="3895" spans="2:4" x14ac:dyDescent="0.4">
      <c r="B3895" s="15">
        <v>3892</v>
      </c>
      <c r="C3895" s="17">
        <v>1374</v>
      </c>
      <c r="D3895" s="17">
        <v>1374</v>
      </c>
    </row>
    <row r="3896" spans="2:4" x14ac:dyDescent="0.4">
      <c r="B3896" s="15">
        <v>3893</v>
      </c>
      <c r="C3896" s="17">
        <v>1374</v>
      </c>
      <c r="D3896" s="17">
        <v>1374</v>
      </c>
    </row>
    <row r="3897" spans="2:4" x14ac:dyDescent="0.4">
      <c r="B3897" s="15">
        <v>3894</v>
      </c>
      <c r="C3897" s="17">
        <v>1371</v>
      </c>
      <c r="D3897" s="17">
        <v>1423</v>
      </c>
    </row>
    <row r="3898" spans="2:4" x14ac:dyDescent="0.4">
      <c r="B3898" s="15">
        <v>3895</v>
      </c>
      <c r="C3898" s="17">
        <v>1124</v>
      </c>
      <c r="D3898" s="17">
        <v>1124</v>
      </c>
    </row>
    <row r="3899" spans="2:4" x14ac:dyDescent="0.4">
      <c r="B3899" s="15">
        <v>3896</v>
      </c>
      <c r="C3899" s="17">
        <v>1433</v>
      </c>
      <c r="D3899" s="17">
        <v>1433</v>
      </c>
    </row>
    <row r="3900" spans="2:4" x14ac:dyDescent="0.4">
      <c r="B3900" s="15">
        <v>3897</v>
      </c>
      <c r="C3900" s="17">
        <v>1452</v>
      </c>
      <c r="D3900" s="17">
        <v>1452</v>
      </c>
    </row>
    <row r="3901" spans="2:4" x14ac:dyDescent="0.4">
      <c r="B3901" s="15">
        <v>3898</v>
      </c>
      <c r="C3901" s="17">
        <v>1437</v>
      </c>
      <c r="D3901" s="17">
        <v>1437</v>
      </c>
    </row>
    <row r="3902" spans="2:4" x14ac:dyDescent="0.4">
      <c r="B3902" s="15">
        <v>3899</v>
      </c>
      <c r="C3902" s="17">
        <v>1173</v>
      </c>
      <c r="D3902" s="17">
        <v>1268</v>
      </c>
    </row>
    <row r="3903" spans="2:4" x14ac:dyDescent="0.4">
      <c r="B3903" s="15">
        <v>3900</v>
      </c>
      <c r="C3903" s="17">
        <v>1452</v>
      </c>
      <c r="D3903" s="17">
        <v>1452</v>
      </c>
    </row>
    <row r="3904" spans="2:4" x14ac:dyDescent="0.4">
      <c r="B3904" s="15">
        <v>3901</v>
      </c>
      <c r="C3904" s="17">
        <v>1314</v>
      </c>
      <c r="D3904" s="17">
        <v>1374</v>
      </c>
    </row>
    <row r="3905" spans="2:4" x14ac:dyDescent="0.4">
      <c r="B3905" s="15">
        <v>3902</v>
      </c>
      <c r="C3905" s="17">
        <v>1452</v>
      </c>
      <c r="D3905" s="17">
        <v>1452</v>
      </c>
    </row>
    <row r="3906" spans="2:4" x14ac:dyDescent="0.4">
      <c r="B3906" s="15">
        <v>3903</v>
      </c>
      <c r="C3906" s="17">
        <v>1153</v>
      </c>
      <c r="D3906" s="17">
        <v>1458</v>
      </c>
    </row>
    <row r="3907" spans="2:4" x14ac:dyDescent="0.4">
      <c r="B3907" s="15">
        <v>3904</v>
      </c>
      <c r="C3907" s="17">
        <v>1452</v>
      </c>
      <c r="D3907" s="17">
        <v>1452</v>
      </c>
    </row>
    <row r="3908" spans="2:4" x14ac:dyDescent="0.4">
      <c r="B3908" s="15">
        <v>3905</v>
      </c>
      <c r="C3908" s="17">
        <v>1257</v>
      </c>
      <c r="D3908" s="17">
        <v>1452</v>
      </c>
    </row>
    <row r="3909" spans="2:4" x14ac:dyDescent="0.4">
      <c r="B3909" s="15">
        <v>3906</v>
      </c>
      <c r="C3909" s="17">
        <v>1173</v>
      </c>
      <c r="D3909" s="17">
        <v>1112</v>
      </c>
    </row>
    <row r="3910" spans="2:4" x14ac:dyDescent="0.4">
      <c r="B3910" s="15">
        <v>3907</v>
      </c>
      <c r="C3910" s="17">
        <v>1173</v>
      </c>
      <c r="D3910" s="17">
        <v>1423</v>
      </c>
    </row>
    <row r="3911" spans="2:4" x14ac:dyDescent="0.4">
      <c r="B3911" s="15">
        <v>3908</v>
      </c>
      <c r="C3911" s="17">
        <v>1374</v>
      </c>
      <c r="D3911" s="17">
        <v>1374</v>
      </c>
    </row>
    <row r="3912" spans="2:4" x14ac:dyDescent="0.4">
      <c r="B3912" s="15">
        <v>3909</v>
      </c>
      <c r="C3912" s="17">
        <v>1314</v>
      </c>
      <c r="D3912" s="17">
        <v>1433</v>
      </c>
    </row>
    <row r="3913" spans="2:4" x14ac:dyDescent="0.4">
      <c r="B3913" s="15">
        <v>3910</v>
      </c>
      <c r="C3913" s="17">
        <v>1124</v>
      </c>
      <c r="D3913" s="17">
        <v>1124</v>
      </c>
    </row>
    <row r="3914" spans="2:4" x14ac:dyDescent="0.4">
      <c r="B3914" s="15">
        <v>3911</v>
      </c>
      <c r="C3914" s="17">
        <v>1314</v>
      </c>
      <c r="D3914" s="17">
        <v>1458</v>
      </c>
    </row>
    <row r="3915" spans="2:4" x14ac:dyDescent="0.4">
      <c r="B3915" s="15">
        <v>3912</v>
      </c>
      <c r="C3915" s="17">
        <v>1452</v>
      </c>
      <c r="D3915" s="17">
        <v>1452</v>
      </c>
    </row>
    <row r="3916" spans="2:4" x14ac:dyDescent="0.4">
      <c r="B3916" s="15">
        <v>3913</v>
      </c>
      <c r="C3916" s="17">
        <v>1452</v>
      </c>
      <c r="D3916" s="17">
        <v>1452</v>
      </c>
    </row>
    <row r="3917" spans="2:4" x14ac:dyDescent="0.4">
      <c r="B3917" s="15">
        <v>3914</v>
      </c>
      <c r="C3917" s="17">
        <v>1124</v>
      </c>
      <c r="D3917" s="17">
        <v>1124</v>
      </c>
    </row>
    <row r="3918" spans="2:4" x14ac:dyDescent="0.4">
      <c r="B3918" s="15">
        <v>3915</v>
      </c>
      <c r="C3918" s="17">
        <v>1124</v>
      </c>
      <c r="D3918" s="17">
        <v>1124</v>
      </c>
    </row>
    <row r="3919" spans="2:4" x14ac:dyDescent="0.4">
      <c r="B3919" s="15">
        <v>3916</v>
      </c>
      <c r="C3919" s="17">
        <v>1124</v>
      </c>
      <c r="D3919" s="17">
        <v>1124</v>
      </c>
    </row>
    <row r="3920" spans="2:4" x14ac:dyDescent="0.4">
      <c r="B3920" s="15">
        <v>3917</v>
      </c>
      <c r="C3920" s="17">
        <v>1437</v>
      </c>
      <c r="D3920" s="17">
        <v>1437</v>
      </c>
    </row>
    <row r="3921" spans="2:4" x14ac:dyDescent="0.4">
      <c r="B3921" s="15">
        <v>3918</v>
      </c>
      <c r="C3921" s="17">
        <v>1314</v>
      </c>
      <c r="D3921" s="17">
        <v>1452</v>
      </c>
    </row>
    <row r="3922" spans="2:4" x14ac:dyDescent="0.4">
      <c r="B3922" s="15">
        <v>3919</v>
      </c>
      <c r="C3922" s="17">
        <v>1376</v>
      </c>
      <c r="D3922" s="17">
        <v>1376</v>
      </c>
    </row>
    <row r="3923" spans="2:4" x14ac:dyDescent="0.4">
      <c r="B3923" s="15">
        <v>3920</v>
      </c>
      <c r="C3923" s="17">
        <v>1437</v>
      </c>
      <c r="D3923" s="17">
        <v>1437</v>
      </c>
    </row>
    <row r="3924" spans="2:4" x14ac:dyDescent="0.4">
      <c r="B3924" s="15">
        <v>3921</v>
      </c>
      <c r="C3924" s="17">
        <v>1437</v>
      </c>
      <c r="D3924" s="17">
        <v>1437</v>
      </c>
    </row>
    <row r="3925" spans="2:4" x14ac:dyDescent="0.4">
      <c r="B3925" s="15">
        <v>3922</v>
      </c>
      <c r="C3925" s="17">
        <v>1124</v>
      </c>
      <c r="D3925" s="17">
        <v>1124</v>
      </c>
    </row>
    <row r="3926" spans="2:4" x14ac:dyDescent="0.4">
      <c r="B3926" s="15">
        <v>3923</v>
      </c>
      <c r="C3926" s="17">
        <v>1452</v>
      </c>
      <c r="D3926" s="17">
        <v>1452</v>
      </c>
    </row>
    <row r="3927" spans="2:4" x14ac:dyDescent="0.4">
      <c r="B3927" s="15">
        <v>3924</v>
      </c>
      <c r="C3927" s="17">
        <v>1458</v>
      </c>
      <c r="D3927" s="17">
        <v>1458</v>
      </c>
    </row>
    <row r="3928" spans="2:4" x14ac:dyDescent="0.4">
      <c r="B3928" s="15">
        <v>3925</v>
      </c>
      <c r="C3928" s="17">
        <v>1124</v>
      </c>
      <c r="D3928" s="17">
        <v>1124</v>
      </c>
    </row>
    <row r="3929" spans="2:4" x14ac:dyDescent="0.4">
      <c r="B3929" s="15">
        <v>3926</v>
      </c>
      <c r="C3929" s="17">
        <v>1437</v>
      </c>
      <c r="D3929" s="17">
        <v>1437</v>
      </c>
    </row>
    <row r="3930" spans="2:4" x14ac:dyDescent="0.4">
      <c r="B3930" s="15">
        <v>3927</v>
      </c>
      <c r="C3930" s="17">
        <v>1452</v>
      </c>
      <c r="D3930" s="17">
        <v>1452</v>
      </c>
    </row>
    <row r="3931" spans="2:4" x14ac:dyDescent="0.4">
      <c r="B3931" s="15">
        <v>3928</v>
      </c>
      <c r="C3931" s="17">
        <v>1153</v>
      </c>
      <c r="D3931" s="17">
        <v>1437</v>
      </c>
    </row>
    <row r="3932" spans="2:4" x14ac:dyDescent="0.4">
      <c r="B3932" s="15">
        <v>3929</v>
      </c>
      <c r="C3932" s="17">
        <v>1452</v>
      </c>
      <c r="D3932" s="17">
        <v>1452</v>
      </c>
    </row>
    <row r="3933" spans="2:4" x14ac:dyDescent="0.4">
      <c r="B3933" s="15">
        <v>3930</v>
      </c>
      <c r="C3933" s="17">
        <v>1173</v>
      </c>
      <c r="D3933" s="17">
        <v>1343</v>
      </c>
    </row>
    <row r="3934" spans="2:4" x14ac:dyDescent="0.4">
      <c r="B3934" s="15">
        <v>3931</v>
      </c>
      <c r="C3934" s="17">
        <v>1124</v>
      </c>
      <c r="D3934" s="17">
        <v>1124</v>
      </c>
    </row>
    <row r="3935" spans="2:4" x14ac:dyDescent="0.4">
      <c r="B3935" s="15">
        <v>3932</v>
      </c>
      <c r="C3935" s="17">
        <v>1242</v>
      </c>
      <c r="D3935" s="17">
        <v>1315</v>
      </c>
    </row>
    <row r="3936" spans="2:4" x14ac:dyDescent="0.4">
      <c r="B3936" s="15">
        <v>3933</v>
      </c>
      <c r="C3936" s="17">
        <v>1173</v>
      </c>
      <c r="D3936" s="17">
        <v>1124</v>
      </c>
    </row>
    <row r="3937" spans="2:4" x14ac:dyDescent="0.4">
      <c r="B3937" s="15">
        <v>3934</v>
      </c>
      <c r="C3937" s="17">
        <v>1437</v>
      </c>
      <c r="D3937" s="17">
        <v>1437</v>
      </c>
    </row>
    <row r="3938" spans="2:4" x14ac:dyDescent="0.4">
      <c r="B3938" s="15">
        <v>3935</v>
      </c>
      <c r="C3938" s="17">
        <v>1437</v>
      </c>
      <c r="D3938" s="17">
        <v>1437</v>
      </c>
    </row>
    <row r="3939" spans="2:4" x14ac:dyDescent="0.4">
      <c r="B3939" s="15">
        <v>3936</v>
      </c>
      <c r="C3939" s="17">
        <v>1452</v>
      </c>
      <c r="D3939" s="17">
        <v>1452</v>
      </c>
    </row>
    <row r="3940" spans="2:4" x14ac:dyDescent="0.4">
      <c r="B3940" s="15">
        <v>3937</v>
      </c>
      <c r="C3940" s="17">
        <v>1452</v>
      </c>
      <c r="D3940" s="17">
        <v>1452</v>
      </c>
    </row>
    <row r="3941" spans="2:4" x14ac:dyDescent="0.4">
      <c r="B3941" s="15">
        <v>3938</v>
      </c>
      <c r="C3941" s="17">
        <v>1112</v>
      </c>
      <c r="D3941" s="17">
        <v>1112</v>
      </c>
    </row>
    <row r="3942" spans="2:4" x14ac:dyDescent="0.4">
      <c r="B3942" s="15">
        <v>3939</v>
      </c>
      <c r="C3942" s="17">
        <v>1242</v>
      </c>
      <c r="D3942" s="17">
        <v>1196</v>
      </c>
    </row>
    <row r="3943" spans="2:4" x14ac:dyDescent="0.4">
      <c r="B3943" s="15">
        <v>3940</v>
      </c>
      <c r="C3943" s="17">
        <v>1246</v>
      </c>
      <c r="D3943" s="17">
        <v>1437</v>
      </c>
    </row>
    <row r="3944" spans="2:4" x14ac:dyDescent="0.4">
      <c r="B3944" s="15">
        <v>3941</v>
      </c>
      <c r="C3944" s="17">
        <v>1153</v>
      </c>
      <c r="D3944" s="17">
        <v>1452</v>
      </c>
    </row>
    <row r="3945" spans="2:4" x14ac:dyDescent="0.4">
      <c r="B3945" s="15">
        <v>3942</v>
      </c>
      <c r="C3945" s="17">
        <v>1452</v>
      </c>
      <c r="D3945" s="17">
        <v>1452</v>
      </c>
    </row>
    <row r="3946" spans="2:4" x14ac:dyDescent="0.4">
      <c r="B3946" s="15">
        <v>3943</v>
      </c>
      <c r="C3946" s="17">
        <v>1437</v>
      </c>
      <c r="D3946" s="17">
        <v>1437</v>
      </c>
    </row>
    <row r="3947" spans="2:4" x14ac:dyDescent="0.4">
      <c r="B3947" s="15">
        <v>3944</v>
      </c>
      <c r="C3947" s="17">
        <v>1437</v>
      </c>
      <c r="D3947" s="17">
        <v>1437</v>
      </c>
    </row>
    <row r="3948" spans="2:4" x14ac:dyDescent="0.4">
      <c r="B3948" s="15">
        <v>3945</v>
      </c>
      <c r="C3948" s="17">
        <v>1452</v>
      </c>
      <c r="D3948" s="17">
        <v>1452</v>
      </c>
    </row>
    <row r="3949" spans="2:4" x14ac:dyDescent="0.4">
      <c r="B3949" s="15">
        <v>3946</v>
      </c>
      <c r="C3949" s="17">
        <v>1173</v>
      </c>
      <c r="D3949" s="17">
        <v>1181</v>
      </c>
    </row>
    <row r="3950" spans="2:4" x14ac:dyDescent="0.4">
      <c r="B3950" s="15">
        <v>3947</v>
      </c>
      <c r="C3950" s="17">
        <v>1257</v>
      </c>
      <c r="D3950" s="17">
        <v>1124</v>
      </c>
    </row>
    <row r="3951" spans="2:4" x14ac:dyDescent="0.4">
      <c r="B3951" s="15">
        <v>3948</v>
      </c>
      <c r="C3951" s="17">
        <v>1458</v>
      </c>
      <c r="D3951" s="17">
        <v>1458</v>
      </c>
    </row>
    <row r="3952" spans="2:4" x14ac:dyDescent="0.4">
      <c r="B3952" s="15">
        <v>3949</v>
      </c>
      <c r="C3952" s="17">
        <v>1437</v>
      </c>
      <c r="D3952" s="17">
        <v>1437</v>
      </c>
    </row>
    <row r="3953" spans="2:4" x14ac:dyDescent="0.4">
      <c r="B3953" s="15">
        <v>3950</v>
      </c>
      <c r="C3953" s="17">
        <v>1257</v>
      </c>
      <c r="D3953" s="17">
        <v>1437</v>
      </c>
    </row>
    <row r="3954" spans="2:4" x14ac:dyDescent="0.4">
      <c r="B3954" s="15">
        <v>3951</v>
      </c>
      <c r="C3954" s="17">
        <v>1124</v>
      </c>
      <c r="D3954" s="17">
        <v>1124</v>
      </c>
    </row>
    <row r="3955" spans="2:4" x14ac:dyDescent="0.4">
      <c r="B3955" s="15">
        <v>3952</v>
      </c>
      <c r="C3955" s="17">
        <v>1452</v>
      </c>
      <c r="D3955" s="17">
        <v>1452</v>
      </c>
    </row>
    <row r="3956" spans="2:4" x14ac:dyDescent="0.4">
      <c r="B3956" s="15">
        <v>3953</v>
      </c>
      <c r="C3956" s="17">
        <v>1452</v>
      </c>
      <c r="D3956" s="17">
        <v>1452</v>
      </c>
    </row>
    <row r="3957" spans="2:4" x14ac:dyDescent="0.4">
      <c r="B3957" s="15">
        <v>3954</v>
      </c>
      <c r="C3957" s="17">
        <v>1437</v>
      </c>
      <c r="D3957" s="17">
        <v>1437</v>
      </c>
    </row>
    <row r="3958" spans="2:4" x14ac:dyDescent="0.4">
      <c r="B3958" s="15">
        <v>3955</v>
      </c>
      <c r="C3958" s="17">
        <v>1124</v>
      </c>
      <c r="D3958" s="17">
        <v>1124</v>
      </c>
    </row>
    <row r="3959" spans="2:4" x14ac:dyDescent="0.4">
      <c r="B3959" s="15">
        <v>3956</v>
      </c>
      <c r="C3959" s="17">
        <v>1452</v>
      </c>
      <c r="D3959" s="17">
        <v>1452</v>
      </c>
    </row>
    <row r="3960" spans="2:4" x14ac:dyDescent="0.4">
      <c r="B3960" s="15">
        <v>3957</v>
      </c>
      <c r="C3960" s="17">
        <v>1433</v>
      </c>
      <c r="D3960" s="17">
        <v>1433</v>
      </c>
    </row>
    <row r="3961" spans="2:4" x14ac:dyDescent="0.4">
      <c r="B3961" s="15">
        <v>3958</v>
      </c>
      <c r="C3961" s="17">
        <v>1437</v>
      </c>
      <c r="D3961" s="17">
        <v>1437</v>
      </c>
    </row>
    <row r="3962" spans="2:4" x14ac:dyDescent="0.4">
      <c r="B3962" s="15">
        <v>3959</v>
      </c>
      <c r="C3962" s="17">
        <v>1452</v>
      </c>
      <c r="D3962" s="17">
        <v>1452</v>
      </c>
    </row>
    <row r="3963" spans="2:4" x14ac:dyDescent="0.4">
      <c r="B3963" s="15">
        <v>3960</v>
      </c>
      <c r="C3963" s="17">
        <v>1452</v>
      </c>
      <c r="D3963" s="17">
        <v>1452</v>
      </c>
    </row>
    <row r="3964" spans="2:4" x14ac:dyDescent="0.4">
      <c r="B3964" s="15">
        <v>3961</v>
      </c>
      <c r="C3964" s="17">
        <v>1124</v>
      </c>
      <c r="D3964" s="17">
        <v>1124</v>
      </c>
    </row>
    <row r="3965" spans="2:4" x14ac:dyDescent="0.4">
      <c r="B3965" s="15">
        <v>3962</v>
      </c>
      <c r="C3965" s="17">
        <v>1246</v>
      </c>
      <c r="D3965" s="17">
        <v>1452</v>
      </c>
    </row>
    <row r="3966" spans="2:4" x14ac:dyDescent="0.4">
      <c r="B3966" s="15">
        <v>3963</v>
      </c>
      <c r="C3966" s="17">
        <v>1243</v>
      </c>
      <c r="D3966" s="17">
        <v>1423</v>
      </c>
    </row>
    <row r="3967" spans="2:4" x14ac:dyDescent="0.4">
      <c r="B3967" s="15">
        <v>3964</v>
      </c>
      <c r="C3967" s="17">
        <v>1332</v>
      </c>
      <c r="D3967" s="17">
        <v>1437</v>
      </c>
    </row>
    <row r="3968" spans="2:4" x14ac:dyDescent="0.4">
      <c r="B3968" s="15">
        <v>3965</v>
      </c>
      <c r="C3968" s="17">
        <v>1452</v>
      </c>
      <c r="D3968" s="17">
        <v>1452</v>
      </c>
    </row>
    <row r="3969" spans="2:4" x14ac:dyDescent="0.4">
      <c r="B3969" s="15">
        <v>3966</v>
      </c>
      <c r="C3969" s="17">
        <v>1314</v>
      </c>
      <c r="D3969" s="17">
        <v>1124</v>
      </c>
    </row>
    <row r="3970" spans="2:4" x14ac:dyDescent="0.4">
      <c r="B3970" s="15">
        <v>3967</v>
      </c>
      <c r="C3970" s="17">
        <v>1153</v>
      </c>
      <c r="D3970" s="17">
        <v>1124</v>
      </c>
    </row>
    <row r="3971" spans="2:4" x14ac:dyDescent="0.4">
      <c r="B3971" s="15">
        <v>3968</v>
      </c>
      <c r="C3971" s="17">
        <v>1452</v>
      </c>
      <c r="D3971" s="17">
        <v>1452</v>
      </c>
    </row>
    <row r="3972" spans="2:4" x14ac:dyDescent="0.4">
      <c r="B3972" s="15">
        <v>3969</v>
      </c>
      <c r="C3972" s="17">
        <v>1452</v>
      </c>
      <c r="D3972" s="17">
        <v>1452</v>
      </c>
    </row>
    <row r="3973" spans="2:4" x14ac:dyDescent="0.4">
      <c r="B3973" s="15">
        <v>3970</v>
      </c>
      <c r="C3973" s="17">
        <v>1458</v>
      </c>
      <c r="D3973" s="17">
        <v>1458</v>
      </c>
    </row>
    <row r="3974" spans="2:4" x14ac:dyDescent="0.4">
      <c r="B3974" s="15">
        <v>3971</v>
      </c>
      <c r="C3974" s="17">
        <v>1452</v>
      </c>
      <c r="D3974" s="17">
        <v>1452</v>
      </c>
    </row>
    <row r="3975" spans="2:4" x14ac:dyDescent="0.4">
      <c r="B3975" s="15">
        <v>3972</v>
      </c>
      <c r="C3975" s="17">
        <v>1452</v>
      </c>
      <c r="D3975" s="17">
        <v>1452</v>
      </c>
    </row>
    <row r="3976" spans="2:4" x14ac:dyDescent="0.4">
      <c r="B3976" s="15">
        <v>3973</v>
      </c>
      <c r="C3976" s="17">
        <v>1452</v>
      </c>
      <c r="D3976" s="17">
        <v>1452</v>
      </c>
    </row>
    <row r="3977" spans="2:4" x14ac:dyDescent="0.4">
      <c r="B3977" s="15">
        <v>3974</v>
      </c>
      <c r="C3977" s="17">
        <v>1242</v>
      </c>
      <c r="D3977" s="17">
        <v>1458</v>
      </c>
    </row>
    <row r="3978" spans="2:4" x14ac:dyDescent="0.4">
      <c r="B3978" s="15">
        <v>3975</v>
      </c>
      <c r="C3978" s="17">
        <v>1437</v>
      </c>
      <c r="D3978" s="17">
        <v>1437</v>
      </c>
    </row>
    <row r="3979" spans="2:4" x14ac:dyDescent="0.4">
      <c r="B3979" s="15">
        <v>3976</v>
      </c>
      <c r="C3979" s="17">
        <v>1436</v>
      </c>
      <c r="D3979" s="17">
        <v>1433</v>
      </c>
    </row>
    <row r="3980" spans="2:4" x14ac:dyDescent="0.4">
      <c r="B3980" s="15">
        <v>3977</v>
      </c>
      <c r="C3980" s="17">
        <v>1276</v>
      </c>
      <c r="D3980" s="17">
        <v>1112</v>
      </c>
    </row>
    <row r="3981" spans="2:4" x14ac:dyDescent="0.4">
      <c r="B3981" s="15">
        <v>3978</v>
      </c>
      <c r="C3981" s="17">
        <v>1452</v>
      </c>
      <c r="D3981" s="17">
        <v>1452</v>
      </c>
    </row>
    <row r="3982" spans="2:4" x14ac:dyDescent="0.4">
      <c r="B3982" s="15">
        <v>3979</v>
      </c>
      <c r="C3982" s="17">
        <v>1374</v>
      </c>
      <c r="D3982" s="17">
        <v>1374</v>
      </c>
    </row>
    <row r="3983" spans="2:4" x14ac:dyDescent="0.4">
      <c r="B3983" s="15">
        <v>3980</v>
      </c>
      <c r="C3983" s="17">
        <v>1274</v>
      </c>
      <c r="D3983" s="17">
        <v>1423</v>
      </c>
    </row>
    <row r="3984" spans="2:4" x14ac:dyDescent="0.4">
      <c r="B3984" s="15">
        <v>3981</v>
      </c>
      <c r="C3984" s="17">
        <v>1274</v>
      </c>
      <c r="D3984" s="17">
        <v>1452</v>
      </c>
    </row>
    <row r="3985" spans="2:4" x14ac:dyDescent="0.4">
      <c r="B3985" s="15">
        <v>3982</v>
      </c>
      <c r="C3985" s="17">
        <v>1246</v>
      </c>
      <c r="D3985" s="17">
        <v>1452</v>
      </c>
    </row>
    <row r="3986" spans="2:4" x14ac:dyDescent="0.4">
      <c r="B3986" s="15">
        <v>3983</v>
      </c>
      <c r="C3986" s="17">
        <v>1371</v>
      </c>
      <c r="D3986" s="17">
        <v>1343</v>
      </c>
    </row>
    <row r="3987" spans="2:4" x14ac:dyDescent="0.4">
      <c r="B3987" s="15">
        <v>3984</v>
      </c>
      <c r="C3987" s="17">
        <v>1452</v>
      </c>
      <c r="D3987" s="17">
        <v>1452</v>
      </c>
    </row>
    <row r="3988" spans="2:4" x14ac:dyDescent="0.4">
      <c r="B3988" s="15">
        <v>3985</v>
      </c>
      <c r="C3988" s="17">
        <v>1314</v>
      </c>
      <c r="D3988" s="17">
        <v>1458</v>
      </c>
    </row>
    <row r="3989" spans="2:4" x14ac:dyDescent="0.4">
      <c r="B3989" s="15">
        <v>3986</v>
      </c>
      <c r="C3989" s="17">
        <v>1452</v>
      </c>
      <c r="D3989" s="17">
        <v>1452</v>
      </c>
    </row>
    <row r="3990" spans="2:4" x14ac:dyDescent="0.4">
      <c r="B3990" s="15">
        <v>3987</v>
      </c>
      <c r="C3990" s="17">
        <v>1452</v>
      </c>
      <c r="D3990" s="17">
        <v>1452</v>
      </c>
    </row>
    <row r="3991" spans="2:4" x14ac:dyDescent="0.4">
      <c r="B3991" s="15">
        <v>3988</v>
      </c>
      <c r="C3991" s="17">
        <v>1153</v>
      </c>
      <c r="D3991" s="17">
        <v>1458</v>
      </c>
    </row>
    <row r="3992" spans="2:4" x14ac:dyDescent="0.4">
      <c r="B3992" s="15">
        <v>3989</v>
      </c>
      <c r="C3992" s="17">
        <v>1343</v>
      </c>
      <c r="D3992" s="17">
        <v>1343</v>
      </c>
    </row>
    <row r="3993" spans="2:4" x14ac:dyDescent="0.4">
      <c r="B3993" s="15">
        <v>3990</v>
      </c>
      <c r="C3993" s="17">
        <v>1452</v>
      </c>
      <c r="D3993" s="17">
        <v>1452</v>
      </c>
    </row>
    <row r="3994" spans="2:4" x14ac:dyDescent="0.4">
      <c r="B3994" s="15">
        <v>3991</v>
      </c>
      <c r="C3994" s="17">
        <v>1314</v>
      </c>
      <c r="D3994" s="17">
        <v>1452</v>
      </c>
    </row>
    <row r="3995" spans="2:4" x14ac:dyDescent="0.4">
      <c r="B3995" s="15">
        <v>3992</v>
      </c>
      <c r="C3995" s="17">
        <v>1124</v>
      </c>
      <c r="D3995" s="17">
        <v>1124</v>
      </c>
    </row>
    <row r="3996" spans="2:4" x14ac:dyDescent="0.4">
      <c r="B3996" s="15">
        <v>3993</v>
      </c>
      <c r="C3996" s="17">
        <v>1124</v>
      </c>
      <c r="D3996" s="17">
        <v>1124</v>
      </c>
    </row>
    <row r="3997" spans="2:4" x14ac:dyDescent="0.4">
      <c r="B3997" s="15">
        <v>3994</v>
      </c>
      <c r="C3997" s="17">
        <v>1242</v>
      </c>
      <c r="D3997" s="17">
        <v>1112</v>
      </c>
    </row>
    <row r="3998" spans="2:4" x14ac:dyDescent="0.4">
      <c r="B3998" s="15">
        <v>3995</v>
      </c>
      <c r="C3998" s="17">
        <v>1246</v>
      </c>
      <c r="D3998" s="17">
        <v>1452</v>
      </c>
    </row>
    <row r="3999" spans="2:4" x14ac:dyDescent="0.4">
      <c r="B3999" s="15">
        <v>3996</v>
      </c>
      <c r="C3999" s="17">
        <v>1437</v>
      </c>
      <c r="D3999" s="17">
        <v>1437</v>
      </c>
    </row>
    <row r="4000" spans="2:4" x14ac:dyDescent="0.4">
      <c r="B4000" s="15">
        <v>3997</v>
      </c>
      <c r="C4000" s="17">
        <v>1376</v>
      </c>
      <c r="D4000" s="17">
        <v>1376</v>
      </c>
    </row>
    <row r="4001" spans="2:4" x14ac:dyDescent="0.4">
      <c r="B4001" s="15">
        <v>3998</v>
      </c>
      <c r="C4001" s="17">
        <v>1242</v>
      </c>
      <c r="D4001" s="17">
        <v>1433</v>
      </c>
    </row>
    <row r="4002" spans="2:4" x14ac:dyDescent="0.4">
      <c r="B4002" s="15">
        <v>3999</v>
      </c>
      <c r="C4002" s="17">
        <v>1452</v>
      </c>
      <c r="D4002" s="17">
        <v>1452</v>
      </c>
    </row>
    <row r="4003" spans="2:4" x14ac:dyDescent="0.4">
      <c r="B4003" s="15">
        <v>4000</v>
      </c>
      <c r="C4003" s="17">
        <v>1452</v>
      </c>
      <c r="D4003" s="17">
        <v>1452</v>
      </c>
    </row>
    <row r="4004" spans="2:4" x14ac:dyDescent="0.4">
      <c r="B4004" s="15">
        <v>4001</v>
      </c>
      <c r="C4004" s="17">
        <v>1314</v>
      </c>
      <c r="D4004" s="17">
        <v>1195</v>
      </c>
    </row>
    <row r="4005" spans="2:4" x14ac:dyDescent="0.4">
      <c r="B4005" s="15">
        <v>4002</v>
      </c>
      <c r="C4005" s="17">
        <v>1452</v>
      </c>
      <c r="D4005" s="17">
        <v>1452</v>
      </c>
    </row>
    <row r="4006" spans="2:4" x14ac:dyDescent="0.4">
      <c r="B4006" s="15">
        <v>4003</v>
      </c>
      <c r="C4006" s="17">
        <v>1423</v>
      </c>
      <c r="D4006" s="17">
        <v>1423</v>
      </c>
    </row>
    <row r="4007" spans="2:4" x14ac:dyDescent="0.4">
      <c r="B4007" s="15">
        <v>4004</v>
      </c>
      <c r="C4007" s="17">
        <v>1433</v>
      </c>
      <c r="D4007" s="17">
        <v>1433</v>
      </c>
    </row>
    <row r="4008" spans="2:4" x14ac:dyDescent="0.4">
      <c r="B4008" s="15">
        <v>4005</v>
      </c>
      <c r="C4008" s="17">
        <v>1437</v>
      </c>
      <c r="D4008" s="17">
        <v>1437</v>
      </c>
    </row>
    <row r="4009" spans="2:4" x14ac:dyDescent="0.4">
      <c r="B4009" s="15">
        <v>4006</v>
      </c>
      <c r="C4009" s="17">
        <v>1458</v>
      </c>
      <c r="D4009" s="17">
        <v>1458</v>
      </c>
    </row>
    <row r="4010" spans="2:4" x14ac:dyDescent="0.4">
      <c r="B4010" s="15">
        <v>4007</v>
      </c>
      <c r="C4010" s="17">
        <v>1314</v>
      </c>
      <c r="D4010" s="17">
        <v>1124</v>
      </c>
    </row>
    <row r="4011" spans="2:4" x14ac:dyDescent="0.4">
      <c r="B4011" s="15">
        <v>4008</v>
      </c>
      <c r="C4011" s="17">
        <v>1124</v>
      </c>
      <c r="D4011" s="17">
        <v>1124</v>
      </c>
    </row>
    <row r="4012" spans="2:4" x14ac:dyDescent="0.4">
      <c r="B4012" s="15">
        <v>4009</v>
      </c>
      <c r="C4012" s="17">
        <v>1436</v>
      </c>
      <c r="D4012" s="17">
        <v>1458</v>
      </c>
    </row>
    <row r="4013" spans="2:4" x14ac:dyDescent="0.4">
      <c r="B4013" s="15">
        <v>4010</v>
      </c>
      <c r="C4013" s="17">
        <v>1458</v>
      </c>
      <c r="D4013" s="17">
        <v>1458</v>
      </c>
    </row>
    <row r="4014" spans="2:4" x14ac:dyDescent="0.4">
      <c r="B4014" s="15">
        <v>4011</v>
      </c>
      <c r="C4014" s="17">
        <v>1242</v>
      </c>
      <c r="D4014" s="17">
        <v>1433</v>
      </c>
    </row>
    <row r="4015" spans="2:4" x14ac:dyDescent="0.4">
      <c r="B4015" s="15">
        <v>4012</v>
      </c>
      <c r="C4015" s="17">
        <v>1153</v>
      </c>
      <c r="D4015" s="17">
        <v>1452</v>
      </c>
    </row>
    <row r="4016" spans="2:4" x14ac:dyDescent="0.4">
      <c r="B4016" s="15">
        <v>4013</v>
      </c>
      <c r="C4016" s="17">
        <v>1274</v>
      </c>
      <c r="D4016" s="17">
        <v>1343</v>
      </c>
    </row>
    <row r="4017" spans="2:4" x14ac:dyDescent="0.4">
      <c r="B4017" s="15">
        <v>4014</v>
      </c>
      <c r="C4017" s="17">
        <v>1437</v>
      </c>
      <c r="D4017" s="17">
        <v>1437</v>
      </c>
    </row>
    <row r="4018" spans="2:4" x14ac:dyDescent="0.4">
      <c r="B4018" s="15">
        <v>4015</v>
      </c>
      <c r="C4018" s="17">
        <v>1452</v>
      </c>
      <c r="D4018" s="17">
        <v>1452</v>
      </c>
    </row>
    <row r="4019" spans="2:4" x14ac:dyDescent="0.4">
      <c r="B4019" s="15">
        <v>4016</v>
      </c>
      <c r="C4019" s="17">
        <v>1437</v>
      </c>
      <c r="D4019" s="17">
        <v>1437</v>
      </c>
    </row>
    <row r="4020" spans="2:4" x14ac:dyDescent="0.4">
      <c r="B4020" s="15">
        <v>4017</v>
      </c>
      <c r="C4020" s="17">
        <v>1452</v>
      </c>
      <c r="D4020" s="17">
        <v>1452</v>
      </c>
    </row>
    <row r="4021" spans="2:4" x14ac:dyDescent="0.4">
      <c r="B4021" s="15">
        <v>4018</v>
      </c>
      <c r="C4021" s="17">
        <v>1452</v>
      </c>
      <c r="D4021" s="17">
        <v>1452</v>
      </c>
    </row>
    <row r="4022" spans="2:4" x14ac:dyDescent="0.4">
      <c r="B4022" s="15">
        <v>4019</v>
      </c>
      <c r="C4022" s="17">
        <v>1374</v>
      </c>
      <c r="D4022" s="17">
        <v>1374</v>
      </c>
    </row>
    <row r="4023" spans="2:4" x14ac:dyDescent="0.4">
      <c r="B4023" s="15">
        <v>4020</v>
      </c>
      <c r="C4023" s="17">
        <v>1452</v>
      </c>
      <c r="D4023" s="17">
        <v>1452</v>
      </c>
    </row>
    <row r="4024" spans="2:4" x14ac:dyDescent="0.4">
      <c r="B4024" s="15">
        <v>4021</v>
      </c>
      <c r="C4024" s="17">
        <v>1196</v>
      </c>
      <c r="D4024" s="17">
        <v>1196</v>
      </c>
    </row>
    <row r="4025" spans="2:4" x14ac:dyDescent="0.4">
      <c r="B4025" s="15">
        <v>4022</v>
      </c>
      <c r="C4025" s="17">
        <v>1452</v>
      </c>
      <c r="D4025" s="17">
        <v>1452</v>
      </c>
    </row>
    <row r="4026" spans="2:4" x14ac:dyDescent="0.4">
      <c r="B4026" s="15">
        <v>4023</v>
      </c>
      <c r="C4026" s="17">
        <v>1437</v>
      </c>
      <c r="D4026" s="17">
        <v>1437</v>
      </c>
    </row>
    <row r="4027" spans="2:4" x14ac:dyDescent="0.4">
      <c r="B4027" s="15">
        <v>4024</v>
      </c>
      <c r="C4027" s="17">
        <v>1437</v>
      </c>
      <c r="D4027" s="17">
        <v>1437</v>
      </c>
    </row>
    <row r="4028" spans="2:4" x14ac:dyDescent="0.4">
      <c r="B4028" s="15">
        <v>4025</v>
      </c>
      <c r="C4028" s="17">
        <v>1452</v>
      </c>
      <c r="D4028" s="17">
        <v>1452</v>
      </c>
    </row>
    <row r="4029" spans="2:4" x14ac:dyDescent="0.4">
      <c r="B4029" s="15">
        <v>4026</v>
      </c>
      <c r="C4029" s="17">
        <v>1246</v>
      </c>
      <c r="D4029" s="17">
        <v>1437</v>
      </c>
    </row>
    <row r="4030" spans="2:4" x14ac:dyDescent="0.4">
      <c r="B4030" s="15">
        <v>4027</v>
      </c>
      <c r="C4030" s="17">
        <v>1374</v>
      </c>
      <c r="D4030" s="17">
        <v>1374</v>
      </c>
    </row>
    <row r="4031" spans="2:4" x14ac:dyDescent="0.4">
      <c r="B4031" s="15">
        <v>4028</v>
      </c>
      <c r="C4031" s="17">
        <v>1314</v>
      </c>
      <c r="D4031" s="17">
        <v>1181</v>
      </c>
    </row>
    <row r="4032" spans="2:4" x14ac:dyDescent="0.4">
      <c r="B4032" s="15">
        <v>4029</v>
      </c>
      <c r="C4032" s="17">
        <v>1376</v>
      </c>
      <c r="D4032" s="17">
        <v>1376</v>
      </c>
    </row>
    <row r="4033" spans="2:4" x14ac:dyDescent="0.4">
      <c r="B4033" s="15">
        <v>4030</v>
      </c>
      <c r="C4033" s="17">
        <v>1181</v>
      </c>
      <c r="D4033" s="17">
        <v>1181</v>
      </c>
    </row>
    <row r="4034" spans="2:4" x14ac:dyDescent="0.4">
      <c r="B4034" s="15">
        <v>4031</v>
      </c>
      <c r="C4034" s="17">
        <v>1124</v>
      </c>
      <c r="D4034" s="17">
        <v>1124</v>
      </c>
    </row>
    <row r="4035" spans="2:4" x14ac:dyDescent="0.4">
      <c r="B4035" s="15">
        <v>4032</v>
      </c>
      <c r="C4035" s="17">
        <v>1242</v>
      </c>
      <c r="D4035" s="17">
        <v>1196</v>
      </c>
    </row>
    <row r="4036" spans="2:4" x14ac:dyDescent="0.4">
      <c r="B4036" s="15">
        <v>4033</v>
      </c>
      <c r="C4036" s="17">
        <v>1452</v>
      </c>
      <c r="D4036" s="17">
        <v>1452</v>
      </c>
    </row>
    <row r="4037" spans="2:4" x14ac:dyDescent="0.4">
      <c r="B4037" s="15">
        <v>4034</v>
      </c>
      <c r="C4037" s="17">
        <v>1452</v>
      </c>
      <c r="D4037" s="17">
        <v>1452</v>
      </c>
    </row>
    <row r="4038" spans="2:4" x14ac:dyDescent="0.4">
      <c r="B4038" s="15">
        <v>4035</v>
      </c>
      <c r="C4038" s="17">
        <v>1452</v>
      </c>
      <c r="D4038" s="17">
        <v>1452</v>
      </c>
    </row>
    <row r="4039" spans="2:4" x14ac:dyDescent="0.4">
      <c r="B4039" s="15">
        <v>4036</v>
      </c>
      <c r="C4039" s="17">
        <v>1452</v>
      </c>
      <c r="D4039" s="17">
        <v>1452</v>
      </c>
    </row>
    <row r="4040" spans="2:4" x14ac:dyDescent="0.4">
      <c r="B4040" s="15">
        <v>4037</v>
      </c>
      <c r="C4040" s="17">
        <v>1278</v>
      </c>
      <c r="D4040" s="17">
        <v>1376</v>
      </c>
    </row>
    <row r="4041" spans="2:4" x14ac:dyDescent="0.4">
      <c r="B4041" s="15">
        <v>4038</v>
      </c>
      <c r="C4041" s="17">
        <v>1246</v>
      </c>
      <c r="D4041" s="17">
        <v>1437</v>
      </c>
    </row>
    <row r="4042" spans="2:4" x14ac:dyDescent="0.4">
      <c r="B4042" s="15">
        <v>4039</v>
      </c>
      <c r="C4042" s="17">
        <v>1436</v>
      </c>
      <c r="D4042" s="17">
        <v>1437</v>
      </c>
    </row>
    <row r="4043" spans="2:4" x14ac:dyDescent="0.4">
      <c r="B4043" s="15">
        <v>4040</v>
      </c>
      <c r="C4043" s="17">
        <v>1436</v>
      </c>
      <c r="D4043" s="17">
        <v>1343</v>
      </c>
    </row>
    <row r="4044" spans="2:4" x14ac:dyDescent="0.4">
      <c r="B4044" s="15">
        <v>4041</v>
      </c>
      <c r="C4044" s="17">
        <v>1452</v>
      </c>
      <c r="D4044" s="17">
        <v>1452</v>
      </c>
    </row>
    <row r="4045" spans="2:4" x14ac:dyDescent="0.4">
      <c r="B4045" s="15">
        <v>4042</v>
      </c>
      <c r="C4045" s="17">
        <v>1374</v>
      </c>
      <c r="D4045" s="17">
        <v>1374</v>
      </c>
    </row>
    <row r="4046" spans="2:4" x14ac:dyDescent="0.4">
      <c r="B4046" s="15">
        <v>4043</v>
      </c>
      <c r="C4046" s="17">
        <v>1242</v>
      </c>
      <c r="D4046" s="17">
        <v>1458</v>
      </c>
    </row>
    <row r="4047" spans="2:4" x14ac:dyDescent="0.4">
      <c r="B4047" s="15">
        <v>4044</v>
      </c>
      <c r="C4047" s="17">
        <v>1437</v>
      </c>
      <c r="D4047" s="17">
        <v>1437</v>
      </c>
    </row>
    <row r="4048" spans="2:4" x14ac:dyDescent="0.4">
      <c r="B4048" s="15">
        <v>4045</v>
      </c>
      <c r="C4048" s="17">
        <v>1173</v>
      </c>
      <c r="D4048" s="17">
        <v>1343</v>
      </c>
    </row>
    <row r="4049" spans="2:4" x14ac:dyDescent="0.4">
      <c r="B4049" s="15">
        <v>4046</v>
      </c>
      <c r="C4049" s="17">
        <v>1374</v>
      </c>
      <c r="D4049" s="17">
        <v>1374</v>
      </c>
    </row>
    <row r="4050" spans="2:4" x14ac:dyDescent="0.4">
      <c r="B4050" s="15">
        <v>4047</v>
      </c>
      <c r="C4050" s="17">
        <v>1124</v>
      </c>
      <c r="D4050" s="17">
        <v>1124</v>
      </c>
    </row>
    <row r="4051" spans="2:4" x14ac:dyDescent="0.4">
      <c r="B4051" s="15">
        <v>4048</v>
      </c>
      <c r="C4051" s="17">
        <v>1452</v>
      </c>
      <c r="D4051" s="17">
        <v>1452</v>
      </c>
    </row>
    <row r="4052" spans="2:4" x14ac:dyDescent="0.4">
      <c r="B4052" s="15">
        <v>4049</v>
      </c>
      <c r="C4052" s="17">
        <v>1332</v>
      </c>
      <c r="D4052" s="17">
        <v>1452</v>
      </c>
    </row>
    <row r="4053" spans="2:4" x14ac:dyDescent="0.4">
      <c r="B4053" s="15">
        <v>4050</v>
      </c>
      <c r="C4053" s="17">
        <v>1257</v>
      </c>
      <c r="D4053" s="17">
        <v>1452</v>
      </c>
    </row>
    <row r="4054" spans="2:4" x14ac:dyDescent="0.4">
      <c r="B4054" s="15">
        <v>4051</v>
      </c>
      <c r="C4054" s="17">
        <v>1437</v>
      </c>
      <c r="D4054" s="17">
        <v>1437</v>
      </c>
    </row>
    <row r="4055" spans="2:4" x14ac:dyDescent="0.4">
      <c r="B4055" s="15">
        <v>4052</v>
      </c>
      <c r="C4055" s="17">
        <v>1314</v>
      </c>
      <c r="D4055" s="17">
        <v>1433</v>
      </c>
    </row>
    <row r="4056" spans="2:4" x14ac:dyDescent="0.4">
      <c r="B4056" s="15">
        <v>4053</v>
      </c>
      <c r="C4056" s="17">
        <v>1452</v>
      </c>
      <c r="D4056" s="17">
        <v>1452</v>
      </c>
    </row>
    <row r="4057" spans="2:4" x14ac:dyDescent="0.4">
      <c r="B4057" s="15">
        <v>4054</v>
      </c>
      <c r="C4057" s="17">
        <v>1278</v>
      </c>
      <c r="D4057" s="17">
        <v>1343</v>
      </c>
    </row>
    <row r="4058" spans="2:4" x14ac:dyDescent="0.4">
      <c r="B4058" s="15">
        <v>4055</v>
      </c>
      <c r="C4058" s="17">
        <v>1345</v>
      </c>
      <c r="D4058" s="17">
        <v>1433</v>
      </c>
    </row>
    <row r="4059" spans="2:4" x14ac:dyDescent="0.4">
      <c r="B4059" s="15">
        <v>4056</v>
      </c>
      <c r="C4059" s="17">
        <v>1124</v>
      </c>
      <c r="D4059" s="17">
        <v>1124</v>
      </c>
    </row>
    <row r="4060" spans="2:4" x14ac:dyDescent="0.4">
      <c r="B4060" s="15">
        <v>4057</v>
      </c>
      <c r="C4060" s="17">
        <v>1314</v>
      </c>
      <c r="D4060" s="17">
        <v>1437</v>
      </c>
    </row>
    <row r="4061" spans="2:4" x14ac:dyDescent="0.4">
      <c r="B4061" s="15">
        <v>4058</v>
      </c>
      <c r="C4061" s="17">
        <v>1452</v>
      </c>
      <c r="D4061" s="17">
        <v>1452</v>
      </c>
    </row>
    <row r="4062" spans="2:4" x14ac:dyDescent="0.4">
      <c r="B4062" s="15">
        <v>4059</v>
      </c>
      <c r="C4062" s="17">
        <v>1314</v>
      </c>
      <c r="D4062" s="17">
        <v>1196</v>
      </c>
    </row>
    <row r="4063" spans="2:4" x14ac:dyDescent="0.4">
      <c r="B4063" s="15">
        <v>4060</v>
      </c>
      <c r="C4063" s="17">
        <v>1153</v>
      </c>
      <c r="D4063" s="17">
        <v>1458</v>
      </c>
    </row>
    <row r="4064" spans="2:4" x14ac:dyDescent="0.4">
      <c r="B4064" s="15">
        <v>4061</v>
      </c>
      <c r="C4064" s="17">
        <v>1242</v>
      </c>
      <c r="D4064" s="17">
        <v>1433</v>
      </c>
    </row>
    <row r="4065" spans="2:4" x14ac:dyDescent="0.4">
      <c r="B4065" s="15">
        <v>4062</v>
      </c>
      <c r="C4065" s="17">
        <v>1246</v>
      </c>
      <c r="D4065" s="17">
        <v>1343</v>
      </c>
    </row>
    <row r="4066" spans="2:4" x14ac:dyDescent="0.4">
      <c r="B4066" s="15">
        <v>4063</v>
      </c>
      <c r="C4066" s="17">
        <v>1437</v>
      </c>
      <c r="D4066" s="17">
        <v>1437</v>
      </c>
    </row>
    <row r="4067" spans="2:4" x14ac:dyDescent="0.4">
      <c r="B4067" s="15">
        <v>4064</v>
      </c>
      <c r="C4067" s="17">
        <v>1274</v>
      </c>
      <c r="D4067" s="17">
        <v>1433</v>
      </c>
    </row>
    <row r="4068" spans="2:4" x14ac:dyDescent="0.4">
      <c r="B4068" s="15">
        <v>4065</v>
      </c>
      <c r="C4068" s="17">
        <v>1246</v>
      </c>
      <c r="D4068" s="17">
        <v>1437</v>
      </c>
    </row>
    <row r="4069" spans="2:4" x14ac:dyDescent="0.4">
      <c r="B4069" s="15">
        <v>4066</v>
      </c>
      <c r="C4069" s="17">
        <v>1452</v>
      </c>
      <c r="D4069" s="17">
        <v>1452</v>
      </c>
    </row>
    <row r="4070" spans="2:4" x14ac:dyDescent="0.4">
      <c r="B4070" s="15">
        <v>4067</v>
      </c>
      <c r="C4070" s="17">
        <v>1452</v>
      </c>
      <c r="D4070" s="17">
        <v>1452</v>
      </c>
    </row>
    <row r="4071" spans="2:4" x14ac:dyDescent="0.4">
      <c r="B4071" s="15">
        <v>4068</v>
      </c>
      <c r="C4071" s="17">
        <v>1242</v>
      </c>
      <c r="D4071" s="17">
        <v>1433</v>
      </c>
    </row>
    <row r="4072" spans="2:4" x14ac:dyDescent="0.4">
      <c r="B4072" s="15">
        <v>4069</v>
      </c>
      <c r="C4072" s="17">
        <v>1452</v>
      </c>
      <c r="D4072" s="17">
        <v>1452</v>
      </c>
    </row>
    <row r="4073" spans="2:4" x14ac:dyDescent="0.4">
      <c r="B4073" s="15">
        <v>4070</v>
      </c>
      <c r="C4073" s="17">
        <v>1437</v>
      </c>
      <c r="D4073" s="17">
        <v>1437</v>
      </c>
    </row>
    <row r="4074" spans="2:4" x14ac:dyDescent="0.4">
      <c r="B4074" s="15">
        <v>4071</v>
      </c>
      <c r="C4074" s="17">
        <v>1345</v>
      </c>
      <c r="D4074" s="17">
        <v>1374</v>
      </c>
    </row>
    <row r="4075" spans="2:4" x14ac:dyDescent="0.4">
      <c r="B4075" s="15">
        <v>4072</v>
      </c>
      <c r="C4075" s="17">
        <v>1124</v>
      </c>
      <c r="D4075" s="17">
        <v>1124</v>
      </c>
    </row>
    <row r="4076" spans="2:4" x14ac:dyDescent="0.4">
      <c r="B4076" s="15">
        <v>4073</v>
      </c>
      <c r="C4076" s="17">
        <v>1452</v>
      </c>
      <c r="D4076" s="17">
        <v>1452</v>
      </c>
    </row>
    <row r="4077" spans="2:4" x14ac:dyDescent="0.4">
      <c r="B4077" s="15">
        <v>4074</v>
      </c>
      <c r="C4077" s="17">
        <v>1374</v>
      </c>
      <c r="D4077" s="17">
        <v>1374</v>
      </c>
    </row>
    <row r="4078" spans="2:4" x14ac:dyDescent="0.4">
      <c r="B4078" s="15">
        <v>4075</v>
      </c>
      <c r="C4078" s="17">
        <v>1314</v>
      </c>
      <c r="D4078" s="17">
        <v>1458</v>
      </c>
    </row>
    <row r="4079" spans="2:4" x14ac:dyDescent="0.4">
      <c r="B4079" s="15">
        <v>4076</v>
      </c>
      <c r="C4079" s="17">
        <v>1452</v>
      </c>
      <c r="D4079" s="17">
        <v>1452</v>
      </c>
    </row>
    <row r="4080" spans="2:4" x14ac:dyDescent="0.4">
      <c r="B4080" s="15">
        <v>4077</v>
      </c>
      <c r="C4080" s="17">
        <v>1452</v>
      </c>
      <c r="D4080" s="17">
        <v>1452</v>
      </c>
    </row>
    <row r="4081" spans="2:4" x14ac:dyDescent="0.4">
      <c r="B4081" s="15">
        <v>4078</v>
      </c>
      <c r="C4081" s="17">
        <v>1124</v>
      </c>
      <c r="D4081" s="17">
        <v>1124</v>
      </c>
    </row>
    <row r="4082" spans="2:4" x14ac:dyDescent="0.4">
      <c r="B4082" s="15">
        <v>4079</v>
      </c>
      <c r="C4082" s="17">
        <v>1374</v>
      </c>
      <c r="D4082" s="17">
        <v>1374</v>
      </c>
    </row>
    <row r="4083" spans="2:4" x14ac:dyDescent="0.4">
      <c r="B4083" s="15">
        <v>4080</v>
      </c>
      <c r="C4083" s="17">
        <v>1458</v>
      </c>
      <c r="D4083" s="17">
        <v>1458</v>
      </c>
    </row>
    <row r="4084" spans="2:4" x14ac:dyDescent="0.4">
      <c r="B4084" s="15">
        <v>4081</v>
      </c>
      <c r="C4084" s="17">
        <v>1452</v>
      </c>
      <c r="D4084" s="17">
        <v>1452</v>
      </c>
    </row>
    <row r="4085" spans="2:4" x14ac:dyDescent="0.4">
      <c r="B4085" s="15">
        <v>4082</v>
      </c>
      <c r="C4085" s="17">
        <v>1196</v>
      </c>
      <c r="D4085" s="17">
        <v>1196</v>
      </c>
    </row>
    <row r="4086" spans="2:4" x14ac:dyDescent="0.4">
      <c r="B4086" s="15">
        <v>4083</v>
      </c>
      <c r="C4086" s="17">
        <v>1124</v>
      </c>
      <c r="D4086" s="17">
        <v>1124</v>
      </c>
    </row>
    <row r="4087" spans="2:4" x14ac:dyDescent="0.4">
      <c r="B4087" s="15">
        <v>4084</v>
      </c>
      <c r="C4087" s="17">
        <v>1371</v>
      </c>
      <c r="D4087" s="17">
        <v>1458</v>
      </c>
    </row>
    <row r="4088" spans="2:4" x14ac:dyDescent="0.4">
      <c r="B4088" s="15">
        <v>4085</v>
      </c>
      <c r="C4088" s="17">
        <v>1452</v>
      </c>
      <c r="D4088" s="17">
        <v>1452</v>
      </c>
    </row>
    <row r="4089" spans="2:4" x14ac:dyDescent="0.4">
      <c r="B4089" s="15">
        <v>4086</v>
      </c>
      <c r="C4089" s="17">
        <v>1153</v>
      </c>
      <c r="D4089" s="17">
        <v>1268</v>
      </c>
    </row>
    <row r="4090" spans="2:4" x14ac:dyDescent="0.4">
      <c r="B4090" s="15">
        <v>4087</v>
      </c>
      <c r="C4090" s="17">
        <v>1437</v>
      </c>
      <c r="D4090" s="17">
        <v>1437</v>
      </c>
    </row>
    <row r="4091" spans="2:4" x14ac:dyDescent="0.4">
      <c r="B4091" s="15">
        <v>4088</v>
      </c>
      <c r="C4091" s="17">
        <v>1452</v>
      </c>
      <c r="D4091" s="17">
        <v>1452</v>
      </c>
    </row>
    <row r="4092" spans="2:4" x14ac:dyDescent="0.4">
      <c r="B4092" s="15">
        <v>4089</v>
      </c>
      <c r="C4092" s="17">
        <v>1242</v>
      </c>
      <c r="D4092" s="17">
        <v>1433</v>
      </c>
    </row>
    <row r="4093" spans="2:4" x14ac:dyDescent="0.4">
      <c r="B4093" s="15">
        <v>4090</v>
      </c>
      <c r="C4093" s="17">
        <v>1314</v>
      </c>
      <c r="D4093" s="17">
        <v>1458</v>
      </c>
    </row>
    <row r="4094" spans="2:4" x14ac:dyDescent="0.4">
      <c r="B4094" s="15">
        <v>4091</v>
      </c>
      <c r="C4094" s="17">
        <v>1314</v>
      </c>
      <c r="D4094" s="17">
        <v>1437</v>
      </c>
    </row>
    <row r="4095" spans="2:4" x14ac:dyDescent="0.4">
      <c r="B4095" s="15">
        <v>4092</v>
      </c>
      <c r="C4095" s="17">
        <v>1452</v>
      </c>
      <c r="D4095" s="17">
        <v>1452</v>
      </c>
    </row>
    <row r="4096" spans="2:4" x14ac:dyDescent="0.4">
      <c r="B4096" s="15">
        <v>4093</v>
      </c>
      <c r="C4096" s="17">
        <v>1452</v>
      </c>
      <c r="D4096" s="17">
        <v>1452</v>
      </c>
    </row>
    <row r="4097" spans="2:4" x14ac:dyDescent="0.4">
      <c r="B4097" s="15">
        <v>4094</v>
      </c>
      <c r="C4097" s="17">
        <v>1452</v>
      </c>
      <c r="D4097" s="17">
        <v>1452</v>
      </c>
    </row>
    <row r="4098" spans="2:4" x14ac:dyDescent="0.4">
      <c r="B4098" s="15">
        <v>4095</v>
      </c>
      <c r="C4098" s="17">
        <v>1124</v>
      </c>
      <c r="D4098" s="17">
        <v>1124</v>
      </c>
    </row>
    <row r="4099" spans="2:4" x14ac:dyDescent="0.4">
      <c r="B4099" s="15">
        <v>4096</v>
      </c>
      <c r="C4099" s="17">
        <v>1452</v>
      </c>
      <c r="D4099" s="17">
        <v>1452</v>
      </c>
    </row>
    <row r="4100" spans="2:4" x14ac:dyDescent="0.4">
      <c r="B4100" s="15">
        <v>4097</v>
      </c>
      <c r="C4100" s="17">
        <v>1437</v>
      </c>
      <c r="D4100" s="17">
        <v>1437</v>
      </c>
    </row>
    <row r="4101" spans="2:4" x14ac:dyDescent="0.4">
      <c r="B4101" s="15">
        <v>4098</v>
      </c>
      <c r="C4101" s="17">
        <v>1437</v>
      </c>
      <c r="D4101" s="17">
        <v>1437</v>
      </c>
    </row>
    <row r="4102" spans="2:4" x14ac:dyDescent="0.4">
      <c r="B4102" s="15">
        <v>4099</v>
      </c>
      <c r="C4102" s="17">
        <v>1452</v>
      </c>
      <c r="D4102" s="17">
        <v>1452</v>
      </c>
    </row>
    <row r="4103" spans="2:4" x14ac:dyDescent="0.4">
      <c r="B4103" s="15">
        <v>4100</v>
      </c>
      <c r="C4103" s="17">
        <v>1452</v>
      </c>
      <c r="D4103" s="17">
        <v>1452</v>
      </c>
    </row>
    <row r="4104" spans="2:4" x14ac:dyDescent="0.4">
      <c r="B4104" s="15">
        <v>4101</v>
      </c>
      <c r="C4104" s="17">
        <v>1314</v>
      </c>
      <c r="D4104" s="17">
        <v>1458</v>
      </c>
    </row>
    <row r="4105" spans="2:4" x14ac:dyDescent="0.4">
      <c r="B4105" s="15">
        <v>4102</v>
      </c>
      <c r="C4105" s="17">
        <v>1242</v>
      </c>
      <c r="D4105" s="17">
        <v>1112</v>
      </c>
    </row>
    <row r="4106" spans="2:4" x14ac:dyDescent="0.4">
      <c r="B4106" s="15">
        <v>4103</v>
      </c>
      <c r="C4106" s="17">
        <v>1274</v>
      </c>
      <c r="D4106" s="17">
        <v>1181</v>
      </c>
    </row>
    <row r="4107" spans="2:4" x14ac:dyDescent="0.4">
      <c r="B4107" s="15">
        <v>4104</v>
      </c>
      <c r="C4107" s="17">
        <v>1452</v>
      </c>
      <c r="D4107" s="17">
        <v>1452</v>
      </c>
    </row>
    <row r="4108" spans="2:4" x14ac:dyDescent="0.4">
      <c r="B4108" s="15">
        <v>4105</v>
      </c>
      <c r="C4108" s="17">
        <v>1437</v>
      </c>
      <c r="D4108" s="17">
        <v>1437</v>
      </c>
    </row>
    <row r="4109" spans="2:4" x14ac:dyDescent="0.4">
      <c r="B4109" s="15">
        <v>4106</v>
      </c>
      <c r="C4109" s="17">
        <v>1452</v>
      </c>
      <c r="D4109" s="17">
        <v>1452</v>
      </c>
    </row>
    <row r="4110" spans="2:4" x14ac:dyDescent="0.4">
      <c r="B4110" s="15">
        <v>4107</v>
      </c>
      <c r="C4110" s="17">
        <v>1437</v>
      </c>
      <c r="D4110" s="17">
        <v>1437</v>
      </c>
    </row>
    <row r="4111" spans="2:4" x14ac:dyDescent="0.4">
      <c r="B4111" s="15">
        <v>4108</v>
      </c>
      <c r="C4111" s="17">
        <v>1242</v>
      </c>
      <c r="D4111" s="17">
        <v>1195</v>
      </c>
    </row>
    <row r="4112" spans="2:4" x14ac:dyDescent="0.4">
      <c r="B4112" s="15">
        <v>4109</v>
      </c>
      <c r="C4112" s="17">
        <v>1274</v>
      </c>
      <c r="D4112" s="17">
        <v>1437</v>
      </c>
    </row>
    <row r="4113" spans="2:4" x14ac:dyDescent="0.4">
      <c r="B4113" s="15">
        <v>4110</v>
      </c>
      <c r="C4113" s="17">
        <v>1452</v>
      </c>
      <c r="D4113" s="17">
        <v>1452</v>
      </c>
    </row>
    <row r="4114" spans="2:4" x14ac:dyDescent="0.4">
      <c r="B4114" s="15">
        <v>4111</v>
      </c>
      <c r="C4114" s="17">
        <v>1124</v>
      </c>
      <c r="D4114" s="17">
        <v>1124</v>
      </c>
    </row>
    <row r="4115" spans="2:4" x14ac:dyDescent="0.4">
      <c r="B4115" s="15">
        <v>4112</v>
      </c>
      <c r="C4115" s="17">
        <v>1343</v>
      </c>
      <c r="D4115" s="17">
        <v>1343</v>
      </c>
    </row>
    <row r="4116" spans="2:4" x14ac:dyDescent="0.4">
      <c r="B4116" s="15">
        <v>4113</v>
      </c>
      <c r="C4116" s="17">
        <v>1278</v>
      </c>
      <c r="D4116" s="17">
        <v>1437</v>
      </c>
    </row>
    <row r="4117" spans="2:4" x14ac:dyDescent="0.4">
      <c r="B4117" s="15">
        <v>4114</v>
      </c>
      <c r="C4117" s="17">
        <v>1257</v>
      </c>
      <c r="D4117" s="17">
        <v>1437</v>
      </c>
    </row>
    <row r="4118" spans="2:4" x14ac:dyDescent="0.4">
      <c r="B4118" s="15">
        <v>4115</v>
      </c>
      <c r="C4118" s="17">
        <v>1314</v>
      </c>
      <c r="D4118" s="17">
        <v>1343</v>
      </c>
    </row>
    <row r="4119" spans="2:4" x14ac:dyDescent="0.4">
      <c r="B4119" s="15">
        <v>4116</v>
      </c>
      <c r="C4119" s="17">
        <v>1173</v>
      </c>
      <c r="D4119" s="17">
        <v>1437</v>
      </c>
    </row>
    <row r="4120" spans="2:4" x14ac:dyDescent="0.4">
      <c r="B4120" s="15">
        <v>4117</v>
      </c>
      <c r="C4120" s="17">
        <v>1452</v>
      </c>
      <c r="D4120" s="17">
        <v>1452</v>
      </c>
    </row>
    <row r="4121" spans="2:4" x14ac:dyDescent="0.4">
      <c r="B4121" s="15">
        <v>4118</v>
      </c>
      <c r="C4121" s="17">
        <v>1437</v>
      </c>
      <c r="D4121" s="17">
        <v>1437</v>
      </c>
    </row>
    <row r="4122" spans="2:4" x14ac:dyDescent="0.4">
      <c r="B4122" s="15">
        <v>4119</v>
      </c>
      <c r="C4122" s="17">
        <v>1181</v>
      </c>
      <c r="D4122" s="17">
        <v>1181</v>
      </c>
    </row>
    <row r="4123" spans="2:4" x14ac:dyDescent="0.4">
      <c r="B4123" s="15">
        <v>4120</v>
      </c>
      <c r="C4123" s="17">
        <v>1437</v>
      </c>
      <c r="D4123" s="17">
        <v>1437</v>
      </c>
    </row>
    <row r="4124" spans="2:4" x14ac:dyDescent="0.4">
      <c r="B4124" s="15">
        <v>4121</v>
      </c>
      <c r="C4124" s="17">
        <v>1274</v>
      </c>
      <c r="D4124" s="17">
        <v>1195</v>
      </c>
    </row>
    <row r="4125" spans="2:4" x14ac:dyDescent="0.4">
      <c r="B4125" s="15">
        <v>4122</v>
      </c>
      <c r="C4125" s="17">
        <v>1124</v>
      </c>
      <c r="D4125" s="17">
        <v>1124</v>
      </c>
    </row>
    <row r="4126" spans="2:4" x14ac:dyDescent="0.4">
      <c r="B4126" s="15">
        <v>4123</v>
      </c>
      <c r="C4126" s="17">
        <v>1173</v>
      </c>
      <c r="D4126" s="17">
        <v>1195</v>
      </c>
    </row>
    <row r="4127" spans="2:4" x14ac:dyDescent="0.4">
      <c r="B4127" s="15">
        <v>4124</v>
      </c>
      <c r="C4127" s="17">
        <v>1124</v>
      </c>
      <c r="D4127" s="17">
        <v>1124</v>
      </c>
    </row>
    <row r="4128" spans="2:4" x14ac:dyDescent="0.4">
      <c r="B4128" s="15">
        <v>4125</v>
      </c>
      <c r="C4128" s="17">
        <v>1437</v>
      </c>
      <c r="D4128" s="17">
        <v>1437</v>
      </c>
    </row>
    <row r="4129" spans="2:4" x14ac:dyDescent="0.4">
      <c r="B4129" s="15">
        <v>4126</v>
      </c>
      <c r="C4129" s="17">
        <v>1242</v>
      </c>
      <c r="D4129" s="17">
        <v>1196</v>
      </c>
    </row>
    <row r="4130" spans="2:4" x14ac:dyDescent="0.4">
      <c r="B4130" s="15">
        <v>4127</v>
      </c>
      <c r="C4130" s="17">
        <v>1371</v>
      </c>
      <c r="D4130" s="17">
        <v>1433</v>
      </c>
    </row>
    <row r="4131" spans="2:4" x14ac:dyDescent="0.4">
      <c r="B4131" s="15">
        <v>4128</v>
      </c>
      <c r="C4131" s="17">
        <v>1374</v>
      </c>
      <c r="D4131" s="17">
        <v>1374</v>
      </c>
    </row>
    <row r="4132" spans="2:4" x14ac:dyDescent="0.4">
      <c r="B4132" s="15">
        <v>4129</v>
      </c>
      <c r="C4132" s="17">
        <v>1274</v>
      </c>
      <c r="D4132" s="17">
        <v>1458</v>
      </c>
    </row>
    <row r="4133" spans="2:4" x14ac:dyDescent="0.4">
      <c r="B4133" s="15">
        <v>4130</v>
      </c>
      <c r="C4133" s="17">
        <v>1124</v>
      </c>
      <c r="D4133" s="17">
        <v>1124</v>
      </c>
    </row>
    <row r="4134" spans="2:4" x14ac:dyDescent="0.4">
      <c r="B4134" s="15">
        <v>4131</v>
      </c>
      <c r="C4134" s="17">
        <v>1436</v>
      </c>
      <c r="D4134" s="17">
        <v>1452</v>
      </c>
    </row>
    <row r="4135" spans="2:4" x14ac:dyDescent="0.4">
      <c r="B4135" s="15">
        <v>4132</v>
      </c>
      <c r="C4135" s="17">
        <v>1452</v>
      </c>
      <c r="D4135" s="17">
        <v>1452</v>
      </c>
    </row>
    <row r="4136" spans="2:4" x14ac:dyDescent="0.4">
      <c r="B4136" s="15">
        <v>4133</v>
      </c>
      <c r="C4136" s="17">
        <v>1314</v>
      </c>
      <c r="D4136" s="17">
        <v>1343</v>
      </c>
    </row>
    <row r="4137" spans="2:4" x14ac:dyDescent="0.4">
      <c r="B4137" s="15">
        <v>4134</v>
      </c>
      <c r="C4137" s="17">
        <v>1153</v>
      </c>
      <c r="D4137" s="17">
        <v>1452</v>
      </c>
    </row>
    <row r="4138" spans="2:4" x14ac:dyDescent="0.4">
      <c r="B4138" s="15">
        <v>4135</v>
      </c>
      <c r="C4138" s="17">
        <v>1257</v>
      </c>
      <c r="D4138" s="17">
        <v>1124</v>
      </c>
    </row>
    <row r="4139" spans="2:4" x14ac:dyDescent="0.4">
      <c r="B4139" s="15">
        <v>4136</v>
      </c>
      <c r="C4139" s="17">
        <v>1278</v>
      </c>
      <c r="D4139" s="17">
        <v>1195</v>
      </c>
    </row>
    <row r="4140" spans="2:4" x14ac:dyDescent="0.4">
      <c r="B4140" s="15">
        <v>4137</v>
      </c>
      <c r="C4140" s="17">
        <v>1458</v>
      </c>
      <c r="D4140" s="17">
        <v>1458</v>
      </c>
    </row>
    <row r="4141" spans="2:4" x14ac:dyDescent="0.4">
      <c r="B4141" s="15">
        <v>4138</v>
      </c>
      <c r="C4141" s="17">
        <v>1437</v>
      </c>
      <c r="D4141" s="17">
        <v>1437</v>
      </c>
    </row>
    <row r="4142" spans="2:4" x14ac:dyDescent="0.4">
      <c r="B4142" s="15">
        <v>4139</v>
      </c>
      <c r="C4142" s="17">
        <v>1452</v>
      </c>
      <c r="D4142" s="17">
        <v>1452</v>
      </c>
    </row>
    <row r="4143" spans="2:4" x14ac:dyDescent="0.4">
      <c r="B4143" s="15">
        <v>4140</v>
      </c>
      <c r="C4143" s="17">
        <v>1153</v>
      </c>
      <c r="D4143" s="17">
        <v>1452</v>
      </c>
    </row>
    <row r="4144" spans="2:4" x14ac:dyDescent="0.4">
      <c r="B4144" s="15">
        <v>4141</v>
      </c>
      <c r="C4144" s="17">
        <v>1343</v>
      </c>
      <c r="D4144" s="17">
        <v>1343</v>
      </c>
    </row>
    <row r="4145" spans="2:4" x14ac:dyDescent="0.4">
      <c r="B4145" s="15">
        <v>4142</v>
      </c>
      <c r="C4145" s="17">
        <v>1124</v>
      </c>
      <c r="D4145" s="17">
        <v>1124</v>
      </c>
    </row>
    <row r="4146" spans="2:4" x14ac:dyDescent="0.4">
      <c r="B4146" s="15">
        <v>4143</v>
      </c>
      <c r="C4146" s="17">
        <v>1314</v>
      </c>
      <c r="D4146" s="17">
        <v>1452</v>
      </c>
    </row>
    <row r="4147" spans="2:4" x14ac:dyDescent="0.4">
      <c r="B4147" s="15">
        <v>4144</v>
      </c>
      <c r="C4147" s="17">
        <v>1371</v>
      </c>
      <c r="D4147" s="17">
        <v>1423</v>
      </c>
    </row>
    <row r="4148" spans="2:4" x14ac:dyDescent="0.4">
      <c r="B4148" s="15">
        <v>4145</v>
      </c>
      <c r="C4148" s="17">
        <v>1452</v>
      </c>
      <c r="D4148" s="17">
        <v>1452</v>
      </c>
    </row>
    <row r="4149" spans="2:4" x14ac:dyDescent="0.4">
      <c r="B4149" s="15">
        <v>4146</v>
      </c>
      <c r="C4149" s="17">
        <v>1452</v>
      </c>
      <c r="D4149" s="17">
        <v>1452</v>
      </c>
    </row>
    <row r="4150" spans="2:4" x14ac:dyDescent="0.4">
      <c r="B4150" s="15">
        <v>4147</v>
      </c>
      <c r="C4150" s="17">
        <v>1436</v>
      </c>
      <c r="D4150" s="17">
        <v>1433</v>
      </c>
    </row>
    <row r="4151" spans="2:4" x14ac:dyDescent="0.4">
      <c r="B4151" s="15">
        <v>4148</v>
      </c>
      <c r="C4151" s="17">
        <v>1452</v>
      </c>
      <c r="D4151" s="17">
        <v>1452</v>
      </c>
    </row>
    <row r="4152" spans="2:4" x14ac:dyDescent="0.4">
      <c r="B4152" s="15">
        <v>4149</v>
      </c>
      <c r="C4152" s="17">
        <v>1433</v>
      </c>
      <c r="D4152" s="17">
        <v>1433</v>
      </c>
    </row>
    <row r="4153" spans="2:4" x14ac:dyDescent="0.4">
      <c r="B4153" s="15">
        <v>4150</v>
      </c>
      <c r="C4153" s="17">
        <v>1246</v>
      </c>
      <c r="D4153" s="17">
        <v>1112</v>
      </c>
    </row>
    <row r="4154" spans="2:4" x14ac:dyDescent="0.4">
      <c r="B4154" s="15">
        <v>4151</v>
      </c>
      <c r="C4154" s="17">
        <v>1452</v>
      </c>
      <c r="D4154" s="17">
        <v>1452</v>
      </c>
    </row>
    <row r="4155" spans="2:4" x14ac:dyDescent="0.4">
      <c r="B4155" s="15">
        <v>4152</v>
      </c>
      <c r="C4155" s="17">
        <v>1274</v>
      </c>
      <c r="D4155" s="17">
        <v>1112</v>
      </c>
    </row>
    <row r="4156" spans="2:4" x14ac:dyDescent="0.4">
      <c r="B4156" s="15">
        <v>4153</v>
      </c>
      <c r="C4156" s="17">
        <v>1314</v>
      </c>
      <c r="D4156" s="17">
        <v>1452</v>
      </c>
    </row>
    <row r="4157" spans="2:4" x14ac:dyDescent="0.4">
      <c r="B4157" s="15">
        <v>4154</v>
      </c>
      <c r="C4157" s="17">
        <v>1452</v>
      </c>
      <c r="D4157" s="17">
        <v>1452</v>
      </c>
    </row>
    <row r="4158" spans="2:4" x14ac:dyDescent="0.4">
      <c r="B4158" s="15">
        <v>4155</v>
      </c>
      <c r="C4158" s="17">
        <v>1246</v>
      </c>
      <c r="D4158" s="17">
        <v>1112</v>
      </c>
    </row>
    <row r="4159" spans="2:4" x14ac:dyDescent="0.4">
      <c r="B4159" s="15">
        <v>4156</v>
      </c>
      <c r="C4159" s="17">
        <v>1437</v>
      </c>
      <c r="D4159" s="17">
        <v>1437</v>
      </c>
    </row>
    <row r="4160" spans="2:4" x14ac:dyDescent="0.4">
      <c r="B4160" s="15">
        <v>4157</v>
      </c>
      <c r="C4160" s="17">
        <v>1452</v>
      </c>
      <c r="D4160" s="17">
        <v>1452</v>
      </c>
    </row>
    <row r="4161" spans="2:4" x14ac:dyDescent="0.4">
      <c r="B4161" s="15">
        <v>4158</v>
      </c>
      <c r="C4161" s="17">
        <v>1173</v>
      </c>
      <c r="D4161" s="17">
        <v>1433</v>
      </c>
    </row>
    <row r="4162" spans="2:4" x14ac:dyDescent="0.4">
      <c r="B4162" s="15">
        <v>4159</v>
      </c>
      <c r="C4162" s="17">
        <v>1242</v>
      </c>
      <c r="D4162" s="17">
        <v>1195</v>
      </c>
    </row>
    <row r="4163" spans="2:4" x14ac:dyDescent="0.4">
      <c r="B4163" s="15">
        <v>4160</v>
      </c>
      <c r="C4163" s="17">
        <v>1329</v>
      </c>
      <c r="D4163" s="17">
        <v>1433</v>
      </c>
    </row>
    <row r="4164" spans="2:4" x14ac:dyDescent="0.4">
      <c r="B4164" s="15">
        <v>4161</v>
      </c>
      <c r="C4164" s="17">
        <v>1343</v>
      </c>
      <c r="D4164" s="17">
        <v>1343</v>
      </c>
    </row>
    <row r="4165" spans="2:4" x14ac:dyDescent="0.4">
      <c r="B4165" s="15">
        <v>4162</v>
      </c>
      <c r="C4165" s="17">
        <v>1124</v>
      </c>
      <c r="D4165" s="17">
        <v>1124</v>
      </c>
    </row>
    <row r="4166" spans="2:4" x14ac:dyDescent="0.4">
      <c r="B4166" s="15">
        <v>4163</v>
      </c>
      <c r="C4166" s="17">
        <v>1437</v>
      </c>
      <c r="D4166" s="17">
        <v>1437</v>
      </c>
    </row>
    <row r="4167" spans="2:4" x14ac:dyDescent="0.4">
      <c r="B4167" s="15">
        <v>4164</v>
      </c>
      <c r="C4167" s="17">
        <v>1437</v>
      </c>
      <c r="D4167" s="17">
        <v>1437</v>
      </c>
    </row>
    <row r="4168" spans="2:4" x14ac:dyDescent="0.4">
      <c r="B4168" s="15">
        <v>4165</v>
      </c>
      <c r="C4168" s="17">
        <v>1124</v>
      </c>
      <c r="D4168" s="17">
        <v>1124</v>
      </c>
    </row>
    <row r="4169" spans="2:4" x14ac:dyDescent="0.4">
      <c r="B4169" s="15">
        <v>4166</v>
      </c>
      <c r="C4169" s="17">
        <v>1458</v>
      </c>
      <c r="D4169" s="17">
        <v>1458</v>
      </c>
    </row>
    <row r="4170" spans="2:4" x14ac:dyDescent="0.4">
      <c r="B4170" s="15">
        <v>4167</v>
      </c>
      <c r="C4170" s="17">
        <v>1452</v>
      </c>
      <c r="D4170" s="17">
        <v>1452</v>
      </c>
    </row>
    <row r="4171" spans="2:4" x14ac:dyDescent="0.4">
      <c r="B4171" s="15">
        <v>4168</v>
      </c>
      <c r="C4171" s="17">
        <v>1124</v>
      </c>
      <c r="D4171" s="17">
        <v>1124</v>
      </c>
    </row>
    <row r="4172" spans="2:4" x14ac:dyDescent="0.4">
      <c r="B4172" s="15">
        <v>4169</v>
      </c>
      <c r="C4172" s="17">
        <v>1246</v>
      </c>
      <c r="D4172" s="17">
        <v>1437</v>
      </c>
    </row>
    <row r="4173" spans="2:4" x14ac:dyDescent="0.4">
      <c r="B4173" s="15">
        <v>4170</v>
      </c>
      <c r="C4173" s="17">
        <v>1452</v>
      </c>
      <c r="D4173" s="17">
        <v>1452</v>
      </c>
    </row>
    <row r="4174" spans="2:4" x14ac:dyDescent="0.4">
      <c r="B4174" s="15">
        <v>4171</v>
      </c>
      <c r="C4174" s="17">
        <v>1437</v>
      </c>
      <c r="D4174" s="17">
        <v>1437</v>
      </c>
    </row>
    <row r="4175" spans="2:4" x14ac:dyDescent="0.4">
      <c r="B4175" s="15">
        <v>4172</v>
      </c>
      <c r="C4175" s="17">
        <v>1124</v>
      </c>
      <c r="D4175" s="17">
        <v>1124</v>
      </c>
    </row>
    <row r="4176" spans="2:4" x14ac:dyDescent="0.4">
      <c r="B4176" s="15">
        <v>4173</v>
      </c>
      <c r="C4176" s="17">
        <v>1246</v>
      </c>
      <c r="D4176" s="17">
        <v>1124</v>
      </c>
    </row>
    <row r="4177" spans="2:4" x14ac:dyDescent="0.4">
      <c r="B4177" s="15">
        <v>4174</v>
      </c>
      <c r="C4177" s="17">
        <v>1266</v>
      </c>
      <c r="D4177" s="17">
        <v>1266</v>
      </c>
    </row>
    <row r="4178" spans="2:4" x14ac:dyDescent="0.4">
      <c r="B4178" s="15">
        <v>4175</v>
      </c>
      <c r="C4178" s="17">
        <v>1124</v>
      </c>
      <c r="D4178" s="17">
        <v>1124</v>
      </c>
    </row>
    <row r="4179" spans="2:4" x14ac:dyDescent="0.4">
      <c r="B4179" s="15">
        <v>4176</v>
      </c>
      <c r="C4179" s="17">
        <v>1452</v>
      </c>
      <c r="D4179" s="17">
        <v>1452</v>
      </c>
    </row>
    <row r="4180" spans="2:4" x14ac:dyDescent="0.4">
      <c r="B4180" s="15">
        <v>4177</v>
      </c>
      <c r="C4180" s="17">
        <v>1452</v>
      </c>
      <c r="D4180" s="17">
        <v>1452</v>
      </c>
    </row>
    <row r="4181" spans="2:4" x14ac:dyDescent="0.4">
      <c r="B4181" s="15">
        <v>4178</v>
      </c>
      <c r="C4181" s="17">
        <v>1452</v>
      </c>
      <c r="D4181" s="17">
        <v>1452</v>
      </c>
    </row>
    <row r="4182" spans="2:4" x14ac:dyDescent="0.4">
      <c r="B4182" s="15">
        <v>4179</v>
      </c>
      <c r="C4182" s="17">
        <v>1257</v>
      </c>
      <c r="D4182" s="17">
        <v>1437</v>
      </c>
    </row>
    <row r="4183" spans="2:4" x14ac:dyDescent="0.4">
      <c r="B4183" s="15">
        <v>4180</v>
      </c>
      <c r="C4183" s="17">
        <v>1452</v>
      </c>
      <c r="D4183" s="17">
        <v>1452</v>
      </c>
    </row>
    <row r="4184" spans="2:4" x14ac:dyDescent="0.4">
      <c r="B4184" s="15">
        <v>4181</v>
      </c>
      <c r="C4184" s="17">
        <v>1124</v>
      </c>
      <c r="D4184" s="17">
        <v>1124</v>
      </c>
    </row>
    <row r="4185" spans="2:4" x14ac:dyDescent="0.4">
      <c r="B4185" s="15">
        <v>4182</v>
      </c>
      <c r="C4185" s="17">
        <v>1423</v>
      </c>
      <c r="D4185" s="17">
        <v>1423</v>
      </c>
    </row>
    <row r="4186" spans="2:4" x14ac:dyDescent="0.4">
      <c r="B4186" s="15">
        <v>4183</v>
      </c>
      <c r="C4186" s="17">
        <v>1452</v>
      </c>
      <c r="D4186" s="17">
        <v>1452</v>
      </c>
    </row>
    <row r="4187" spans="2:4" x14ac:dyDescent="0.4">
      <c r="B4187" s="15">
        <v>4184</v>
      </c>
      <c r="C4187" s="17">
        <v>1345</v>
      </c>
      <c r="D4187" s="17">
        <v>1433</v>
      </c>
    </row>
    <row r="4188" spans="2:4" x14ac:dyDescent="0.4">
      <c r="B4188" s="15">
        <v>4185</v>
      </c>
      <c r="C4188" s="17">
        <v>1345</v>
      </c>
      <c r="D4188" s="17">
        <v>1433</v>
      </c>
    </row>
    <row r="4189" spans="2:4" x14ac:dyDescent="0.4">
      <c r="B4189" s="15">
        <v>4186</v>
      </c>
      <c r="C4189" s="17">
        <v>1343</v>
      </c>
      <c r="D4189" s="17">
        <v>1343</v>
      </c>
    </row>
    <row r="4190" spans="2:4" x14ac:dyDescent="0.4">
      <c r="B4190" s="15">
        <v>4187</v>
      </c>
      <c r="C4190" s="17">
        <v>1124</v>
      </c>
      <c r="D4190" s="17">
        <v>1124</v>
      </c>
    </row>
    <row r="4191" spans="2:4" x14ac:dyDescent="0.4">
      <c r="B4191" s="15">
        <v>4188</v>
      </c>
      <c r="C4191" s="17">
        <v>1124</v>
      </c>
      <c r="D4191" s="17">
        <v>1124</v>
      </c>
    </row>
    <row r="4192" spans="2:4" x14ac:dyDescent="0.4">
      <c r="B4192" s="15">
        <v>4189</v>
      </c>
      <c r="C4192" s="17">
        <v>1112</v>
      </c>
      <c r="D4192" s="17">
        <v>1112</v>
      </c>
    </row>
    <row r="4193" spans="2:4" x14ac:dyDescent="0.4">
      <c r="B4193" s="15">
        <v>4190</v>
      </c>
      <c r="C4193" s="17">
        <v>1455</v>
      </c>
      <c r="D4193" s="17">
        <v>1376</v>
      </c>
    </row>
    <row r="4194" spans="2:4" x14ac:dyDescent="0.4">
      <c r="B4194" s="15">
        <v>4191</v>
      </c>
      <c r="C4194" s="17">
        <v>1246</v>
      </c>
      <c r="D4194" s="17">
        <v>1452</v>
      </c>
    </row>
    <row r="4195" spans="2:4" x14ac:dyDescent="0.4">
      <c r="B4195" s="15">
        <v>4192</v>
      </c>
      <c r="C4195" s="17">
        <v>1374</v>
      </c>
      <c r="D4195" s="17">
        <v>1374</v>
      </c>
    </row>
    <row r="4196" spans="2:4" x14ac:dyDescent="0.4">
      <c r="B4196" s="15">
        <v>4193</v>
      </c>
      <c r="C4196" s="17">
        <v>1274</v>
      </c>
      <c r="D4196" s="17">
        <v>1458</v>
      </c>
    </row>
    <row r="4197" spans="2:4" x14ac:dyDescent="0.4">
      <c r="B4197" s="15">
        <v>4194</v>
      </c>
      <c r="C4197" s="17">
        <v>1153</v>
      </c>
      <c r="D4197" s="17">
        <v>1452</v>
      </c>
    </row>
    <row r="4198" spans="2:4" x14ac:dyDescent="0.4">
      <c r="B4198" s="15">
        <v>4195</v>
      </c>
      <c r="C4198" s="17">
        <v>1343</v>
      </c>
      <c r="D4198" s="17">
        <v>1343</v>
      </c>
    </row>
    <row r="4199" spans="2:4" x14ac:dyDescent="0.4">
      <c r="B4199" s="15">
        <v>4196</v>
      </c>
      <c r="C4199" s="17">
        <v>1274</v>
      </c>
      <c r="D4199" s="17">
        <v>1458</v>
      </c>
    </row>
    <row r="4200" spans="2:4" x14ac:dyDescent="0.4">
      <c r="B4200" s="15">
        <v>4197</v>
      </c>
      <c r="C4200" s="17">
        <v>1458</v>
      </c>
      <c r="D4200" s="17">
        <v>1458</v>
      </c>
    </row>
    <row r="4201" spans="2:4" x14ac:dyDescent="0.4">
      <c r="B4201" s="15">
        <v>4198</v>
      </c>
      <c r="C4201" s="17">
        <v>1181</v>
      </c>
      <c r="D4201" s="17">
        <v>1181</v>
      </c>
    </row>
    <row r="4202" spans="2:4" x14ac:dyDescent="0.4">
      <c r="B4202" s="15">
        <v>4199</v>
      </c>
      <c r="C4202" s="17">
        <v>1437</v>
      </c>
      <c r="D4202" s="17">
        <v>1437</v>
      </c>
    </row>
    <row r="4203" spans="2:4" x14ac:dyDescent="0.4">
      <c r="B4203" s="15">
        <v>4200</v>
      </c>
      <c r="C4203" s="17">
        <v>1374</v>
      </c>
      <c r="D4203" s="17">
        <v>1374</v>
      </c>
    </row>
    <row r="4204" spans="2:4" x14ac:dyDescent="0.4">
      <c r="B4204" s="15">
        <v>4201</v>
      </c>
      <c r="C4204" s="17">
        <v>1257</v>
      </c>
      <c r="D4204" s="17">
        <v>1124</v>
      </c>
    </row>
    <row r="4205" spans="2:4" x14ac:dyDescent="0.4">
      <c r="B4205" s="15">
        <v>4202</v>
      </c>
      <c r="C4205" s="17">
        <v>1124</v>
      </c>
      <c r="D4205" s="17">
        <v>1124</v>
      </c>
    </row>
    <row r="4206" spans="2:4" x14ac:dyDescent="0.4">
      <c r="B4206" s="15">
        <v>4203</v>
      </c>
      <c r="C4206" s="17">
        <v>1452</v>
      </c>
      <c r="D4206" s="17">
        <v>1452</v>
      </c>
    </row>
    <row r="4207" spans="2:4" x14ac:dyDescent="0.4">
      <c r="B4207" s="15">
        <v>4204</v>
      </c>
      <c r="C4207" s="17">
        <v>1173</v>
      </c>
      <c r="D4207" s="17">
        <v>1433</v>
      </c>
    </row>
    <row r="4208" spans="2:4" x14ac:dyDescent="0.4">
      <c r="B4208" s="15">
        <v>4205</v>
      </c>
      <c r="C4208" s="17">
        <v>1153</v>
      </c>
      <c r="D4208" s="17">
        <v>1437</v>
      </c>
    </row>
    <row r="4209" spans="2:4" x14ac:dyDescent="0.4">
      <c r="B4209" s="15">
        <v>4206</v>
      </c>
      <c r="C4209" s="17">
        <v>1242</v>
      </c>
      <c r="D4209" s="17">
        <v>1458</v>
      </c>
    </row>
    <row r="4210" spans="2:4" x14ac:dyDescent="0.4">
      <c r="B4210" s="15">
        <v>4207</v>
      </c>
      <c r="C4210" s="17">
        <v>1452</v>
      </c>
      <c r="D4210" s="17">
        <v>1452</v>
      </c>
    </row>
    <row r="4211" spans="2:4" x14ac:dyDescent="0.4">
      <c r="B4211" s="15">
        <v>4208</v>
      </c>
      <c r="C4211" s="17">
        <v>1452</v>
      </c>
      <c r="D4211" s="17">
        <v>1452</v>
      </c>
    </row>
    <row r="4212" spans="2:4" x14ac:dyDescent="0.4">
      <c r="B4212" s="15">
        <v>4209</v>
      </c>
      <c r="C4212" s="17">
        <v>1124</v>
      </c>
      <c r="D4212" s="17">
        <v>1124</v>
      </c>
    </row>
    <row r="4213" spans="2:4" x14ac:dyDescent="0.4">
      <c r="B4213" s="15">
        <v>4210</v>
      </c>
      <c r="C4213" s="17">
        <v>1124</v>
      </c>
      <c r="D4213" s="17">
        <v>1124</v>
      </c>
    </row>
    <row r="4214" spans="2:4" x14ac:dyDescent="0.4">
      <c r="B4214" s="15">
        <v>4211</v>
      </c>
      <c r="C4214" s="17">
        <v>1452</v>
      </c>
      <c r="D4214" s="17">
        <v>1452</v>
      </c>
    </row>
    <row r="4215" spans="2:4" x14ac:dyDescent="0.4">
      <c r="B4215" s="15">
        <v>4212</v>
      </c>
      <c r="C4215" s="17">
        <v>1452</v>
      </c>
      <c r="D4215" s="17">
        <v>1452</v>
      </c>
    </row>
    <row r="4216" spans="2:4" x14ac:dyDescent="0.4">
      <c r="B4216" s="15">
        <v>4213</v>
      </c>
      <c r="C4216" s="17">
        <v>1314</v>
      </c>
      <c r="D4216" s="17">
        <v>1433</v>
      </c>
    </row>
    <row r="4217" spans="2:4" x14ac:dyDescent="0.4">
      <c r="B4217" s="15">
        <v>4214</v>
      </c>
      <c r="C4217" s="17">
        <v>1124</v>
      </c>
      <c r="D4217" s="17">
        <v>1124</v>
      </c>
    </row>
    <row r="4218" spans="2:4" x14ac:dyDescent="0.4">
      <c r="B4218" s="15">
        <v>4215</v>
      </c>
      <c r="C4218" s="17">
        <v>1452</v>
      </c>
      <c r="D4218" s="17">
        <v>1452</v>
      </c>
    </row>
    <row r="4219" spans="2:4" x14ac:dyDescent="0.4">
      <c r="B4219" s="15">
        <v>4216</v>
      </c>
      <c r="C4219" s="17">
        <v>1314</v>
      </c>
      <c r="D4219" s="17">
        <v>1458</v>
      </c>
    </row>
    <row r="4220" spans="2:4" x14ac:dyDescent="0.4">
      <c r="B4220" s="15">
        <v>4217</v>
      </c>
      <c r="C4220" s="17">
        <v>1343</v>
      </c>
      <c r="D4220" s="17">
        <v>1343</v>
      </c>
    </row>
    <row r="4221" spans="2:4" x14ac:dyDescent="0.4">
      <c r="B4221" s="15">
        <v>4218</v>
      </c>
      <c r="C4221" s="17">
        <v>1124</v>
      </c>
      <c r="D4221" s="17">
        <v>1124</v>
      </c>
    </row>
    <row r="4222" spans="2:4" x14ac:dyDescent="0.4">
      <c r="B4222" s="15">
        <v>4219</v>
      </c>
      <c r="C4222" s="17">
        <v>1458</v>
      </c>
      <c r="D4222" s="17">
        <v>1458</v>
      </c>
    </row>
    <row r="4223" spans="2:4" x14ac:dyDescent="0.4">
      <c r="B4223" s="15">
        <v>4220</v>
      </c>
      <c r="C4223" s="17">
        <v>1452</v>
      </c>
      <c r="D4223" s="17">
        <v>1452</v>
      </c>
    </row>
    <row r="4224" spans="2:4" x14ac:dyDescent="0.4">
      <c r="B4224" s="15">
        <v>4221</v>
      </c>
      <c r="C4224" s="17">
        <v>1124</v>
      </c>
      <c r="D4224" s="17">
        <v>1124</v>
      </c>
    </row>
    <row r="4225" spans="2:4" x14ac:dyDescent="0.4">
      <c r="B4225" s="15">
        <v>4222</v>
      </c>
      <c r="C4225" s="17">
        <v>1274</v>
      </c>
      <c r="D4225" s="17">
        <v>1124</v>
      </c>
    </row>
    <row r="4226" spans="2:4" x14ac:dyDescent="0.4">
      <c r="B4226" s="15">
        <v>4223</v>
      </c>
      <c r="C4226" s="17">
        <v>1437</v>
      </c>
      <c r="D4226" s="17">
        <v>1437</v>
      </c>
    </row>
    <row r="4227" spans="2:4" x14ac:dyDescent="0.4">
      <c r="B4227" s="15">
        <v>4224</v>
      </c>
      <c r="C4227" s="17">
        <v>1374</v>
      </c>
      <c r="D4227" s="17">
        <v>1374</v>
      </c>
    </row>
    <row r="4228" spans="2:4" x14ac:dyDescent="0.4">
      <c r="B4228" s="15">
        <v>4225</v>
      </c>
      <c r="C4228" s="17">
        <v>1371</v>
      </c>
      <c r="D4228" s="17">
        <v>1374</v>
      </c>
    </row>
    <row r="4229" spans="2:4" x14ac:dyDescent="0.4">
      <c r="B4229" s="15">
        <v>4226</v>
      </c>
      <c r="C4229" s="17">
        <v>1458</v>
      </c>
      <c r="D4229" s="17">
        <v>1458</v>
      </c>
    </row>
    <row r="4230" spans="2:4" x14ac:dyDescent="0.4">
      <c r="B4230" s="15">
        <v>4227</v>
      </c>
      <c r="C4230" s="17">
        <v>1437</v>
      </c>
      <c r="D4230" s="17">
        <v>1437</v>
      </c>
    </row>
    <row r="4231" spans="2:4" x14ac:dyDescent="0.4">
      <c r="B4231" s="15">
        <v>4228</v>
      </c>
      <c r="C4231" s="17">
        <v>1153</v>
      </c>
      <c r="D4231" s="17">
        <v>1433</v>
      </c>
    </row>
    <row r="4232" spans="2:4" x14ac:dyDescent="0.4">
      <c r="B4232" s="15">
        <v>4229</v>
      </c>
      <c r="C4232" s="17">
        <v>1173</v>
      </c>
      <c r="D4232" s="17">
        <v>1196</v>
      </c>
    </row>
    <row r="4233" spans="2:4" x14ac:dyDescent="0.4">
      <c r="B4233" s="15">
        <v>4230</v>
      </c>
      <c r="C4233" s="17">
        <v>1452</v>
      </c>
      <c r="D4233" s="17">
        <v>1452</v>
      </c>
    </row>
    <row r="4234" spans="2:4" x14ac:dyDescent="0.4">
      <c r="B4234" s="15">
        <v>4231</v>
      </c>
      <c r="C4234" s="17">
        <v>1153</v>
      </c>
      <c r="D4234" s="17">
        <v>1452</v>
      </c>
    </row>
    <row r="4235" spans="2:4" x14ac:dyDescent="0.4">
      <c r="B4235" s="15">
        <v>4232</v>
      </c>
      <c r="C4235" s="17">
        <v>1452</v>
      </c>
      <c r="D4235" s="17">
        <v>1452</v>
      </c>
    </row>
    <row r="4236" spans="2:4" x14ac:dyDescent="0.4">
      <c r="B4236" s="15">
        <v>4233</v>
      </c>
      <c r="C4236" s="17">
        <v>1437</v>
      </c>
      <c r="D4236" s="17">
        <v>1437</v>
      </c>
    </row>
    <row r="4237" spans="2:4" x14ac:dyDescent="0.4">
      <c r="B4237" s="15">
        <v>4234</v>
      </c>
      <c r="C4237" s="17">
        <v>1332</v>
      </c>
      <c r="D4237" s="17">
        <v>1374</v>
      </c>
    </row>
    <row r="4238" spans="2:4" x14ac:dyDescent="0.4">
      <c r="B4238" s="15">
        <v>4235</v>
      </c>
      <c r="C4238" s="17">
        <v>1452</v>
      </c>
      <c r="D4238" s="17">
        <v>1452</v>
      </c>
    </row>
    <row r="4239" spans="2:4" x14ac:dyDescent="0.4">
      <c r="B4239" s="15">
        <v>4236</v>
      </c>
      <c r="C4239" s="17">
        <v>1124</v>
      </c>
      <c r="D4239" s="17">
        <v>1124</v>
      </c>
    </row>
    <row r="4240" spans="2:4" x14ac:dyDescent="0.4">
      <c r="B4240" s="15">
        <v>4237</v>
      </c>
      <c r="C4240" s="17">
        <v>1452</v>
      </c>
      <c r="D4240" s="17">
        <v>1452</v>
      </c>
    </row>
    <row r="4241" spans="2:4" x14ac:dyDescent="0.4">
      <c r="B4241" s="15">
        <v>4238</v>
      </c>
      <c r="C4241" s="17">
        <v>1274</v>
      </c>
      <c r="D4241" s="17">
        <v>1433</v>
      </c>
    </row>
    <row r="4242" spans="2:4" x14ac:dyDescent="0.4">
      <c r="B4242" s="15">
        <v>4239</v>
      </c>
      <c r="C4242" s="17">
        <v>1246</v>
      </c>
      <c r="D4242" s="17">
        <v>1437</v>
      </c>
    </row>
    <row r="4243" spans="2:4" x14ac:dyDescent="0.4">
      <c r="B4243" s="15">
        <v>4240</v>
      </c>
      <c r="C4243" s="17">
        <v>1457</v>
      </c>
      <c r="D4243" s="17">
        <v>1315</v>
      </c>
    </row>
    <row r="4244" spans="2:4" x14ac:dyDescent="0.4">
      <c r="B4244" s="15">
        <v>4241</v>
      </c>
      <c r="C4244" s="17">
        <v>1124</v>
      </c>
      <c r="D4244" s="17">
        <v>1124</v>
      </c>
    </row>
    <row r="4245" spans="2:4" x14ac:dyDescent="0.4">
      <c r="B4245" s="15">
        <v>4242</v>
      </c>
      <c r="C4245" s="17">
        <v>1452</v>
      </c>
      <c r="D4245" s="17">
        <v>1452</v>
      </c>
    </row>
    <row r="4246" spans="2:4" x14ac:dyDescent="0.4">
      <c r="B4246" s="15">
        <v>4243</v>
      </c>
      <c r="C4246" s="17">
        <v>1437</v>
      </c>
      <c r="D4246" s="17">
        <v>1437</v>
      </c>
    </row>
    <row r="4247" spans="2:4" x14ac:dyDescent="0.4">
      <c r="B4247" s="15">
        <v>4244</v>
      </c>
      <c r="C4247" s="17">
        <v>1314</v>
      </c>
      <c r="D4247" s="17">
        <v>1437</v>
      </c>
    </row>
    <row r="4248" spans="2:4" x14ac:dyDescent="0.4">
      <c r="B4248" s="15">
        <v>4245</v>
      </c>
      <c r="C4248" s="17">
        <v>1437</v>
      </c>
      <c r="D4248" s="17">
        <v>1437</v>
      </c>
    </row>
    <row r="4249" spans="2:4" x14ac:dyDescent="0.4">
      <c r="B4249" s="15">
        <v>4246</v>
      </c>
      <c r="C4249" s="17">
        <v>1112</v>
      </c>
      <c r="D4249" s="17">
        <v>1112</v>
      </c>
    </row>
    <row r="4250" spans="2:4" x14ac:dyDescent="0.4">
      <c r="B4250" s="15">
        <v>4247</v>
      </c>
      <c r="C4250" s="17">
        <v>1437</v>
      </c>
      <c r="D4250" s="17">
        <v>1437</v>
      </c>
    </row>
    <row r="4251" spans="2:4" x14ac:dyDescent="0.4">
      <c r="B4251" s="15">
        <v>4248</v>
      </c>
      <c r="C4251" s="17">
        <v>1437</v>
      </c>
      <c r="D4251" s="17">
        <v>1437</v>
      </c>
    </row>
    <row r="4252" spans="2:4" x14ac:dyDescent="0.4">
      <c r="B4252" s="15">
        <v>4249</v>
      </c>
      <c r="C4252" s="17">
        <v>1124</v>
      </c>
      <c r="D4252" s="17">
        <v>1124</v>
      </c>
    </row>
    <row r="4253" spans="2:4" x14ac:dyDescent="0.4">
      <c r="B4253" s="15">
        <v>4250</v>
      </c>
      <c r="C4253" s="17">
        <v>1437</v>
      </c>
      <c r="D4253" s="17">
        <v>1437</v>
      </c>
    </row>
    <row r="4254" spans="2:4" x14ac:dyDescent="0.4">
      <c r="B4254" s="15">
        <v>4251</v>
      </c>
      <c r="C4254" s="17">
        <v>1153</v>
      </c>
      <c r="D4254" s="17">
        <v>1433</v>
      </c>
    </row>
    <row r="4255" spans="2:4" x14ac:dyDescent="0.4">
      <c r="B4255" s="15">
        <v>4252</v>
      </c>
      <c r="C4255" s="17">
        <v>1124</v>
      </c>
      <c r="D4255" s="17">
        <v>1124</v>
      </c>
    </row>
    <row r="4256" spans="2:4" x14ac:dyDescent="0.4">
      <c r="B4256" s="15">
        <v>4253</v>
      </c>
      <c r="C4256" s="17">
        <v>1437</v>
      </c>
      <c r="D4256" s="17">
        <v>1437</v>
      </c>
    </row>
    <row r="4257" spans="2:4" x14ac:dyDescent="0.4">
      <c r="B4257" s="15">
        <v>4254</v>
      </c>
      <c r="C4257" s="17">
        <v>1153</v>
      </c>
      <c r="D4257" s="17">
        <v>1452</v>
      </c>
    </row>
    <row r="4258" spans="2:4" x14ac:dyDescent="0.4">
      <c r="B4258" s="15">
        <v>4255</v>
      </c>
      <c r="C4258" s="17">
        <v>1112</v>
      </c>
      <c r="D4258" s="17">
        <v>1112</v>
      </c>
    </row>
    <row r="4259" spans="2:4" x14ac:dyDescent="0.4">
      <c r="B4259" s="15">
        <v>4256</v>
      </c>
      <c r="C4259" s="17">
        <v>1124</v>
      </c>
      <c r="D4259" s="17">
        <v>1124</v>
      </c>
    </row>
    <row r="4260" spans="2:4" x14ac:dyDescent="0.4">
      <c r="B4260" s="15">
        <v>4257</v>
      </c>
      <c r="C4260" s="17">
        <v>1124</v>
      </c>
      <c r="D4260" s="17">
        <v>1124</v>
      </c>
    </row>
    <row r="4261" spans="2:4" x14ac:dyDescent="0.4">
      <c r="B4261" s="15">
        <v>4258</v>
      </c>
      <c r="C4261" s="17">
        <v>1437</v>
      </c>
      <c r="D4261" s="17">
        <v>1437</v>
      </c>
    </row>
    <row r="4262" spans="2:4" x14ac:dyDescent="0.4">
      <c r="B4262" s="15">
        <v>4259</v>
      </c>
      <c r="C4262" s="17">
        <v>1246</v>
      </c>
      <c r="D4262" s="17">
        <v>1452</v>
      </c>
    </row>
    <row r="4263" spans="2:4" x14ac:dyDescent="0.4">
      <c r="B4263" s="15">
        <v>4260</v>
      </c>
      <c r="C4263" s="17">
        <v>1112</v>
      </c>
      <c r="D4263" s="17">
        <v>1112</v>
      </c>
    </row>
    <row r="4264" spans="2:4" x14ac:dyDescent="0.4">
      <c r="B4264" s="15">
        <v>4261</v>
      </c>
      <c r="C4264" s="17">
        <v>1153</v>
      </c>
      <c r="D4264" s="17">
        <v>1452</v>
      </c>
    </row>
    <row r="4265" spans="2:4" x14ac:dyDescent="0.4">
      <c r="B4265" s="15">
        <v>4262</v>
      </c>
      <c r="C4265" s="17">
        <v>1371</v>
      </c>
      <c r="D4265" s="17">
        <v>1124</v>
      </c>
    </row>
    <row r="4266" spans="2:4" x14ac:dyDescent="0.4">
      <c r="B4266" s="15">
        <v>4263</v>
      </c>
      <c r="C4266" s="17">
        <v>1246</v>
      </c>
      <c r="D4266" s="17">
        <v>1433</v>
      </c>
    </row>
    <row r="4267" spans="2:4" x14ac:dyDescent="0.4">
      <c r="B4267" s="15">
        <v>4264</v>
      </c>
      <c r="C4267" s="17">
        <v>1452</v>
      </c>
      <c r="D4267" s="17">
        <v>1452</v>
      </c>
    </row>
    <row r="4268" spans="2:4" x14ac:dyDescent="0.4">
      <c r="B4268" s="15">
        <v>4265</v>
      </c>
      <c r="C4268" s="17">
        <v>1314</v>
      </c>
      <c r="D4268" s="17">
        <v>1458</v>
      </c>
    </row>
    <row r="4269" spans="2:4" x14ac:dyDescent="0.4">
      <c r="B4269" s="15">
        <v>4266</v>
      </c>
      <c r="C4269" s="17">
        <v>1314</v>
      </c>
      <c r="D4269" s="17">
        <v>1181</v>
      </c>
    </row>
    <row r="4270" spans="2:4" x14ac:dyDescent="0.4">
      <c r="B4270" s="15">
        <v>4267</v>
      </c>
      <c r="C4270" s="17">
        <v>1437</v>
      </c>
      <c r="D4270" s="17">
        <v>1437</v>
      </c>
    </row>
    <row r="4271" spans="2:4" x14ac:dyDescent="0.4">
      <c r="B4271" s="15">
        <v>4268</v>
      </c>
      <c r="C4271" s="17">
        <v>1452</v>
      </c>
      <c r="D4271" s="17">
        <v>1452</v>
      </c>
    </row>
    <row r="4272" spans="2:4" x14ac:dyDescent="0.4">
      <c r="B4272" s="15">
        <v>4269</v>
      </c>
      <c r="C4272" s="17">
        <v>1452</v>
      </c>
      <c r="D4272" s="17">
        <v>1452</v>
      </c>
    </row>
    <row r="4273" spans="2:4" x14ac:dyDescent="0.4">
      <c r="B4273" s="15">
        <v>4270</v>
      </c>
      <c r="C4273" s="17">
        <v>1124</v>
      </c>
      <c r="D4273" s="17">
        <v>1124</v>
      </c>
    </row>
    <row r="4274" spans="2:4" x14ac:dyDescent="0.4">
      <c r="B4274" s="15">
        <v>4271</v>
      </c>
      <c r="C4274" s="17">
        <v>1371</v>
      </c>
      <c r="D4274" s="17">
        <v>1343</v>
      </c>
    </row>
    <row r="4275" spans="2:4" x14ac:dyDescent="0.4">
      <c r="B4275" s="15">
        <v>4272</v>
      </c>
      <c r="C4275" s="17">
        <v>1124</v>
      </c>
      <c r="D4275" s="17">
        <v>1124</v>
      </c>
    </row>
    <row r="4276" spans="2:4" x14ac:dyDescent="0.4">
      <c r="B4276" s="15">
        <v>4273</v>
      </c>
      <c r="C4276" s="17">
        <v>1452</v>
      </c>
      <c r="D4276" s="17">
        <v>1452</v>
      </c>
    </row>
    <row r="4277" spans="2:4" x14ac:dyDescent="0.4">
      <c r="B4277" s="15">
        <v>4274</v>
      </c>
      <c r="C4277" s="17">
        <v>1343</v>
      </c>
      <c r="D4277" s="17">
        <v>1343</v>
      </c>
    </row>
    <row r="4278" spans="2:4" x14ac:dyDescent="0.4">
      <c r="B4278" s="15">
        <v>4275</v>
      </c>
      <c r="C4278" s="17">
        <v>1195</v>
      </c>
      <c r="D4278" s="17">
        <v>1195</v>
      </c>
    </row>
    <row r="4279" spans="2:4" x14ac:dyDescent="0.4">
      <c r="B4279" s="15">
        <v>4276</v>
      </c>
      <c r="C4279" s="17">
        <v>1246</v>
      </c>
      <c r="D4279" s="17">
        <v>1124</v>
      </c>
    </row>
    <row r="4280" spans="2:4" x14ac:dyDescent="0.4">
      <c r="B4280" s="15">
        <v>4277</v>
      </c>
      <c r="C4280" s="17">
        <v>1376</v>
      </c>
      <c r="D4280" s="17">
        <v>1376</v>
      </c>
    </row>
    <row r="4281" spans="2:4" x14ac:dyDescent="0.4">
      <c r="B4281" s="15">
        <v>4278</v>
      </c>
      <c r="C4281" s="17">
        <v>1242</v>
      </c>
      <c r="D4281" s="17">
        <v>1195</v>
      </c>
    </row>
    <row r="4282" spans="2:4" x14ac:dyDescent="0.4">
      <c r="B4282" s="15">
        <v>4279</v>
      </c>
      <c r="C4282" s="17">
        <v>1452</v>
      </c>
      <c r="D4282" s="17">
        <v>1452</v>
      </c>
    </row>
    <row r="4283" spans="2:4" x14ac:dyDescent="0.4">
      <c r="B4283" s="15">
        <v>4280</v>
      </c>
      <c r="C4283" s="17">
        <v>1242</v>
      </c>
      <c r="D4283" s="17">
        <v>1112</v>
      </c>
    </row>
    <row r="4284" spans="2:4" x14ac:dyDescent="0.4">
      <c r="B4284" s="15">
        <v>4281</v>
      </c>
      <c r="C4284" s="17">
        <v>1124</v>
      </c>
      <c r="D4284" s="17">
        <v>1124</v>
      </c>
    </row>
    <row r="4285" spans="2:4" x14ac:dyDescent="0.4">
      <c r="B4285" s="15">
        <v>4282</v>
      </c>
      <c r="C4285" s="17">
        <v>1173</v>
      </c>
      <c r="D4285" s="17">
        <v>1423</v>
      </c>
    </row>
    <row r="4286" spans="2:4" x14ac:dyDescent="0.4">
      <c r="B4286" s="15">
        <v>4283</v>
      </c>
      <c r="C4286" s="17">
        <v>1343</v>
      </c>
      <c r="D4286" s="17">
        <v>1343</v>
      </c>
    </row>
    <row r="4287" spans="2:4" x14ac:dyDescent="0.4">
      <c r="B4287" s="15">
        <v>4284</v>
      </c>
      <c r="C4287" s="17">
        <v>1314</v>
      </c>
      <c r="D4287" s="17">
        <v>1437</v>
      </c>
    </row>
    <row r="4288" spans="2:4" x14ac:dyDescent="0.4">
      <c r="B4288" s="15">
        <v>4285</v>
      </c>
      <c r="C4288" s="17">
        <v>1433</v>
      </c>
      <c r="D4288" s="17">
        <v>1433</v>
      </c>
    </row>
    <row r="4289" spans="2:4" x14ac:dyDescent="0.4">
      <c r="B4289" s="15">
        <v>4286</v>
      </c>
      <c r="C4289" s="17">
        <v>1278</v>
      </c>
      <c r="D4289" s="17">
        <v>1196</v>
      </c>
    </row>
    <row r="4290" spans="2:4" x14ac:dyDescent="0.4">
      <c r="B4290" s="15">
        <v>4287</v>
      </c>
      <c r="C4290" s="17">
        <v>1452</v>
      </c>
      <c r="D4290" s="17">
        <v>1452</v>
      </c>
    </row>
    <row r="4291" spans="2:4" x14ac:dyDescent="0.4">
      <c r="B4291" s="15">
        <v>4288</v>
      </c>
      <c r="C4291" s="17">
        <v>1173</v>
      </c>
      <c r="D4291" s="17">
        <v>1458</v>
      </c>
    </row>
    <row r="4292" spans="2:4" x14ac:dyDescent="0.4">
      <c r="B4292" s="15">
        <v>4289</v>
      </c>
      <c r="C4292" s="17">
        <v>1452</v>
      </c>
      <c r="D4292" s="17">
        <v>1452</v>
      </c>
    </row>
    <row r="4293" spans="2:4" x14ac:dyDescent="0.4">
      <c r="B4293" s="15">
        <v>4290</v>
      </c>
      <c r="C4293" s="17">
        <v>1452</v>
      </c>
      <c r="D4293" s="17">
        <v>1452</v>
      </c>
    </row>
    <row r="4294" spans="2:4" x14ac:dyDescent="0.4">
      <c r="B4294" s="15">
        <v>4291</v>
      </c>
      <c r="C4294" s="17">
        <v>1452</v>
      </c>
      <c r="D4294" s="17">
        <v>1452</v>
      </c>
    </row>
    <row r="4295" spans="2:4" x14ac:dyDescent="0.4">
      <c r="B4295" s="15">
        <v>4292</v>
      </c>
      <c r="C4295" s="17">
        <v>1343</v>
      </c>
      <c r="D4295" s="17">
        <v>1343</v>
      </c>
    </row>
    <row r="4296" spans="2:4" x14ac:dyDescent="0.4">
      <c r="B4296" s="15">
        <v>4293</v>
      </c>
      <c r="C4296" s="17">
        <v>1345</v>
      </c>
      <c r="D4296" s="17">
        <v>1433</v>
      </c>
    </row>
    <row r="4297" spans="2:4" x14ac:dyDescent="0.4">
      <c r="B4297" s="15">
        <v>4294</v>
      </c>
      <c r="C4297" s="17">
        <v>1345</v>
      </c>
      <c r="D4297" s="17">
        <v>1433</v>
      </c>
    </row>
    <row r="4298" spans="2:4" x14ac:dyDescent="0.4">
      <c r="B4298" s="15">
        <v>4295</v>
      </c>
      <c r="C4298" s="17">
        <v>1173</v>
      </c>
      <c r="D4298" s="17">
        <v>1458</v>
      </c>
    </row>
    <row r="4299" spans="2:4" x14ac:dyDescent="0.4">
      <c r="B4299" s="15">
        <v>4296</v>
      </c>
      <c r="C4299" s="17">
        <v>1242</v>
      </c>
      <c r="D4299" s="17">
        <v>1433</v>
      </c>
    </row>
    <row r="4300" spans="2:4" x14ac:dyDescent="0.4">
      <c r="B4300" s="15">
        <v>4297</v>
      </c>
      <c r="C4300" s="17">
        <v>1246</v>
      </c>
      <c r="D4300" s="17">
        <v>1195</v>
      </c>
    </row>
    <row r="4301" spans="2:4" x14ac:dyDescent="0.4">
      <c r="B4301" s="15">
        <v>4298</v>
      </c>
      <c r="C4301" s="17">
        <v>1153</v>
      </c>
      <c r="D4301" s="17">
        <v>1112</v>
      </c>
    </row>
    <row r="4302" spans="2:4" x14ac:dyDescent="0.4">
      <c r="B4302" s="15">
        <v>4299</v>
      </c>
      <c r="C4302" s="17">
        <v>1314</v>
      </c>
      <c r="D4302" s="17">
        <v>1124</v>
      </c>
    </row>
    <row r="4303" spans="2:4" x14ac:dyDescent="0.4">
      <c r="B4303" s="15">
        <v>4300</v>
      </c>
      <c r="C4303" s="17">
        <v>1437</v>
      </c>
      <c r="D4303" s="17">
        <v>1437</v>
      </c>
    </row>
    <row r="4304" spans="2:4" x14ac:dyDescent="0.4">
      <c r="B4304" s="15">
        <v>4301</v>
      </c>
      <c r="C4304" s="17">
        <v>1452</v>
      </c>
      <c r="D4304" s="17">
        <v>1452</v>
      </c>
    </row>
    <row r="4305" spans="2:4" x14ac:dyDescent="0.4">
      <c r="B4305" s="15">
        <v>4302</v>
      </c>
      <c r="C4305" s="17">
        <v>1173</v>
      </c>
      <c r="D4305" s="17">
        <v>1433</v>
      </c>
    </row>
    <row r="4306" spans="2:4" x14ac:dyDescent="0.4">
      <c r="B4306" s="15">
        <v>4303</v>
      </c>
      <c r="C4306" s="17">
        <v>1332</v>
      </c>
      <c r="D4306" s="17">
        <v>1433</v>
      </c>
    </row>
    <row r="4307" spans="2:4" x14ac:dyDescent="0.4">
      <c r="B4307" s="15">
        <v>4304</v>
      </c>
      <c r="C4307" s="17">
        <v>1274</v>
      </c>
      <c r="D4307" s="17">
        <v>1437</v>
      </c>
    </row>
    <row r="4308" spans="2:4" x14ac:dyDescent="0.4">
      <c r="B4308" s="15">
        <v>4305</v>
      </c>
      <c r="C4308" s="17">
        <v>1257</v>
      </c>
      <c r="D4308" s="17">
        <v>1452</v>
      </c>
    </row>
    <row r="4309" spans="2:4" x14ac:dyDescent="0.4">
      <c r="B4309" s="15">
        <v>4306</v>
      </c>
      <c r="C4309" s="17">
        <v>1437</v>
      </c>
      <c r="D4309" s="17">
        <v>1437</v>
      </c>
    </row>
    <row r="4310" spans="2:4" x14ac:dyDescent="0.4">
      <c r="B4310" s="15">
        <v>4307</v>
      </c>
      <c r="C4310" s="17">
        <v>1274</v>
      </c>
      <c r="D4310" s="17">
        <v>1452</v>
      </c>
    </row>
    <row r="4311" spans="2:4" x14ac:dyDescent="0.4">
      <c r="B4311" s="15">
        <v>4308</v>
      </c>
      <c r="C4311" s="17">
        <v>1437</v>
      </c>
      <c r="D4311" s="17">
        <v>1437</v>
      </c>
    </row>
    <row r="4312" spans="2:4" x14ac:dyDescent="0.4">
      <c r="B4312" s="15">
        <v>4309</v>
      </c>
      <c r="C4312" s="17">
        <v>1452</v>
      </c>
      <c r="D4312" s="17">
        <v>1452</v>
      </c>
    </row>
    <row r="4313" spans="2:4" x14ac:dyDescent="0.4">
      <c r="B4313" s="15">
        <v>4310</v>
      </c>
      <c r="C4313" s="17">
        <v>1242</v>
      </c>
      <c r="D4313" s="17">
        <v>1374</v>
      </c>
    </row>
    <row r="4314" spans="2:4" x14ac:dyDescent="0.4">
      <c r="B4314" s="15">
        <v>4311</v>
      </c>
      <c r="C4314" s="17">
        <v>1242</v>
      </c>
      <c r="D4314" s="17">
        <v>1124</v>
      </c>
    </row>
    <row r="4315" spans="2:4" x14ac:dyDescent="0.4">
      <c r="B4315" s="15">
        <v>4312</v>
      </c>
      <c r="C4315" s="17">
        <v>1437</v>
      </c>
      <c r="D4315" s="17">
        <v>1437</v>
      </c>
    </row>
    <row r="4316" spans="2:4" x14ac:dyDescent="0.4">
      <c r="B4316" s="15">
        <v>4313</v>
      </c>
      <c r="C4316" s="17">
        <v>1374</v>
      </c>
      <c r="D4316" s="17">
        <v>1374</v>
      </c>
    </row>
    <row r="4317" spans="2:4" x14ac:dyDescent="0.4">
      <c r="B4317" s="15">
        <v>4314</v>
      </c>
      <c r="C4317" s="17">
        <v>1345</v>
      </c>
      <c r="D4317" s="17">
        <v>1433</v>
      </c>
    </row>
    <row r="4318" spans="2:4" x14ac:dyDescent="0.4">
      <c r="B4318" s="15">
        <v>4315</v>
      </c>
      <c r="C4318" s="17">
        <v>1452</v>
      </c>
      <c r="D4318" s="17">
        <v>1452</v>
      </c>
    </row>
    <row r="4319" spans="2:4" x14ac:dyDescent="0.4">
      <c r="B4319" s="15">
        <v>4316</v>
      </c>
      <c r="C4319" s="17">
        <v>1437</v>
      </c>
      <c r="D4319" s="17">
        <v>1437</v>
      </c>
    </row>
    <row r="4320" spans="2:4" x14ac:dyDescent="0.4">
      <c r="B4320" s="15">
        <v>4317</v>
      </c>
      <c r="C4320" s="17">
        <v>1437</v>
      </c>
      <c r="D4320" s="17">
        <v>1437</v>
      </c>
    </row>
    <row r="4321" spans="2:4" x14ac:dyDescent="0.4">
      <c r="B4321" s="15">
        <v>4318</v>
      </c>
      <c r="C4321" s="17">
        <v>1246</v>
      </c>
      <c r="D4321" s="17">
        <v>1376</v>
      </c>
    </row>
    <row r="4322" spans="2:4" x14ac:dyDescent="0.4">
      <c r="B4322" s="15">
        <v>4319</v>
      </c>
      <c r="C4322" s="17">
        <v>1314</v>
      </c>
      <c r="D4322" s="17">
        <v>1112</v>
      </c>
    </row>
    <row r="4323" spans="2:4" x14ac:dyDescent="0.4">
      <c r="B4323" s="15">
        <v>4320</v>
      </c>
      <c r="C4323" s="17">
        <v>1124</v>
      </c>
      <c r="D4323" s="17">
        <v>1124</v>
      </c>
    </row>
    <row r="4324" spans="2:4" x14ac:dyDescent="0.4">
      <c r="B4324" s="15">
        <v>4321</v>
      </c>
      <c r="C4324" s="17">
        <v>1452</v>
      </c>
      <c r="D4324" s="17">
        <v>1452</v>
      </c>
    </row>
    <row r="4325" spans="2:4" x14ac:dyDescent="0.4">
      <c r="B4325" s="15">
        <v>4322</v>
      </c>
      <c r="C4325" s="17">
        <v>1332</v>
      </c>
      <c r="D4325" s="17">
        <v>1437</v>
      </c>
    </row>
    <row r="4326" spans="2:4" x14ac:dyDescent="0.4">
      <c r="B4326" s="15">
        <v>4323</v>
      </c>
      <c r="C4326" s="17">
        <v>1153</v>
      </c>
      <c r="D4326" s="17">
        <v>1437</v>
      </c>
    </row>
    <row r="4327" spans="2:4" x14ac:dyDescent="0.4">
      <c r="B4327" s="15">
        <v>4324</v>
      </c>
      <c r="C4327" s="17">
        <v>1124</v>
      </c>
      <c r="D4327" s="17">
        <v>1124</v>
      </c>
    </row>
    <row r="4328" spans="2:4" x14ac:dyDescent="0.4">
      <c r="B4328" s="15">
        <v>4325</v>
      </c>
      <c r="C4328" s="17">
        <v>1343</v>
      </c>
      <c r="D4328" s="17">
        <v>1343</v>
      </c>
    </row>
    <row r="4329" spans="2:4" x14ac:dyDescent="0.4">
      <c r="B4329" s="15">
        <v>4326</v>
      </c>
      <c r="C4329" s="17">
        <v>1436</v>
      </c>
      <c r="D4329" s="17">
        <v>1437</v>
      </c>
    </row>
    <row r="4330" spans="2:4" x14ac:dyDescent="0.4">
      <c r="B4330" s="15">
        <v>4327</v>
      </c>
      <c r="C4330" s="17">
        <v>1276</v>
      </c>
      <c r="D4330" s="17">
        <v>1124</v>
      </c>
    </row>
    <row r="4331" spans="2:4" x14ac:dyDescent="0.4">
      <c r="B4331" s="15">
        <v>4328</v>
      </c>
      <c r="C4331" s="17">
        <v>1458</v>
      </c>
      <c r="D4331" s="17">
        <v>1458</v>
      </c>
    </row>
    <row r="4332" spans="2:4" x14ac:dyDescent="0.4">
      <c r="B4332" s="15">
        <v>4329</v>
      </c>
      <c r="C4332" s="17">
        <v>1374</v>
      </c>
      <c r="D4332" s="17">
        <v>1374</v>
      </c>
    </row>
    <row r="4333" spans="2:4" x14ac:dyDescent="0.4">
      <c r="B4333" s="15">
        <v>4330</v>
      </c>
      <c r="C4333" s="17">
        <v>1274</v>
      </c>
      <c r="D4333" s="17">
        <v>1343</v>
      </c>
    </row>
    <row r="4334" spans="2:4" x14ac:dyDescent="0.4">
      <c r="B4334" s="15">
        <v>4331</v>
      </c>
      <c r="C4334" s="17">
        <v>1452</v>
      </c>
      <c r="D4334" s="17">
        <v>1452</v>
      </c>
    </row>
    <row r="4335" spans="2:4" x14ac:dyDescent="0.4">
      <c r="B4335" s="15">
        <v>4332</v>
      </c>
      <c r="C4335" s="17">
        <v>1452</v>
      </c>
      <c r="D4335" s="17">
        <v>1452</v>
      </c>
    </row>
    <row r="4336" spans="2:4" x14ac:dyDescent="0.4">
      <c r="B4336" s="15">
        <v>4333</v>
      </c>
      <c r="C4336" s="17">
        <v>1437</v>
      </c>
      <c r="D4336" s="17">
        <v>1437</v>
      </c>
    </row>
    <row r="4337" spans="2:4" x14ac:dyDescent="0.4">
      <c r="B4337" s="15">
        <v>4334</v>
      </c>
      <c r="C4337" s="17">
        <v>1124</v>
      </c>
      <c r="D4337" s="17">
        <v>1124</v>
      </c>
    </row>
    <row r="4338" spans="2:4" x14ac:dyDescent="0.4">
      <c r="B4338" s="15">
        <v>4335</v>
      </c>
      <c r="C4338" s="17">
        <v>1314</v>
      </c>
      <c r="D4338" s="17">
        <v>1458</v>
      </c>
    </row>
    <row r="4339" spans="2:4" x14ac:dyDescent="0.4">
      <c r="B4339" s="15">
        <v>4336</v>
      </c>
      <c r="C4339" s="17">
        <v>1437</v>
      </c>
      <c r="D4339" s="17">
        <v>1437</v>
      </c>
    </row>
    <row r="4340" spans="2:4" x14ac:dyDescent="0.4">
      <c r="B4340" s="15">
        <v>4337</v>
      </c>
      <c r="C4340" s="17">
        <v>1276</v>
      </c>
      <c r="D4340" s="17">
        <v>1452</v>
      </c>
    </row>
    <row r="4341" spans="2:4" x14ac:dyDescent="0.4">
      <c r="B4341" s="15">
        <v>4338</v>
      </c>
      <c r="C4341" s="17">
        <v>1452</v>
      </c>
      <c r="D4341" s="17">
        <v>1452</v>
      </c>
    </row>
    <row r="4342" spans="2:4" x14ac:dyDescent="0.4">
      <c r="B4342" s="15">
        <v>4339</v>
      </c>
      <c r="C4342" s="17">
        <v>1124</v>
      </c>
      <c r="D4342" s="17">
        <v>1124</v>
      </c>
    </row>
    <row r="4343" spans="2:4" x14ac:dyDescent="0.4">
      <c r="B4343" s="15">
        <v>4340</v>
      </c>
      <c r="C4343" s="17">
        <v>1452</v>
      </c>
      <c r="D4343" s="17">
        <v>1452</v>
      </c>
    </row>
    <row r="4344" spans="2:4" x14ac:dyDescent="0.4">
      <c r="B4344" s="15">
        <v>4341</v>
      </c>
      <c r="C4344" s="17">
        <v>1437</v>
      </c>
      <c r="D4344" s="17">
        <v>1437</v>
      </c>
    </row>
    <row r="4345" spans="2:4" x14ac:dyDescent="0.4">
      <c r="B4345" s="15">
        <v>4342</v>
      </c>
      <c r="C4345" s="17">
        <v>1246</v>
      </c>
      <c r="D4345" s="17">
        <v>1433</v>
      </c>
    </row>
    <row r="4346" spans="2:4" x14ac:dyDescent="0.4">
      <c r="B4346" s="15">
        <v>4343</v>
      </c>
      <c r="C4346" s="17">
        <v>1153</v>
      </c>
      <c r="D4346" s="17">
        <v>1437</v>
      </c>
    </row>
    <row r="4347" spans="2:4" x14ac:dyDescent="0.4">
      <c r="B4347" s="15">
        <v>4344</v>
      </c>
      <c r="C4347" s="17">
        <v>1452</v>
      </c>
      <c r="D4347" s="17">
        <v>1452</v>
      </c>
    </row>
    <row r="4348" spans="2:4" x14ac:dyDescent="0.4">
      <c r="B4348" s="15">
        <v>4345</v>
      </c>
      <c r="C4348" s="17">
        <v>1458</v>
      </c>
      <c r="D4348" s="17">
        <v>1458</v>
      </c>
    </row>
    <row r="4349" spans="2:4" x14ac:dyDescent="0.4">
      <c r="B4349" s="15">
        <v>4346</v>
      </c>
      <c r="C4349" s="17">
        <v>1124</v>
      </c>
      <c r="D4349" s="17">
        <v>1124</v>
      </c>
    </row>
    <row r="4350" spans="2:4" x14ac:dyDescent="0.4">
      <c r="B4350" s="15">
        <v>4347</v>
      </c>
      <c r="C4350" s="17">
        <v>1452</v>
      </c>
      <c r="D4350" s="17">
        <v>1452</v>
      </c>
    </row>
    <row r="4351" spans="2:4" x14ac:dyDescent="0.4">
      <c r="B4351" s="15">
        <v>4348</v>
      </c>
      <c r="C4351" s="17">
        <v>1452</v>
      </c>
      <c r="D4351" s="17">
        <v>1452</v>
      </c>
    </row>
    <row r="4352" spans="2:4" x14ac:dyDescent="0.4">
      <c r="B4352" s="15">
        <v>4349</v>
      </c>
      <c r="C4352" s="17">
        <v>1314</v>
      </c>
      <c r="D4352" s="17">
        <v>1343</v>
      </c>
    </row>
    <row r="4353" spans="2:4" x14ac:dyDescent="0.4">
      <c r="B4353" s="15">
        <v>4350</v>
      </c>
      <c r="C4353" s="17">
        <v>1437</v>
      </c>
      <c r="D4353" s="17">
        <v>1437</v>
      </c>
    </row>
    <row r="4354" spans="2:4" x14ac:dyDescent="0.4">
      <c r="B4354" s="15">
        <v>4351</v>
      </c>
      <c r="C4354" s="17">
        <v>1153</v>
      </c>
      <c r="D4354" s="17">
        <v>1181</v>
      </c>
    </row>
    <row r="4355" spans="2:4" x14ac:dyDescent="0.4">
      <c r="B4355" s="15">
        <v>4352</v>
      </c>
      <c r="C4355" s="17">
        <v>1332</v>
      </c>
      <c r="D4355" s="17">
        <v>1452</v>
      </c>
    </row>
    <row r="4356" spans="2:4" x14ac:dyDescent="0.4">
      <c r="B4356" s="15">
        <v>4353</v>
      </c>
      <c r="C4356" s="17">
        <v>1436</v>
      </c>
      <c r="D4356" s="17">
        <v>1423</v>
      </c>
    </row>
    <row r="4357" spans="2:4" x14ac:dyDescent="0.4">
      <c r="B4357" s="15">
        <v>4354</v>
      </c>
      <c r="C4357" s="17">
        <v>1124</v>
      </c>
      <c r="D4357" s="17">
        <v>1124</v>
      </c>
    </row>
    <row r="4358" spans="2:4" x14ac:dyDescent="0.4">
      <c r="B4358" s="15">
        <v>4355</v>
      </c>
      <c r="C4358" s="17">
        <v>1437</v>
      </c>
      <c r="D4358" s="17">
        <v>1437</v>
      </c>
    </row>
    <row r="4359" spans="2:4" x14ac:dyDescent="0.4">
      <c r="B4359" s="15">
        <v>4356</v>
      </c>
      <c r="C4359" s="17">
        <v>1345</v>
      </c>
      <c r="D4359" s="17">
        <v>1343</v>
      </c>
    </row>
    <row r="4360" spans="2:4" x14ac:dyDescent="0.4">
      <c r="B4360" s="15">
        <v>4357</v>
      </c>
      <c r="C4360" s="17">
        <v>1153</v>
      </c>
      <c r="D4360" s="17">
        <v>1437</v>
      </c>
    </row>
    <row r="4361" spans="2:4" x14ac:dyDescent="0.4">
      <c r="B4361" s="15">
        <v>4358</v>
      </c>
      <c r="C4361" s="17">
        <v>1371</v>
      </c>
      <c r="D4361" s="17">
        <v>1433</v>
      </c>
    </row>
    <row r="4362" spans="2:4" x14ac:dyDescent="0.4">
      <c r="B4362" s="15">
        <v>4359</v>
      </c>
      <c r="C4362" s="17">
        <v>1124</v>
      </c>
      <c r="D4362" s="17">
        <v>1124</v>
      </c>
    </row>
    <row r="4363" spans="2:4" x14ac:dyDescent="0.4">
      <c r="B4363" s="15">
        <v>4360</v>
      </c>
      <c r="C4363" s="17">
        <v>1452</v>
      </c>
      <c r="D4363" s="17">
        <v>1452</v>
      </c>
    </row>
    <row r="4364" spans="2:4" x14ac:dyDescent="0.4">
      <c r="B4364" s="15">
        <v>4361</v>
      </c>
      <c r="C4364" s="17">
        <v>1452</v>
      </c>
      <c r="D4364" s="17">
        <v>1452</v>
      </c>
    </row>
    <row r="4365" spans="2:4" x14ac:dyDescent="0.4">
      <c r="B4365" s="15">
        <v>4362</v>
      </c>
      <c r="C4365" s="17">
        <v>1314</v>
      </c>
      <c r="D4365" s="17">
        <v>1433</v>
      </c>
    </row>
    <row r="4366" spans="2:4" x14ac:dyDescent="0.4">
      <c r="B4366" s="15">
        <v>4363</v>
      </c>
      <c r="C4366" s="17">
        <v>1257</v>
      </c>
      <c r="D4366" s="17">
        <v>1181</v>
      </c>
    </row>
    <row r="4367" spans="2:4" x14ac:dyDescent="0.4">
      <c r="B4367" s="15">
        <v>4364</v>
      </c>
      <c r="C4367" s="17">
        <v>1437</v>
      </c>
      <c r="D4367" s="17">
        <v>1437</v>
      </c>
    </row>
    <row r="4368" spans="2:4" x14ac:dyDescent="0.4">
      <c r="B4368" s="15">
        <v>4365</v>
      </c>
      <c r="C4368" s="17">
        <v>1278</v>
      </c>
      <c r="D4368" s="17">
        <v>1124</v>
      </c>
    </row>
    <row r="4369" spans="2:4" x14ac:dyDescent="0.4">
      <c r="B4369" s="15">
        <v>4366</v>
      </c>
      <c r="C4369" s="17">
        <v>1452</v>
      </c>
      <c r="D4369" s="17">
        <v>1452</v>
      </c>
    </row>
    <row r="4370" spans="2:4" x14ac:dyDescent="0.4">
      <c r="B4370" s="15">
        <v>4367</v>
      </c>
      <c r="C4370" s="17">
        <v>1332</v>
      </c>
      <c r="D4370" s="17">
        <v>1452</v>
      </c>
    </row>
    <row r="4371" spans="2:4" x14ac:dyDescent="0.4">
      <c r="B4371" s="15">
        <v>4368</v>
      </c>
      <c r="C4371" s="17">
        <v>1153</v>
      </c>
      <c r="D4371" s="17">
        <v>1437</v>
      </c>
    </row>
    <row r="4372" spans="2:4" x14ac:dyDescent="0.4">
      <c r="B4372" s="15">
        <v>4369</v>
      </c>
      <c r="C4372" s="17">
        <v>1343</v>
      </c>
      <c r="D4372" s="17">
        <v>1343</v>
      </c>
    </row>
    <row r="4373" spans="2:4" x14ac:dyDescent="0.4">
      <c r="B4373" s="15">
        <v>4370</v>
      </c>
      <c r="C4373" s="17">
        <v>1374</v>
      </c>
      <c r="D4373" s="17">
        <v>1374</v>
      </c>
    </row>
    <row r="4374" spans="2:4" x14ac:dyDescent="0.4">
      <c r="B4374" s="15">
        <v>4371</v>
      </c>
      <c r="C4374" s="17">
        <v>1452</v>
      </c>
      <c r="D4374" s="17">
        <v>1452</v>
      </c>
    </row>
    <row r="4375" spans="2:4" x14ac:dyDescent="0.4">
      <c r="B4375" s="15">
        <v>4372</v>
      </c>
      <c r="C4375" s="17">
        <v>1437</v>
      </c>
      <c r="D4375" s="17">
        <v>1437</v>
      </c>
    </row>
    <row r="4376" spans="2:4" x14ac:dyDescent="0.4">
      <c r="B4376" s="15">
        <v>4373</v>
      </c>
      <c r="C4376" s="17">
        <v>1433</v>
      </c>
      <c r="D4376" s="17">
        <v>1433</v>
      </c>
    </row>
    <row r="4377" spans="2:4" x14ac:dyDescent="0.4">
      <c r="B4377" s="15">
        <v>4374</v>
      </c>
      <c r="C4377" s="17">
        <v>1452</v>
      </c>
      <c r="D4377" s="17">
        <v>1452</v>
      </c>
    </row>
    <row r="4378" spans="2:4" x14ac:dyDescent="0.4">
      <c r="B4378" s="15">
        <v>4375</v>
      </c>
      <c r="C4378" s="17">
        <v>1246</v>
      </c>
      <c r="D4378" s="17">
        <v>1423</v>
      </c>
    </row>
    <row r="4379" spans="2:4" x14ac:dyDescent="0.4">
      <c r="B4379" s="15">
        <v>4376</v>
      </c>
      <c r="C4379" s="17">
        <v>1242</v>
      </c>
      <c r="D4379" s="17">
        <v>1433</v>
      </c>
    </row>
    <row r="4380" spans="2:4" x14ac:dyDescent="0.4">
      <c r="B4380" s="15">
        <v>4377</v>
      </c>
      <c r="C4380" s="17">
        <v>1124</v>
      </c>
      <c r="D4380" s="17">
        <v>1124</v>
      </c>
    </row>
    <row r="4381" spans="2:4" x14ac:dyDescent="0.4">
      <c r="B4381" s="15">
        <v>4378</v>
      </c>
      <c r="C4381" s="17">
        <v>1437</v>
      </c>
      <c r="D4381" s="17">
        <v>1437</v>
      </c>
    </row>
    <row r="4382" spans="2:4" x14ac:dyDescent="0.4">
      <c r="B4382" s="15">
        <v>4379</v>
      </c>
      <c r="C4382" s="17">
        <v>1452</v>
      </c>
      <c r="D4382" s="17">
        <v>1452</v>
      </c>
    </row>
    <row r="4383" spans="2:4" x14ac:dyDescent="0.4">
      <c r="B4383" s="15">
        <v>4380</v>
      </c>
      <c r="C4383" s="17">
        <v>1437</v>
      </c>
      <c r="D4383" s="17">
        <v>1437</v>
      </c>
    </row>
    <row r="4384" spans="2:4" x14ac:dyDescent="0.4">
      <c r="B4384" s="15">
        <v>4381</v>
      </c>
      <c r="C4384" s="17">
        <v>1452</v>
      </c>
      <c r="D4384" s="17">
        <v>1452</v>
      </c>
    </row>
    <row r="4385" spans="2:4" x14ac:dyDescent="0.4">
      <c r="B4385" s="15">
        <v>4382</v>
      </c>
      <c r="C4385" s="17">
        <v>1314</v>
      </c>
      <c r="D4385" s="17">
        <v>1423</v>
      </c>
    </row>
    <row r="4386" spans="2:4" x14ac:dyDescent="0.4">
      <c r="B4386" s="15">
        <v>4383</v>
      </c>
      <c r="C4386" s="17">
        <v>1153</v>
      </c>
      <c r="D4386" s="17">
        <v>1458</v>
      </c>
    </row>
    <row r="4387" spans="2:4" x14ac:dyDescent="0.4">
      <c r="B4387" s="15">
        <v>4384</v>
      </c>
      <c r="C4387" s="17">
        <v>1124</v>
      </c>
      <c r="D4387" s="17">
        <v>1124</v>
      </c>
    </row>
    <row r="4388" spans="2:4" x14ac:dyDescent="0.4">
      <c r="B4388" s="15">
        <v>4385</v>
      </c>
      <c r="C4388" s="17">
        <v>1314</v>
      </c>
      <c r="D4388" s="17">
        <v>1437</v>
      </c>
    </row>
    <row r="4389" spans="2:4" x14ac:dyDescent="0.4">
      <c r="B4389" s="15">
        <v>4386</v>
      </c>
      <c r="C4389" s="17">
        <v>1124</v>
      </c>
      <c r="D4389" s="17">
        <v>1124</v>
      </c>
    </row>
    <row r="4390" spans="2:4" x14ac:dyDescent="0.4">
      <c r="B4390" s="15">
        <v>4387</v>
      </c>
      <c r="C4390" s="17">
        <v>1124</v>
      </c>
      <c r="D4390" s="17">
        <v>1124</v>
      </c>
    </row>
    <row r="4391" spans="2:4" x14ac:dyDescent="0.4">
      <c r="B4391" s="15">
        <v>4388</v>
      </c>
      <c r="C4391" s="17">
        <v>1173</v>
      </c>
      <c r="D4391" s="17">
        <v>1433</v>
      </c>
    </row>
    <row r="4392" spans="2:4" x14ac:dyDescent="0.4">
      <c r="B4392" s="15">
        <v>4389</v>
      </c>
      <c r="C4392" s="17">
        <v>1173</v>
      </c>
      <c r="D4392" s="17">
        <v>1437</v>
      </c>
    </row>
    <row r="4393" spans="2:4" x14ac:dyDescent="0.4">
      <c r="B4393" s="15">
        <v>4390</v>
      </c>
      <c r="C4393" s="17">
        <v>1452</v>
      </c>
      <c r="D4393" s="17">
        <v>1452</v>
      </c>
    </row>
    <row r="4394" spans="2:4" x14ac:dyDescent="0.4">
      <c r="B4394" s="15">
        <v>4391</v>
      </c>
      <c r="C4394" s="17">
        <v>1246</v>
      </c>
      <c r="D4394" s="17">
        <v>1181</v>
      </c>
    </row>
    <row r="4395" spans="2:4" x14ac:dyDescent="0.4">
      <c r="B4395" s="15">
        <v>4392</v>
      </c>
      <c r="C4395" s="17">
        <v>1124</v>
      </c>
      <c r="D4395" s="17">
        <v>1124</v>
      </c>
    </row>
    <row r="4396" spans="2:4" x14ac:dyDescent="0.4">
      <c r="B4396" s="15">
        <v>4393</v>
      </c>
      <c r="C4396" s="17">
        <v>1437</v>
      </c>
      <c r="D4396" s="17">
        <v>1437</v>
      </c>
    </row>
    <row r="4397" spans="2:4" x14ac:dyDescent="0.4">
      <c r="B4397" s="15">
        <v>4394</v>
      </c>
      <c r="C4397" s="17">
        <v>1452</v>
      </c>
      <c r="D4397" s="17">
        <v>1452</v>
      </c>
    </row>
    <row r="4398" spans="2:4" x14ac:dyDescent="0.4">
      <c r="B4398" s="15">
        <v>4395</v>
      </c>
      <c r="C4398" s="17">
        <v>1452</v>
      </c>
      <c r="D4398" s="17">
        <v>1452</v>
      </c>
    </row>
    <row r="4399" spans="2:4" x14ac:dyDescent="0.4">
      <c r="B4399" s="15">
        <v>4396</v>
      </c>
      <c r="C4399" s="17">
        <v>1437</v>
      </c>
      <c r="D4399" s="17">
        <v>1437</v>
      </c>
    </row>
    <row r="4400" spans="2:4" x14ac:dyDescent="0.4">
      <c r="B4400" s="15">
        <v>4397</v>
      </c>
      <c r="C4400" s="17">
        <v>1332</v>
      </c>
      <c r="D4400" s="17">
        <v>1437</v>
      </c>
    </row>
    <row r="4401" spans="2:4" x14ac:dyDescent="0.4">
      <c r="B4401" s="15">
        <v>4398</v>
      </c>
      <c r="C4401" s="17">
        <v>1314</v>
      </c>
      <c r="D4401" s="17">
        <v>1195</v>
      </c>
    </row>
    <row r="4402" spans="2:4" x14ac:dyDescent="0.4">
      <c r="B4402" s="15">
        <v>4399</v>
      </c>
      <c r="C4402" s="17">
        <v>1374</v>
      </c>
      <c r="D4402" s="17">
        <v>1374</v>
      </c>
    </row>
    <row r="4403" spans="2:4" x14ac:dyDescent="0.4">
      <c r="B4403" s="15">
        <v>4400</v>
      </c>
      <c r="C4403" s="17">
        <v>1452</v>
      </c>
      <c r="D4403" s="17">
        <v>1452</v>
      </c>
    </row>
    <row r="4404" spans="2:4" x14ac:dyDescent="0.4">
      <c r="B4404" s="15">
        <v>4401</v>
      </c>
      <c r="C4404" s="17">
        <v>1452</v>
      </c>
      <c r="D4404" s="17">
        <v>1452</v>
      </c>
    </row>
    <row r="4405" spans="2:4" x14ac:dyDescent="0.4">
      <c r="B4405" s="15">
        <v>4402</v>
      </c>
      <c r="C4405" s="17">
        <v>1257</v>
      </c>
      <c r="D4405" s="17">
        <v>1124</v>
      </c>
    </row>
    <row r="4406" spans="2:4" x14ac:dyDescent="0.4">
      <c r="B4406" s="15">
        <v>4403</v>
      </c>
      <c r="C4406" s="17">
        <v>1437</v>
      </c>
      <c r="D4406" s="17">
        <v>1437</v>
      </c>
    </row>
    <row r="4407" spans="2:4" x14ac:dyDescent="0.4">
      <c r="B4407" s="15">
        <v>4404</v>
      </c>
      <c r="C4407" s="17">
        <v>1124</v>
      </c>
      <c r="D4407" s="17">
        <v>1124</v>
      </c>
    </row>
    <row r="4408" spans="2:4" x14ac:dyDescent="0.4">
      <c r="B4408" s="15">
        <v>4405</v>
      </c>
      <c r="C4408" s="17">
        <v>1345</v>
      </c>
      <c r="D4408" s="17">
        <v>1195</v>
      </c>
    </row>
    <row r="4409" spans="2:4" x14ac:dyDescent="0.4">
      <c r="B4409" s="15">
        <v>4406</v>
      </c>
      <c r="C4409" s="17">
        <v>1437</v>
      </c>
      <c r="D4409" s="17">
        <v>1437</v>
      </c>
    </row>
    <row r="4410" spans="2:4" x14ac:dyDescent="0.4">
      <c r="B4410" s="15">
        <v>4407</v>
      </c>
      <c r="C4410" s="17">
        <v>1452</v>
      </c>
      <c r="D4410" s="17">
        <v>1452</v>
      </c>
    </row>
    <row r="4411" spans="2:4" x14ac:dyDescent="0.4">
      <c r="B4411" s="15">
        <v>4408</v>
      </c>
      <c r="C4411" s="17">
        <v>1436</v>
      </c>
      <c r="D4411" s="17">
        <v>1433</v>
      </c>
    </row>
    <row r="4412" spans="2:4" x14ac:dyDescent="0.4">
      <c r="B4412" s="15">
        <v>4409</v>
      </c>
      <c r="C4412" s="17">
        <v>1437</v>
      </c>
      <c r="D4412" s="17">
        <v>1437</v>
      </c>
    </row>
    <row r="4413" spans="2:4" x14ac:dyDescent="0.4">
      <c r="B4413" s="15">
        <v>4410</v>
      </c>
      <c r="C4413" s="17">
        <v>1153</v>
      </c>
      <c r="D4413" s="17">
        <v>1124</v>
      </c>
    </row>
    <row r="4414" spans="2:4" x14ac:dyDescent="0.4">
      <c r="B4414" s="15">
        <v>4411</v>
      </c>
      <c r="C4414" s="17">
        <v>1437</v>
      </c>
      <c r="D4414" s="17">
        <v>1437</v>
      </c>
    </row>
    <row r="4415" spans="2:4" x14ac:dyDescent="0.4">
      <c r="B4415" s="15">
        <v>4412</v>
      </c>
      <c r="C4415" s="17">
        <v>1314</v>
      </c>
      <c r="D4415" s="17">
        <v>1452</v>
      </c>
    </row>
    <row r="4416" spans="2:4" x14ac:dyDescent="0.4">
      <c r="B4416" s="15">
        <v>4413</v>
      </c>
      <c r="C4416" s="17">
        <v>1343</v>
      </c>
      <c r="D4416" s="17">
        <v>1343</v>
      </c>
    </row>
    <row r="4417" spans="2:4" x14ac:dyDescent="0.4">
      <c r="B4417" s="15">
        <v>4414</v>
      </c>
      <c r="C4417" s="17">
        <v>1452</v>
      </c>
      <c r="D4417" s="17">
        <v>1452</v>
      </c>
    </row>
    <row r="4418" spans="2:4" x14ac:dyDescent="0.4">
      <c r="B4418" s="15">
        <v>4415</v>
      </c>
      <c r="C4418" s="17">
        <v>1314</v>
      </c>
      <c r="D4418" s="17">
        <v>1315</v>
      </c>
    </row>
    <row r="4419" spans="2:4" x14ac:dyDescent="0.4">
      <c r="B4419" s="15">
        <v>4416</v>
      </c>
      <c r="C4419" s="17">
        <v>1437</v>
      </c>
      <c r="D4419" s="17">
        <v>1437</v>
      </c>
    </row>
    <row r="4420" spans="2:4" x14ac:dyDescent="0.4">
      <c r="B4420" s="15">
        <v>4417</v>
      </c>
      <c r="C4420" s="17">
        <v>1314</v>
      </c>
      <c r="D4420" s="17">
        <v>1452</v>
      </c>
    </row>
    <row r="4421" spans="2:4" x14ac:dyDescent="0.4">
      <c r="B4421" s="15">
        <v>4418</v>
      </c>
      <c r="C4421" s="17">
        <v>1124</v>
      </c>
      <c r="D4421" s="17">
        <v>1124</v>
      </c>
    </row>
    <row r="4422" spans="2:4" x14ac:dyDescent="0.4">
      <c r="B4422" s="15">
        <v>4419</v>
      </c>
      <c r="C4422" s="17">
        <v>1437</v>
      </c>
      <c r="D4422" s="17">
        <v>1437</v>
      </c>
    </row>
    <row r="4423" spans="2:4" x14ac:dyDescent="0.4">
      <c r="B4423" s="15">
        <v>4420</v>
      </c>
      <c r="C4423" s="17">
        <v>1433</v>
      </c>
      <c r="D4423" s="17">
        <v>1433</v>
      </c>
    </row>
    <row r="4424" spans="2:4" x14ac:dyDescent="0.4">
      <c r="B4424" s="15">
        <v>4421</v>
      </c>
      <c r="C4424" s="17">
        <v>1371</v>
      </c>
      <c r="D4424" s="17">
        <v>1433</v>
      </c>
    </row>
    <row r="4425" spans="2:4" x14ac:dyDescent="0.4">
      <c r="B4425" s="15">
        <v>4422</v>
      </c>
      <c r="C4425" s="17">
        <v>1274</v>
      </c>
      <c r="D4425" s="17">
        <v>1433</v>
      </c>
    </row>
    <row r="4426" spans="2:4" x14ac:dyDescent="0.4">
      <c r="B4426" s="15">
        <v>4423</v>
      </c>
      <c r="C4426" s="17">
        <v>1452</v>
      </c>
      <c r="D4426" s="17">
        <v>1452</v>
      </c>
    </row>
    <row r="4427" spans="2:4" x14ac:dyDescent="0.4">
      <c r="B4427" s="15">
        <v>4424</v>
      </c>
      <c r="C4427" s="17">
        <v>1437</v>
      </c>
      <c r="D4427" s="17">
        <v>1437</v>
      </c>
    </row>
    <row r="4428" spans="2:4" x14ac:dyDescent="0.4">
      <c r="B4428" s="15">
        <v>4425</v>
      </c>
      <c r="C4428" s="17">
        <v>1278</v>
      </c>
      <c r="D4428" s="17">
        <v>1315</v>
      </c>
    </row>
    <row r="4429" spans="2:4" x14ac:dyDescent="0.4">
      <c r="B4429" s="15">
        <v>4426</v>
      </c>
      <c r="C4429" s="17">
        <v>1452</v>
      </c>
      <c r="D4429" s="17">
        <v>1452</v>
      </c>
    </row>
    <row r="4430" spans="2:4" x14ac:dyDescent="0.4">
      <c r="B4430" s="15">
        <v>4427</v>
      </c>
      <c r="C4430" s="17">
        <v>1437</v>
      </c>
      <c r="D4430" s="17">
        <v>1437</v>
      </c>
    </row>
    <row r="4431" spans="2:4" x14ac:dyDescent="0.4">
      <c r="B4431" s="15">
        <v>4428</v>
      </c>
      <c r="C4431" s="17">
        <v>1124</v>
      </c>
      <c r="D4431" s="17">
        <v>1124</v>
      </c>
    </row>
    <row r="4432" spans="2:4" x14ac:dyDescent="0.4">
      <c r="B4432" s="15">
        <v>4429</v>
      </c>
      <c r="C4432" s="17">
        <v>1458</v>
      </c>
      <c r="D4432" s="17">
        <v>1458</v>
      </c>
    </row>
    <row r="4433" spans="2:4" x14ac:dyDescent="0.4">
      <c r="B4433" s="15">
        <v>4430</v>
      </c>
      <c r="C4433" s="17">
        <v>1452</v>
      </c>
      <c r="D4433" s="17">
        <v>1452</v>
      </c>
    </row>
    <row r="4434" spans="2:4" x14ac:dyDescent="0.4">
      <c r="B4434" s="15">
        <v>4431</v>
      </c>
      <c r="C4434" s="17">
        <v>1124</v>
      </c>
      <c r="D4434" s="17">
        <v>1124</v>
      </c>
    </row>
    <row r="4435" spans="2:4" x14ac:dyDescent="0.4">
      <c r="B4435" s="15">
        <v>4432</v>
      </c>
      <c r="C4435" s="17">
        <v>1297</v>
      </c>
      <c r="D4435" s="17">
        <v>1423</v>
      </c>
    </row>
    <row r="4436" spans="2:4" x14ac:dyDescent="0.4">
      <c r="B4436" s="15">
        <v>4433</v>
      </c>
      <c r="C4436" s="17">
        <v>1452</v>
      </c>
      <c r="D4436" s="17">
        <v>1452</v>
      </c>
    </row>
    <row r="4437" spans="2:4" x14ac:dyDescent="0.4">
      <c r="B4437" s="15">
        <v>4434</v>
      </c>
      <c r="C4437" s="17">
        <v>1124</v>
      </c>
      <c r="D4437" s="17">
        <v>1124</v>
      </c>
    </row>
    <row r="4438" spans="2:4" x14ac:dyDescent="0.4">
      <c r="B4438" s="15">
        <v>4435</v>
      </c>
      <c r="C4438" s="17">
        <v>1124</v>
      </c>
      <c r="D4438" s="17">
        <v>1124</v>
      </c>
    </row>
    <row r="4439" spans="2:4" x14ac:dyDescent="0.4">
      <c r="B4439" s="15">
        <v>4436</v>
      </c>
      <c r="C4439" s="17">
        <v>1274</v>
      </c>
      <c r="D4439" s="17">
        <v>1458</v>
      </c>
    </row>
    <row r="4440" spans="2:4" x14ac:dyDescent="0.4">
      <c r="B4440" s="15">
        <v>4437</v>
      </c>
      <c r="C4440" s="17">
        <v>1124</v>
      </c>
      <c r="D4440" s="17">
        <v>1124</v>
      </c>
    </row>
    <row r="4441" spans="2:4" x14ac:dyDescent="0.4">
      <c r="B4441" s="15">
        <v>4438</v>
      </c>
      <c r="C4441" s="17">
        <v>1242</v>
      </c>
      <c r="D4441" s="17">
        <v>1343</v>
      </c>
    </row>
    <row r="4442" spans="2:4" x14ac:dyDescent="0.4">
      <c r="B4442" s="15">
        <v>4439</v>
      </c>
      <c r="C4442" s="17">
        <v>1437</v>
      </c>
      <c r="D4442" s="17">
        <v>1437</v>
      </c>
    </row>
    <row r="4443" spans="2:4" x14ac:dyDescent="0.4">
      <c r="B4443" s="15">
        <v>4440</v>
      </c>
      <c r="C4443" s="17">
        <v>1371</v>
      </c>
      <c r="D4443" s="17">
        <v>1433</v>
      </c>
    </row>
    <row r="4444" spans="2:4" x14ac:dyDescent="0.4">
      <c r="B4444" s="15">
        <v>4441</v>
      </c>
      <c r="C4444" s="17">
        <v>1153</v>
      </c>
      <c r="D4444" s="17">
        <v>1458</v>
      </c>
    </row>
    <row r="4445" spans="2:4" x14ac:dyDescent="0.4">
      <c r="B4445" s="15">
        <v>4442</v>
      </c>
      <c r="C4445" s="17">
        <v>1314</v>
      </c>
      <c r="D4445" s="17">
        <v>1196</v>
      </c>
    </row>
    <row r="4446" spans="2:4" x14ac:dyDescent="0.4">
      <c r="B4446" s="15">
        <v>4443</v>
      </c>
      <c r="C4446" s="17">
        <v>1437</v>
      </c>
      <c r="D4446" s="17">
        <v>1437</v>
      </c>
    </row>
    <row r="4447" spans="2:4" x14ac:dyDescent="0.4">
      <c r="B4447" s="15">
        <v>4444</v>
      </c>
      <c r="C4447" s="17">
        <v>1343</v>
      </c>
      <c r="D4447" s="17">
        <v>1343</v>
      </c>
    </row>
    <row r="4448" spans="2:4" x14ac:dyDescent="0.4">
      <c r="B4448" s="15">
        <v>4445</v>
      </c>
      <c r="C4448" s="17">
        <v>1437</v>
      </c>
      <c r="D4448" s="17">
        <v>1437</v>
      </c>
    </row>
    <row r="4449" spans="2:4" x14ac:dyDescent="0.4">
      <c r="B4449" s="15">
        <v>4446</v>
      </c>
      <c r="C4449" s="17">
        <v>1452</v>
      </c>
      <c r="D4449" s="17">
        <v>1452</v>
      </c>
    </row>
    <row r="4450" spans="2:4" x14ac:dyDescent="0.4">
      <c r="B4450" s="15">
        <v>4447</v>
      </c>
      <c r="C4450" s="17">
        <v>1452</v>
      </c>
      <c r="D4450" s="17">
        <v>1452</v>
      </c>
    </row>
    <row r="4451" spans="2:4" x14ac:dyDescent="0.4">
      <c r="B4451" s="15">
        <v>4448</v>
      </c>
      <c r="C4451" s="17">
        <v>1124</v>
      </c>
      <c r="D4451" s="17">
        <v>1124</v>
      </c>
    </row>
    <row r="4452" spans="2:4" x14ac:dyDescent="0.4">
      <c r="B4452" s="15">
        <v>4449</v>
      </c>
      <c r="C4452" s="17">
        <v>1124</v>
      </c>
      <c r="D4452" s="17">
        <v>1124</v>
      </c>
    </row>
    <row r="4453" spans="2:4" x14ac:dyDescent="0.4">
      <c r="B4453" s="15">
        <v>4450</v>
      </c>
      <c r="C4453" s="17">
        <v>1173</v>
      </c>
      <c r="D4453" s="17">
        <v>1423</v>
      </c>
    </row>
    <row r="4454" spans="2:4" x14ac:dyDescent="0.4">
      <c r="B4454" s="15">
        <v>4451</v>
      </c>
      <c r="C4454" s="17">
        <v>1452</v>
      </c>
      <c r="D4454" s="17">
        <v>1452</v>
      </c>
    </row>
    <row r="4455" spans="2:4" x14ac:dyDescent="0.4">
      <c r="B4455" s="15">
        <v>4452</v>
      </c>
      <c r="C4455" s="17">
        <v>1314</v>
      </c>
      <c r="D4455" s="17">
        <v>1437</v>
      </c>
    </row>
    <row r="4456" spans="2:4" x14ac:dyDescent="0.4">
      <c r="B4456" s="15">
        <v>4453</v>
      </c>
      <c r="C4456" s="17">
        <v>1437</v>
      </c>
      <c r="D4456" s="17">
        <v>1437</v>
      </c>
    </row>
    <row r="4457" spans="2:4" x14ac:dyDescent="0.4">
      <c r="B4457" s="15">
        <v>4454</v>
      </c>
      <c r="C4457" s="17">
        <v>1437</v>
      </c>
      <c r="D4457" s="17">
        <v>1437</v>
      </c>
    </row>
    <row r="4458" spans="2:4" x14ac:dyDescent="0.4">
      <c r="B4458" s="15">
        <v>4455</v>
      </c>
      <c r="C4458" s="17">
        <v>1437</v>
      </c>
      <c r="D4458" s="17">
        <v>1437</v>
      </c>
    </row>
    <row r="4459" spans="2:4" x14ac:dyDescent="0.4">
      <c r="B4459" s="15">
        <v>4456</v>
      </c>
      <c r="C4459" s="17">
        <v>1437</v>
      </c>
      <c r="D4459" s="17">
        <v>1437</v>
      </c>
    </row>
    <row r="4460" spans="2:4" x14ac:dyDescent="0.4">
      <c r="B4460" s="15">
        <v>4457</v>
      </c>
      <c r="C4460" s="17">
        <v>1437</v>
      </c>
      <c r="D4460" s="17">
        <v>1437</v>
      </c>
    </row>
    <row r="4461" spans="2:4" x14ac:dyDescent="0.4">
      <c r="B4461" s="15">
        <v>4458</v>
      </c>
      <c r="C4461" s="17">
        <v>1452</v>
      </c>
      <c r="D4461" s="17">
        <v>1452</v>
      </c>
    </row>
    <row r="4462" spans="2:4" x14ac:dyDescent="0.4">
      <c r="B4462" s="15">
        <v>4459</v>
      </c>
      <c r="C4462" s="17">
        <v>1458</v>
      </c>
      <c r="D4462" s="17">
        <v>1458</v>
      </c>
    </row>
    <row r="4463" spans="2:4" x14ac:dyDescent="0.4">
      <c r="B4463" s="15">
        <v>4460</v>
      </c>
      <c r="C4463" s="17">
        <v>1371</v>
      </c>
      <c r="D4463" s="17">
        <v>1181</v>
      </c>
    </row>
    <row r="4464" spans="2:4" x14ac:dyDescent="0.4">
      <c r="B4464" s="15">
        <v>4461</v>
      </c>
      <c r="C4464" s="17">
        <v>1437</v>
      </c>
      <c r="D4464" s="17">
        <v>1437</v>
      </c>
    </row>
    <row r="4465" spans="2:4" x14ac:dyDescent="0.4">
      <c r="B4465" s="15">
        <v>4462</v>
      </c>
      <c r="C4465" s="17">
        <v>1452</v>
      </c>
      <c r="D4465" s="17">
        <v>1452</v>
      </c>
    </row>
    <row r="4466" spans="2:4" x14ac:dyDescent="0.4">
      <c r="B4466" s="15">
        <v>4463</v>
      </c>
      <c r="C4466" s="17">
        <v>1437</v>
      </c>
      <c r="D4466" s="17">
        <v>1437</v>
      </c>
    </row>
    <row r="4467" spans="2:4" x14ac:dyDescent="0.4">
      <c r="B4467" s="15">
        <v>4464</v>
      </c>
      <c r="C4467" s="17">
        <v>1196</v>
      </c>
      <c r="D4467" s="17">
        <v>1196</v>
      </c>
    </row>
    <row r="4468" spans="2:4" x14ac:dyDescent="0.4">
      <c r="B4468" s="15">
        <v>4465</v>
      </c>
      <c r="C4468" s="17">
        <v>1124</v>
      </c>
      <c r="D4468" s="17">
        <v>1124</v>
      </c>
    </row>
    <row r="4469" spans="2:4" x14ac:dyDescent="0.4">
      <c r="B4469" s="15">
        <v>4466</v>
      </c>
      <c r="C4469" s="17">
        <v>1246</v>
      </c>
      <c r="D4469" s="17">
        <v>1112</v>
      </c>
    </row>
    <row r="4470" spans="2:4" x14ac:dyDescent="0.4">
      <c r="B4470" s="15">
        <v>4467</v>
      </c>
      <c r="C4470" s="17">
        <v>1124</v>
      </c>
      <c r="D4470" s="17">
        <v>1124</v>
      </c>
    </row>
    <row r="4471" spans="2:4" x14ac:dyDescent="0.4">
      <c r="B4471" s="15">
        <v>4468</v>
      </c>
      <c r="C4471" s="17">
        <v>1458</v>
      </c>
      <c r="D4471" s="17">
        <v>1458</v>
      </c>
    </row>
    <row r="4472" spans="2:4" x14ac:dyDescent="0.4">
      <c r="B4472" s="15">
        <v>4469</v>
      </c>
      <c r="C4472" s="17">
        <v>1124</v>
      </c>
      <c r="D4472" s="17">
        <v>1124</v>
      </c>
    </row>
    <row r="4473" spans="2:4" x14ac:dyDescent="0.4">
      <c r="B4473" s="15">
        <v>4470</v>
      </c>
      <c r="C4473" s="17">
        <v>1246</v>
      </c>
      <c r="D4473" s="17">
        <v>1124</v>
      </c>
    </row>
    <row r="4474" spans="2:4" x14ac:dyDescent="0.4">
      <c r="B4474" s="15">
        <v>4471</v>
      </c>
      <c r="C4474" s="17">
        <v>1242</v>
      </c>
      <c r="D4474" s="17">
        <v>1437</v>
      </c>
    </row>
    <row r="4475" spans="2:4" x14ac:dyDescent="0.4">
      <c r="B4475" s="15">
        <v>4472</v>
      </c>
      <c r="C4475" s="17">
        <v>1153</v>
      </c>
      <c r="D4475" s="17">
        <v>1452</v>
      </c>
    </row>
    <row r="4476" spans="2:4" x14ac:dyDescent="0.4">
      <c r="B4476" s="15">
        <v>4473</v>
      </c>
      <c r="C4476" s="17">
        <v>1452</v>
      </c>
      <c r="D4476" s="17">
        <v>1452</v>
      </c>
    </row>
    <row r="4477" spans="2:4" x14ac:dyDescent="0.4">
      <c r="B4477" s="15">
        <v>4474</v>
      </c>
      <c r="C4477" s="17">
        <v>1452</v>
      </c>
      <c r="D4477" s="17">
        <v>1452</v>
      </c>
    </row>
    <row r="4478" spans="2:4" x14ac:dyDescent="0.4">
      <c r="B4478" s="15">
        <v>4475</v>
      </c>
      <c r="C4478" s="17">
        <v>1452</v>
      </c>
      <c r="D4478" s="17">
        <v>1452</v>
      </c>
    </row>
    <row r="4479" spans="2:4" x14ac:dyDescent="0.4">
      <c r="B4479" s="15">
        <v>4476</v>
      </c>
      <c r="C4479" s="17">
        <v>1436</v>
      </c>
      <c r="D4479" s="17">
        <v>1437</v>
      </c>
    </row>
    <row r="4480" spans="2:4" x14ac:dyDescent="0.4">
      <c r="B4480" s="15">
        <v>4477</v>
      </c>
      <c r="C4480" s="17">
        <v>1124</v>
      </c>
      <c r="D4480" s="17">
        <v>1124</v>
      </c>
    </row>
    <row r="4481" spans="2:4" x14ac:dyDescent="0.4">
      <c r="B4481" s="15">
        <v>4478</v>
      </c>
      <c r="C4481" s="17">
        <v>1274</v>
      </c>
      <c r="D4481" s="17">
        <v>1181</v>
      </c>
    </row>
    <row r="4482" spans="2:4" x14ac:dyDescent="0.4">
      <c r="B4482" s="15">
        <v>4479</v>
      </c>
      <c r="C4482" s="17">
        <v>1452</v>
      </c>
      <c r="D4482" s="17">
        <v>1452</v>
      </c>
    </row>
    <row r="4483" spans="2:4" x14ac:dyDescent="0.4">
      <c r="B4483" s="15">
        <v>4480</v>
      </c>
      <c r="C4483" s="17">
        <v>1437</v>
      </c>
      <c r="D4483" s="17">
        <v>1437</v>
      </c>
    </row>
    <row r="4484" spans="2:4" x14ac:dyDescent="0.4">
      <c r="B4484" s="15">
        <v>4481</v>
      </c>
      <c r="C4484" s="17">
        <v>1452</v>
      </c>
      <c r="D4484" s="17">
        <v>1452</v>
      </c>
    </row>
    <row r="4485" spans="2:4" x14ac:dyDescent="0.4">
      <c r="B4485" s="15">
        <v>4482</v>
      </c>
      <c r="C4485" s="17">
        <v>1246</v>
      </c>
      <c r="D4485" s="17">
        <v>1376</v>
      </c>
    </row>
    <row r="4486" spans="2:4" x14ac:dyDescent="0.4">
      <c r="B4486" s="15">
        <v>4483</v>
      </c>
      <c r="C4486" s="17">
        <v>1452</v>
      </c>
      <c r="D4486" s="17">
        <v>1452</v>
      </c>
    </row>
    <row r="4487" spans="2:4" x14ac:dyDescent="0.4">
      <c r="B4487" s="15">
        <v>4484</v>
      </c>
      <c r="C4487" s="17">
        <v>1246</v>
      </c>
      <c r="D4487" s="17">
        <v>1433</v>
      </c>
    </row>
    <row r="4488" spans="2:4" x14ac:dyDescent="0.4">
      <c r="B4488" s="15">
        <v>4485</v>
      </c>
      <c r="C4488" s="17">
        <v>1278</v>
      </c>
      <c r="D4488" s="17">
        <v>1452</v>
      </c>
    </row>
    <row r="4489" spans="2:4" x14ac:dyDescent="0.4">
      <c r="B4489" s="15">
        <v>4486</v>
      </c>
      <c r="C4489" s="17">
        <v>1452</v>
      </c>
      <c r="D4489" s="17">
        <v>1452</v>
      </c>
    </row>
    <row r="4490" spans="2:4" x14ac:dyDescent="0.4">
      <c r="B4490" s="15">
        <v>4487</v>
      </c>
      <c r="C4490" s="17">
        <v>1332</v>
      </c>
      <c r="D4490" s="17">
        <v>1437</v>
      </c>
    </row>
    <row r="4491" spans="2:4" x14ac:dyDescent="0.4">
      <c r="B4491" s="15">
        <v>4488</v>
      </c>
      <c r="C4491" s="17">
        <v>1314</v>
      </c>
      <c r="D4491" s="17">
        <v>1433</v>
      </c>
    </row>
    <row r="4492" spans="2:4" x14ac:dyDescent="0.4">
      <c r="B4492" s="15">
        <v>4489</v>
      </c>
      <c r="C4492" s="17">
        <v>1452</v>
      </c>
      <c r="D4492" s="17">
        <v>1452</v>
      </c>
    </row>
    <row r="4493" spans="2:4" x14ac:dyDescent="0.4">
      <c r="B4493" s="15">
        <v>4490</v>
      </c>
      <c r="C4493" s="17">
        <v>1173</v>
      </c>
      <c r="D4493" s="17">
        <v>1458</v>
      </c>
    </row>
    <row r="4494" spans="2:4" x14ac:dyDescent="0.4">
      <c r="B4494" s="15">
        <v>4491</v>
      </c>
      <c r="C4494" s="17">
        <v>1124</v>
      </c>
      <c r="D4494" s="17">
        <v>1124</v>
      </c>
    </row>
    <row r="4495" spans="2:4" x14ac:dyDescent="0.4">
      <c r="B4495" s="15">
        <v>4492</v>
      </c>
      <c r="C4495" s="17">
        <v>1452</v>
      </c>
      <c r="D4495" s="17">
        <v>1452</v>
      </c>
    </row>
    <row r="4496" spans="2:4" x14ac:dyDescent="0.4">
      <c r="B4496" s="15">
        <v>4493</v>
      </c>
      <c r="C4496" s="17">
        <v>1343</v>
      </c>
      <c r="D4496" s="17">
        <v>1343</v>
      </c>
    </row>
    <row r="4497" spans="2:4" x14ac:dyDescent="0.4">
      <c r="B4497" s="15">
        <v>4494</v>
      </c>
      <c r="C4497" s="17">
        <v>1433</v>
      </c>
      <c r="D4497" s="17">
        <v>1433</v>
      </c>
    </row>
    <row r="4498" spans="2:4" x14ac:dyDescent="0.4">
      <c r="B4498" s="15">
        <v>4495</v>
      </c>
      <c r="C4498" s="17">
        <v>1437</v>
      </c>
      <c r="D4498" s="17">
        <v>1437</v>
      </c>
    </row>
    <row r="4499" spans="2:4" x14ac:dyDescent="0.4">
      <c r="B4499" s="15">
        <v>4496</v>
      </c>
      <c r="C4499" s="17">
        <v>1343</v>
      </c>
      <c r="D4499" s="17">
        <v>1343</v>
      </c>
    </row>
    <row r="4500" spans="2:4" x14ac:dyDescent="0.4">
      <c r="B4500" s="15">
        <v>4497</v>
      </c>
      <c r="C4500" s="17">
        <v>1437</v>
      </c>
      <c r="D4500" s="17">
        <v>1437</v>
      </c>
    </row>
    <row r="4501" spans="2:4" x14ac:dyDescent="0.4">
      <c r="B4501" s="15">
        <v>4498</v>
      </c>
      <c r="C4501" s="17">
        <v>1173</v>
      </c>
      <c r="D4501" s="17">
        <v>1433</v>
      </c>
    </row>
    <row r="4502" spans="2:4" x14ac:dyDescent="0.4">
      <c r="B4502" s="15">
        <v>4499</v>
      </c>
      <c r="C4502" s="17">
        <v>1437</v>
      </c>
      <c r="D4502" s="17">
        <v>1437</v>
      </c>
    </row>
    <row r="4503" spans="2:4" x14ac:dyDescent="0.4">
      <c r="B4503" s="15">
        <v>4500</v>
      </c>
      <c r="C4503" s="17">
        <v>1452</v>
      </c>
      <c r="D4503" s="17">
        <v>1452</v>
      </c>
    </row>
    <row r="4504" spans="2:4" x14ac:dyDescent="0.4">
      <c r="B4504" s="15">
        <v>4501</v>
      </c>
      <c r="C4504" s="17">
        <v>1314</v>
      </c>
      <c r="D4504" s="17">
        <v>1437</v>
      </c>
    </row>
    <row r="4505" spans="2:4" x14ac:dyDescent="0.4">
      <c r="B4505" s="15">
        <v>4502</v>
      </c>
      <c r="C4505" s="17">
        <v>1376</v>
      </c>
      <c r="D4505" s="17">
        <v>1376</v>
      </c>
    </row>
    <row r="4506" spans="2:4" x14ac:dyDescent="0.4">
      <c r="B4506" s="15">
        <v>4503</v>
      </c>
      <c r="C4506" s="17">
        <v>1452</v>
      </c>
      <c r="D4506" s="17">
        <v>1452</v>
      </c>
    </row>
    <row r="4507" spans="2:4" x14ac:dyDescent="0.4">
      <c r="B4507" s="15">
        <v>4504</v>
      </c>
      <c r="C4507" s="17">
        <v>1257</v>
      </c>
      <c r="D4507" s="17">
        <v>1376</v>
      </c>
    </row>
    <row r="4508" spans="2:4" x14ac:dyDescent="0.4">
      <c r="B4508" s="15">
        <v>4505</v>
      </c>
      <c r="C4508" s="17">
        <v>1173</v>
      </c>
      <c r="D4508" s="17">
        <v>1433</v>
      </c>
    </row>
    <row r="4509" spans="2:4" x14ac:dyDescent="0.4">
      <c r="B4509" s="15">
        <v>4506</v>
      </c>
      <c r="C4509" s="17">
        <v>1124</v>
      </c>
      <c r="D4509" s="17">
        <v>1124</v>
      </c>
    </row>
    <row r="4510" spans="2:4" x14ac:dyDescent="0.4">
      <c r="B4510" s="15">
        <v>4507</v>
      </c>
      <c r="C4510" s="17">
        <v>1181</v>
      </c>
      <c r="D4510" s="17">
        <v>1181</v>
      </c>
    </row>
    <row r="4511" spans="2:4" x14ac:dyDescent="0.4">
      <c r="B4511" s="15">
        <v>4508</v>
      </c>
      <c r="C4511" s="17">
        <v>1274</v>
      </c>
      <c r="D4511" s="17">
        <v>1124</v>
      </c>
    </row>
    <row r="4512" spans="2:4" x14ac:dyDescent="0.4">
      <c r="B4512" s="15">
        <v>4509</v>
      </c>
      <c r="C4512" s="17">
        <v>1452</v>
      </c>
      <c r="D4512" s="17">
        <v>1452</v>
      </c>
    </row>
    <row r="4513" spans="2:4" x14ac:dyDescent="0.4">
      <c r="B4513" s="15">
        <v>4510</v>
      </c>
      <c r="C4513" s="17">
        <v>1371</v>
      </c>
      <c r="D4513" s="17">
        <v>1437</v>
      </c>
    </row>
    <row r="4514" spans="2:4" x14ac:dyDescent="0.4">
      <c r="B4514" s="15">
        <v>4511</v>
      </c>
      <c r="C4514" s="17">
        <v>1124</v>
      </c>
      <c r="D4514" s="17">
        <v>1124</v>
      </c>
    </row>
    <row r="4515" spans="2:4" x14ac:dyDescent="0.4">
      <c r="B4515" s="15">
        <v>4512</v>
      </c>
      <c r="C4515" s="17">
        <v>1278</v>
      </c>
      <c r="D4515" s="17">
        <v>1437</v>
      </c>
    </row>
    <row r="4516" spans="2:4" x14ac:dyDescent="0.4">
      <c r="B4516" s="15">
        <v>4513</v>
      </c>
      <c r="C4516" s="17">
        <v>1243</v>
      </c>
      <c r="D4516" s="17">
        <v>1433</v>
      </c>
    </row>
    <row r="4517" spans="2:4" x14ac:dyDescent="0.4">
      <c r="B4517" s="15">
        <v>4514</v>
      </c>
      <c r="C4517" s="17">
        <v>1124</v>
      </c>
      <c r="D4517" s="17">
        <v>1124</v>
      </c>
    </row>
    <row r="4518" spans="2:4" x14ac:dyDescent="0.4">
      <c r="B4518" s="15">
        <v>4515</v>
      </c>
      <c r="C4518" s="17">
        <v>1452</v>
      </c>
      <c r="D4518" s="17">
        <v>1452</v>
      </c>
    </row>
    <row r="4519" spans="2:4" x14ac:dyDescent="0.4">
      <c r="B4519" s="15">
        <v>4516</v>
      </c>
      <c r="C4519" s="17">
        <v>1246</v>
      </c>
      <c r="D4519" s="17">
        <v>1458</v>
      </c>
    </row>
    <row r="4520" spans="2:4" x14ac:dyDescent="0.4">
      <c r="B4520" s="15">
        <v>4517</v>
      </c>
      <c r="C4520" s="17">
        <v>1452</v>
      </c>
      <c r="D4520" s="17">
        <v>1452</v>
      </c>
    </row>
    <row r="4521" spans="2:4" x14ac:dyDescent="0.4">
      <c r="B4521" s="15">
        <v>4518</v>
      </c>
      <c r="C4521" s="17">
        <v>1436</v>
      </c>
      <c r="D4521" s="17">
        <v>1437</v>
      </c>
    </row>
    <row r="4522" spans="2:4" x14ac:dyDescent="0.4">
      <c r="B4522" s="15">
        <v>4519</v>
      </c>
      <c r="C4522" s="17">
        <v>1433</v>
      </c>
      <c r="D4522" s="17">
        <v>1433</v>
      </c>
    </row>
    <row r="4523" spans="2:4" x14ac:dyDescent="0.4">
      <c r="B4523" s="15">
        <v>4520</v>
      </c>
      <c r="C4523" s="17">
        <v>1314</v>
      </c>
      <c r="D4523" s="17">
        <v>1423</v>
      </c>
    </row>
    <row r="4524" spans="2:4" x14ac:dyDescent="0.4">
      <c r="B4524" s="15">
        <v>4521</v>
      </c>
      <c r="C4524" s="17">
        <v>1245</v>
      </c>
      <c r="D4524" s="17">
        <v>1343</v>
      </c>
    </row>
    <row r="4525" spans="2:4" x14ac:dyDescent="0.4">
      <c r="B4525" s="15">
        <v>4522</v>
      </c>
      <c r="C4525" s="17">
        <v>1124</v>
      </c>
      <c r="D4525" s="17">
        <v>1124</v>
      </c>
    </row>
    <row r="4526" spans="2:4" x14ac:dyDescent="0.4">
      <c r="B4526" s="15">
        <v>4523</v>
      </c>
      <c r="C4526" s="17">
        <v>1314</v>
      </c>
      <c r="D4526" s="17">
        <v>1458</v>
      </c>
    </row>
    <row r="4527" spans="2:4" x14ac:dyDescent="0.4">
      <c r="B4527" s="15">
        <v>4524</v>
      </c>
      <c r="C4527" s="17">
        <v>1437</v>
      </c>
      <c r="D4527" s="17">
        <v>1437</v>
      </c>
    </row>
    <row r="4528" spans="2:4" x14ac:dyDescent="0.4">
      <c r="B4528" s="15">
        <v>4525</v>
      </c>
      <c r="C4528" s="17">
        <v>1153</v>
      </c>
      <c r="D4528" s="17">
        <v>1124</v>
      </c>
    </row>
    <row r="4529" spans="2:4" x14ac:dyDescent="0.4">
      <c r="B4529" s="15">
        <v>4526</v>
      </c>
      <c r="C4529" s="17">
        <v>1452</v>
      </c>
      <c r="D4529" s="17">
        <v>1452</v>
      </c>
    </row>
    <row r="4530" spans="2:4" x14ac:dyDescent="0.4">
      <c r="B4530" s="15">
        <v>4527</v>
      </c>
      <c r="C4530" s="17">
        <v>1452</v>
      </c>
      <c r="D4530" s="17">
        <v>1452</v>
      </c>
    </row>
    <row r="4531" spans="2:4" x14ac:dyDescent="0.4">
      <c r="B4531" s="15">
        <v>4528</v>
      </c>
      <c r="C4531" s="17">
        <v>1452</v>
      </c>
      <c r="D4531" s="17">
        <v>1452</v>
      </c>
    </row>
    <row r="4532" spans="2:4" x14ac:dyDescent="0.4">
      <c r="B4532" s="15">
        <v>4529</v>
      </c>
      <c r="C4532" s="17">
        <v>1124</v>
      </c>
      <c r="D4532" s="17">
        <v>1124</v>
      </c>
    </row>
    <row r="4533" spans="2:4" x14ac:dyDescent="0.4">
      <c r="B4533" s="15">
        <v>4530</v>
      </c>
      <c r="C4533" s="17">
        <v>1436</v>
      </c>
      <c r="D4533" s="17">
        <v>1433</v>
      </c>
    </row>
    <row r="4534" spans="2:4" x14ac:dyDescent="0.4">
      <c r="B4534" s="15">
        <v>4531</v>
      </c>
      <c r="C4534" s="17">
        <v>1173</v>
      </c>
      <c r="D4534" s="17">
        <v>1423</v>
      </c>
    </row>
    <row r="4535" spans="2:4" x14ac:dyDescent="0.4">
      <c r="B4535" s="15">
        <v>4532</v>
      </c>
      <c r="C4535" s="17">
        <v>1371</v>
      </c>
      <c r="D4535" s="17">
        <v>1433</v>
      </c>
    </row>
    <row r="4536" spans="2:4" x14ac:dyDescent="0.4">
      <c r="B4536" s="15">
        <v>4533</v>
      </c>
      <c r="C4536" s="17">
        <v>1124</v>
      </c>
      <c r="D4536" s="17">
        <v>1124</v>
      </c>
    </row>
    <row r="4537" spans="2:4" x14ac:dyDescent="0.4">
      <c r="B4537" s="15">
        <v>4534</v>
      </c>
      <c r="C4537" s="17">
        <v>1458</v>
      </c>
      <c r="D4537" s="17">
        <v>1458</v>
      </c>
    </row>
    <row r="4538" spans="2:4" x14ac:dyDescent="0.4">
      <c r="B4538" s="15">
        <v>4535</v>
      </c>
      <c r="C4538" s="17">
        <v>1345</v>
      </c>
      <c r="D4538" s="17">
        <v>1343</v>
      </c>
    </row>
    <row r="4539" spans="2:4" x14ac:dyDescent="0.4">
      <c r="B4539" s="15">
        <v>4536</v>
      </c>
      <c r="C4539" s="17">
        <v>1458</v>
      </c>
      <c r="D4539" s="17">
        <v>1458</v>
      </c>
    </row>
    <row r="4540" spans="2:4" x14ac:dyDescent="0.4">
      <c r="B4540" s="15">
        <v>4537</v>
      </c>
      <c r="C4540" s="17">
        <v>1388</v>
      </c>
      <c r="D4540" s="17">
        <v>1388</v>
      </c>
    </row>
    <row r="4541" spans="2:4" x14ac:dyDescent="0.4">
      <c r="B4541" s="15">
        <v>4538</v>
      </c>
      <c r="C4541" s="17">
        <v>1314</v>
      </c>
      <c r="D4541" s="17">
        <v>1452</v>
      </c>
    </row>
    <row r="4542" spans="2:4" x14ac:dyDescent="0.4">
      <c r="B4542" s="15">
        <v>4539</v>
      </c>
      <c r="C4542" s="17">
        <v>1257</v>
      </c>
      <c r="D4542" s="17">
        <v>1458</v>
      </c>
    </row>
    <row r="4543" spans="2:4" x14ac:dyDescent="0.4">
      <c r="B4543" s="15">
        <v>4540</v>
      </c>
      <c r="C4543" s="17">
        <v>1452</v>
      </c>
      <c r="D4543" s="17">
        <v>1452</v>
      </c>
    </row>
    <row r="4544" spans="2:4" x14ac:dyDescent="0.4">
      <c r="B4544" s="15">
        <v>4541</v>
      </c>
      <c r="C4544" s="17">
        <v>1458</v>
      </c>
      <c r="D4544" s="17">
        <v>1458</v>
      </c>
    </row>
    <row r="4545" spans="2:4" x14ac:dyDescent="0.4">
      <c r="B4545" s="15">
        <v>4542</v>
      </c>
      <c r="C4545" s="17">
        <v>1437</v>
      </c>
      <c r="D4545" s="17">
        <v>1437</v>
      </c>
    </row>
    <row r="4546" spans="2:4" x14ac:dyDescent="0.4">
      <c r="B4546" s="15">
        <v>4543</v>
      </c>
      <c r="C4546" s="17">
        <v>1124</v>
      </c>
      <c r="D4546" s="17">
        <v>1124</v>
      </c>
    </row>
    <row r="4547" spans="2:4" x14ac:dyDescent="0.4">
      <c r="B4547" s="15">
        <v>4544</v>
      </c>
      <c r="C4547" s="17">
        <v>1452</v>
      </c>
      <c r="D4547" s="17">
        <v>1452</v>
      </c>
    </row>
    <row r="4548" spans="2:4" x14ac:dyDescent="0.4">
      <c r="B4548" s="15">
        <v>4545</v>
      </c>
      <c r="C4548" s="17">
        <v>1452</v>
      </c>
      <c r="D4548" s="17">
        <v>1452</v>
      </c>
    </row>
    <row r="4549" spans="2:4" x14ac:dyDescent="0.4">
      <c r="B4549" s="15">
        <v>4546</v>
      </c>
      <c r="C4549" s="17">
        <v>1433</v>
      </c>
      <c r="D4549" s="17">
        <v>1433</v>
      </c>
    </row>
    <row r="4550" spans="2:4" x14ac:dyDescent="0.4">
      <c r="B4550" s="15">
        <v>4547</v>
      </c>
      <c r="C4550" s="17">
        <v>1173</v>
      </c>
      <c r="D4550" s="17">
        <v>1124</v>
      </c>
    </row>
    <row r="4551" spans="2:4" x14ac:dyDescent="0.4">
      <c r="B4551" s="15">
        <v>4548</v>
      </c>
      <c r="C4551" s="17">
        <v>1452</v>
      </c>
      <c r="D4551" s="17">
        <v>1452</v>
      </c>
    </row>
    <row r="4552" spans="2:4" x14ac:dyDescent="0.4">
      <c r="B4552" s="15">
        <v>4549</v>
      </c>
      <c r="C4552" s="17">
        <v>1314</v>
      </c>
      <c r="D4552" s="17">
        <v>1181</v>
      </c>
    </row>
    <row r="4553" spans="2:4" x14ac:dyDescent="0.4">
      <c r="B4553" s="15">
        <v>4550</v>
      </c>
      <c r="C4553" s="17">
        <v>1452</v>
      </c>
      <c r="D4553" s="17">
        <v>1452</v>
      </c>
    </row>
    <row r="4554" spans="2:4" x14ac:dyDescent="0.4">
      <c r="B4554" s="15">
        <v>4551</v>
      </c>
      <c r="C4554" s="17">
        <v>1124</v>
      </c>
      <c r="D4554" s="17">
        <v>1124</v>
      </c>
    </row>
    <row r="4555" spans="2:4" x14ac:dyDescent="0.4">
      <c r="B4555" s="15">
        <v>4552</v>
      </c>
      <c r="C4555" s="17">
        <v>1452</v>
      </c>
      <c r="D4555" s="17">
        <v>1452</v>
      </c>
    </row>
    <row r="4556" spans="2:4" x14ac:dyDescent="0.4">
      <c r="B4556" s="15">
        <v>4553</v>
      </c>
      <c r="C4556" s="17">
        <v>1458</v>
      </c>
      <c r="D4556" s="17">
        <v>1458</v>
      </c>
    </row>
    <row r="4557" spans="2:4" x14ac:dyDescent="0.4">
      <c r="B4557" s="15">
        <v>4554</v>
      </c>
      <c r="C4557" s="17">
        <v>1452</v>
      </c>
      <c r="D4557" s="17">
        <v>1452</v>
      </c>
    </row>
    <row r="4558" spans="2:4" x14ac:dyDescent="0.4">
      <c r="B4558" s="15">
        <v>4555</v>
      </c>
      <c r="C4558" s="17">
        <v>1314</v>
      </c>
      <c r="D4558" s="17">
        <v>1437</v>
      </c>
    </row>
    <row r="4559" spans="2:4" x14ac:dyDescent="0.4">
      <c r="B4559" s="15">
        <v>4556</v>
      </c>
      <c r="C4559" s="17">
        <v>1452</v>
      </c>
      <c r="D4559" s="17">
        <v>1452</v>
      </c>
    </row>
    <row r="4560" spans="2:4" x14ac:dyDescent="0.4">
      <c r="B4560" s="15">
        <v>4557</v>
      </c>
      <c r="C4560" s="17">
        <v>1314</v>
      </c>
      <c r="D4560" s="17">
        <v>1452</v>
      </c>
    </row>
    <row r="4561" spans="2:4" x14ac:dyDescent="0.4">
      <c r="B4561" s="15">
        <v>4558</v>
      </c>
      <c r="C4561" s="17">
        <v>1278</v>
      </c>
      <c r="D4561" s="17">
        <v>1437</v>
      </c>
    </row>
    <row r="4562" spans="2:4" x14ac:dyDescent="0.4">
      <c r="B4562" s="15">
        <v>4559</v>
      </c>
      <c r="C4562" s="17">
        <v>1314</v>
      </c>
      <c r="D4562" s="17">
        <v>1423</v>
      </c>
    </row>
    <row r="4563" spans="2:4" x14ac:dyDescent="0.4">
      <c r="B4563" s="15">
        <v>4560</v>
      </c>
      <c r="C4563" s="17">
        <v>1452</v>
      </c>
      <c r="D4563" s="17">
        <v>1452</v>
      </c>
    </row>
    <row r="4564" spans="2:4" x14ac:dyDescent="0.4">
      <c r="B4564" s="15">
        <v>4561</v>
      </c>
      <c r="C4564" s="17">
        <v>1173</v>
      </c>
      <c r="D4564" s="17">
        <v>1437</v>
      </c>
    </row>
    <row r="4565" spans="2:4" x14ac:dyDescent="0.4">
      <c r="B4565" s="15">
        <v>4562</v>
      </c>
      <c r="C4565" s="17">
        <v>1452</v>
      </c>
      <c r="D4565" s="17">
        <v>1452</v>
      </c>
    </row>
    <row r="4566" spans="2:4" x14ac:dyDescent="0.4">
      <c r="B4566" s="15">
        <v>4563</v>
      </c>
      <c r="C4566" s="17">
        <v>1437</v>
      </c>
      <c r="D4566" s="17">
        <v>1437</v>
      </c>
    </row>
    <row r="4567" spans="2:4" x14ac:dyDescent="0.4">
      <c r="B4567" s="15">
        <v>4564</v>
      </c>
      <c r="C4567" s="17">
        <v>1153</v>
      </c>
      <c r="D4567" s="17">
        <v>1452</v>
      </c>
    </row>
    <row r="4568" spans="2:4" x14ac:dyDescent="0.4">
      <c r="B4568" s="15">
        <v>4565</v>
      </c>
      <c r="C4568" s="17">
        <v>1452</v>
      </c>
      <c r="D4568" s="17">
        <v>1452</v>
      </c>
    </row>
    <row r="4569" spans="2:4" x14ac:dyDescent="0.4">
      <c r="B4569" s="15">
        <v>4566</v>
      </c>
      <c r="C4569" s="17">
        <v>1433</v>
      </c>
      <c r="D4569" s="17">
        <v>1433</v>
      </c>
    </row>
    <row r="4570" spans="2:4" x14ac:dyDescent="0.4">
      <c r="B4570" s="15">
        <v>4567</v>
      </c>
      <c r="C4570" s="17">
        <v>1246</v>
      </c>
      <c r="D4570" s="17">
        <v>1376</v>
      </c>
    </row>
    <row r="4571" spans="2:4" x14ac:dyDescent="0.4">
      <c r="B4571" s="15">
        <v>4568</v>
      </c>
      <c r="C4571" s="17">
        <v>1124</v>
      </c>
      <c r="D4571" s="17">
        <v>1124</v>
      </c>
    </row>
    <row r="4572" spans="2:4" x14ac:dyDescent="0.4">
      <c r="B4572" s="15">
        <v>4569</v>
      </c>
      <c r="C4572" s="17">
        <v>1124</v>
      </c>
      <c r="D4572" s="17">
        <v>1124</v>
      </c>
    </row>
    <row r="4573" spans="2:4" x14ac:dyDescent="0.4">
      <c r="B4573" s="15">
        <v>4570</v>
      </c>
      <c r="C4573" s="17">
        <v>1124</v>
      </c>
      <c r="D4573" s="17">
        <v>1124</v>
      </c>
    </row>
    <row r="4574" spans="2:4" x14ac:dyDescent="0.4">
      <c r="B4574" s="15">
        <v>4571</v>
      </c>
      <c r="C4574" s="17">
        <v>1242</v>
      </c>
      <c r="D4574" s="17">
        <v>1196</v>
      </c>
    </row>
    <row r="4575" spans="2:4" x14ac:dyDescent="0.4">
      <c r="B4575" s="15">
        <v>4572</v>
      </c>
      <c r="C4575" s="17">
        <v>1452</v>
      </c>
      <c r="D4575" s="17">
        <v>1452</v>
      </c>
    </row>
    <row r="4576" spans="2:4" x14ac:dyDescent="0.4">
      <c r="B4576" s="15">
        <v>4573</v>
      </c>
      <c r="C4576" s="17">
        <v>1452</v>
      </c>
      <c r="D4576" s="17">
        <v>1452</v>
      </c>
    </row>
    <row r="4577" spans="2:4" x14ac:dyDescent="0.4">
      <c r="B4577" s="15">
        <v>4574</v>
      </c>
      <c r="C4577" s="17">
        <v>1374</v>
      </c>
      <c r="D4577" s="17">
        <v>1374</v>
      </c>
    </row>
    <row r="4578" spans="2:4" x14ac:dyDescent="0.4">
      <c r="B4578" s="15">
        <v>4575</v>
      </c>
      <c r="C4578" s="17">
        <v>1314</v>
      </c>
      <c r="D4578" s="17">
        <v>1315</v>
      </c>
    </row>
    <row r="4579" spans="2:4" x14ac:dyDescent="0.4">
      <c r="B4579" s="15">
        <v>4576</v>
      </c>
      <c r="C4579" s="17">
        <v>1371</v>
      </c>
      <c r="D4579" s="17">
        <v>1112</v>
      </c>
    </row>
    <row r="4580" spans="2:4" x14ac:dyDescent="0.4">
      <c r="B4580" s="15">
        <v>4577</v>
      </c>
      <c r="C4580" s="17">
        <v>1458</v>
      </c>
      <c r="D4580" s="17">
        <v>1458</v>
      </c>
    </row>
    <row r="4581" spans="2:4" x14ac:dyDescent="0.4">
      <c r="B4581" s="15">
        <v>4578</v>
      </c>
      <c r="C4581" s="17">
        <v>1452</v>
      </c>
      <c r="D4581" s="17">
        <v>1452</v>
      </c>
    </row>
    <row r="4582" spans="2:4" x14ac:dyDescent="0.4">
      <c r="B4582" s="15">
        <v>4579</v>
      </c>
      <c r="C4582" s="17">
        <v>1314</v>
      </c>
      <c r="D4582" s="17">
        <v>1452</v>
      </c>
    </row>
    <row r="4583" spans="2:4" x14ac:dyDescent="0.4">
      <c r="B4583" s="15">
        <v>4580</v>
      </c>
      <c r="C4583" s="17">
        <v>1314</v>
      </c>
      <c r="D4583" s="17">
        <v>1452</v>
      </c>
    </row>
    <row r="4584" spans="2:4" x14ac:dyDescent="0.4">
      <c r="B4584" s="15">
        <v>4581</v>
      </c>
      <c r="C4584" s="17">
        <v>1452</v>
      </c>
      <c r="D4584" s="17">
        <v>1452</v>
      </c>
    </row>
    <row r="4585" spans="2:4" x14ac:dyDescent="0.4">
      <c r="B4585" s="15">
        <v>4582</v>
      </c>
      <c r="C4585" s="17">
        <v>1246</v>
      </c>
      <c r="D4585" s="17">
        <v>1452</v>
      </c>
    </row>
    <row r="4586" spans="2:4" x14ac:dyDescent="0.4">
      <c r="B4586" s="15">
        <v>4583</v>
      </c>
      <c r="C4586" s="17">
        <v>1345</v>
      </c>
      <c r="D4586" s="17">
        <v>1195</v>
      </c>
    </row>
    <row r="4587" spans="2:4" x14ac:dyDescent="0.4">
      <c r="B4587" s="15">
        <v>4584</v>
      </c>
      <c r="C4587" s="17">
        <v>1124</v>
      </c>
      <c r="D4587" s="17">
        <v>1124</v>
      </c>
    </row>
    <row r="4588" spans="2:4" x14ac:dyDescent="0.4">
      <c r="B4588" s="15">
        <v>4585</v>
      </c>
      <c r="C4588" s="17">
        <v>1274</v>
      </c>
      <c r="D4588" s="17">
        <v>1112</v>
      </c>
    </row>
    <row r="4589" spans="2:4" x14ac:dyDescent="0.4">
      <c r="B4589" s="15">
        <v>4586</v>
      </c>
      <c r="C4589" s="17">
        <v>1345</v>
      </c>
      <c r="D4589" s="17">
        <v>1433</v>
      </c>
    </row>
    <row r="4590" spans="2:4" x14ac:dyDescent="0.4">
      <c r="B4590" s="15">
        <v>4587</v>
      </c>
      <c r="C4590" s="17">
        <v>1274</v>
      </c>
      <c r="D4590" s="17">
        <v>1124</v>
      </c>
    </row>
    <row r="4591" spans="2:4" x14ac:dyDescent="0.4">
      <c r="B4591" s="15">
        <v>4588</v>
      </c>
      <c r="C4591" s="17">
        <v>1452</v>
      </c>
      <c r="D4591" s="17">
        <v>1452</v>
      </c>
    </row>
    <row r="4592" spans="2:4" x14ac:dyDescent="0.4">
      <c r="B4592" s="15">
        <v>4589</v>
      </c>
      <c r="C4592" s="17">
        <v>1376</v>
      </c>
      <c r="D4592" s="17">
        <v>1376</v>
      </c>
    </row>
    <row r="4593" spans="2:4" x14ac:dyDescent="0.4">
      <c r="B4593" s="15">
        <v>4590</v>
      </c>
      <c r="C4593" s="17">
        <v>1437</v>
      </c>
      <c r="D4593" s="17">
        <v>1437</v>
      </c>
    </row>
    <row r="4594" spans="2:4" x14ac:dyDescent="0.4">
      <c r="B4594" s="15">
        <v>4591</v>
      </c>
      <c r="C4594" s="17">
        <v>1436</v>
      </c>
      <c r="D4594" s="17">
        <v>1343</v>
      </c>
    </row>
    <row r="4595" spans="2:4" x14ac:dyDescent="0.4">
      <c r="B4595" s="15">
        <v>4592</v>
      </c>
      <c r="C4595" s="17">
        <v>1436</v>
      </c>
      <c r="D4595" s="17">
        <v>1124</v>
      </c>
    </row>
    <row r="4596" spans="2:4" x14ac:dyDescent="0.4">
      <c r="B4596" s="15">
        <v>4593</v>
      </c>
      <c r="C4596" s="17">
        <v>1314</v>
      </c>
      <c r="D4596" s="17">
        <v>1124</v>
      </c>
    </row>
    <row r="4597" spans="2:4" x14ac:dyDescent="0.4">
      <c r="B4597" s="15">
        <v>4594</v>
      </c>
      <c r="C4597" s="17">
        <v>1124</v>
      </c>
      <c r="D4597" s="17">
        <v>1124</v>
      </c>
    </row>
    <row r="4598" spans="2:4" x14ac:dyDescent="0.4">
      <c r="B4598" s="15">
        <v>4595</v>
      </c>
      <c r="C4598" s="17">
        <v>1124</v>
      </c>
      <c r="D4598" s="17">
        <v>1124</v>
      </c>
    </row>
    <row r="4599" spans="2:4" x14ac:dyDescent="0.4">
      <c r="B4599" s="15">
        <v>4596</v>
      </c>
      <c r="C4599" s="17">
        <v>1124</v>
      </c>
      <c r="D4599" s="17">
        <v>1124</v>
      </c>
    </row>
    <row r="4600" spans="2:4" x14ac:dyDescent="0.4">
      <c r="B4600" s="15">
        <v>4597</v>
      </c>
      <c r="C4600" s="17">
        <v>1278</v>
      </c>
      <c r="D4600" s="17">
        <v>1374</v>
      </c>
    </row>
    <row r="4601" spans="2:4" x14ac:dyDescent="0.4">
      <c r="B4601" s="15">
        <v>4598</v>
      </c>
      <c r="C4601" s="17">
        <v>1437</v>
      </c>
      <c r="D4601" s="17">
        <v>1437</v>
      </c>
    </row>
    <row r="4602" spans="2:4" x14ac:dyDescent="0.4">
      <c r="B4602" s="15">
        <v>4599</v>
      </c>
      <c r="C4602" s="17">
        <v>1314</v>
      </c>
      <c r="D4602" s="17">
        <v>1433</v>
      </c>
    </row>
    <row r="4603" spans="2:4" x14ac:dyDescent="0.4">
      <c r="B4603" s="15">
        <v>4600</v>
      </c>
      <c r="C4603" s="17">
        <v>1246</v>
      </c>
      <c r="D4603" s="17">
        <v>1437</v>
      </c>
    </row>
    <row r="4604" spans="2:4" x14ac:dyDescent="0.4">
      <c r="B4604" s="15">
        <v>4601</v>
      </c>
      <c r="C4604" s="17">
        <v>1437</v>
      </c>
      <c r="D4604" s="17">
        <v>1437</v>
      </c>
    </row>
    <row r="4605" spans="2:4" x14ac:dyDescent="0.4">
      <c r="B4605" s="15">
        <v>4602</v>
      </c>
      <c r="C4605" s="17">
        <v>1153</v>
      </c>
      <c r="D4605" s="17">
        <v>1458</v>
      </c>
    </row>
    <row r="4606" spans="2:4" x14ac:dyDescent="0.4">
      <c r="B4606" s="15">
        <v>4603</v>
      </c>
      <c r="C4606" s="17">
        <v>1437</v>
      </c>
      <c r="D4606" s="17">
        <v>1437</v>
      </c>
    </row>
    <row r="4607" spans="2:4" x14ac:dyDescent="0.4">
      <c r="B4607" s="15">
        <v>4604</v>
      </c>
      <c r="C4607" s="17">
        <v>1124</v>
      </c>
      <c r="D4607" s="17">
        <v>1124</v>
      </c>
    </row>
    <row r="4608" spans="2:4" x14ac:dyDescent="0.4">
      <c r="B4608" s="15">
        <v>4605</v>
      </c>
      <c r="C4608" s="17">
        <v>1458</v>
      </c>
      <c r="D4608" s="17">
        <v>1458</v>
      </c>
    </row>
    <row r="4609" spans="2:4" x14ac:dyDescent="0.4">
      <c r="B4609" s="15">
        <v>4606</v>
      </c>
      <c r="C4609" s="17">
        <v>1124</v>
      </c>
      <c r="D4609" s="17">
        <v>1124</v>
      </c>
    </row>
    <row r="4610" spans="2:4" x14ac:dyDescent="0.4">
      <c r="B4610" s="15">
        <v>4607</v>
      </c>
      <c r="C4610" s="17">
        <v>1371</v>
      </c>
      <c r="D4610" s="17">
        <v>1374</v>
      </c>
    </row>
    <row r="4611" spans="2:4" x14ac:dyDescent="0.4">
      <c r="B4611" s="15">
        <v>4608</v>
      </c>
      <c r="C4611" s="17">
        <v>1242</v>
      </c>
      <c r="D4611" s="17">
        <v>1423</v>
      </c>
    </row>
    <row r="4612" spans="2:4" x14ac:dyDescent="0.4">
      <c r="B4612" s="15">
        <v>4609</v>
      </c>
      <c r="C4612" s="17">
        <v>1371</v>
      </c>
      <c r="D4612" s="17">
        <v>1433</v>
      </c>
    </row>
    <row r="4613" spans="2:4" x14ac:dyDescent="0.4">
      <c r="B4613" s="15">
        <v>4610</v>
      </c>
      <c r="C4613" s="17">
        <v>1458</v>
      </c>
      <c r="D4613" s="17">
        <v>1458</v>
      </c>
    </row>
    <row r="4614" spans="2:4" x14ac:dyDescent="0.4">
      <c r="B4614" s="15">
        <v>4611</v>
      </c>
      <c r="C4614" s="17">
        <v>1452</v>
      </c>
      <c r="D4614" s="17">
        <v>1452</v>
      </c>
    </row>
    <row r="4615" spans="2:4" x14ac:dyDescent="0.4">
      <c r="B4615" s="15">
        <v>4612</v>
      </c>
      <c r="C4615" s="17">
        <v>1278</v>
      </c>
      <c r="D4615" s="17">
        <v>1196</v>
      </c>
    </row>
    <row r="4616" spans="2:4" x14ac:dyDescent="0.4">
      <c r="B4616" s="15">
        <v>4613</v>
      </c>
      <c r="C4616" s="17">
        <v>1181</v>
      </c>
      <c r="D4616" s="17">
        <v>1181</v>
      </c>
    </row>
    <row r="4617" spans="2:4" x14ac:dyDescent="0.4">
      <c r="B4617" s="15">
        <v>4614</v>
      </c>
      <c r="C4617" s="17">
        <v>1153</v>
      </c>
      <c r="D4617" s="17">
        <v>1433</v>
      </c>
    </row>
    <row r="4618" spans="2:4" x14ac:dyDescent="0.4">
      <c r="B4618" s="15">
        <v>4615</v>
      </c>
      <c r="C4618" s="17">
        <v>1458</v>
      </c>
      <c r="D4618" s="17">
        <v>1458</v>
      </c>
    </row>
    <row r="4619" spans="2:4" x14ac:dyDescent="0.4">
      <c r="B4619" s="15">
        <v>4616</v>
      </c>
      <c r="C4619" s="17">
        <v>1124</v>
      </c>
      <c r="D4619" s="17">
        <v>1124</v>
      </c>
    </row>
    <row r="4620" spans="2:4" x14ac:dyDescent="0.4">
      <c r="B4620" s="15">
        <v>4617</v>
      </c>
      <c r="C4620" s="17">
        <v>1332</v>
      </c>
      <c r="D4620" s="17">
        <v>1437</v>
      </c>
    </row>
    <row r="4621" spans="2:4" x14ac:dyDescent="0.4">
      <c r="B4621" s="15">
        <v>4618</v>
      </c>
      <c r="C4621" s="17">
        <v>1452</v>
      </c>
      <c r="D4621" s="17">
        <v>1452</v>
      </c>
    </row>
    <row r="4622" spans="2:4" x14ac:dyDescent="0.4">
      <c r="B4622" s="15">
        <v>4619</v>
      </c>
      <c r="C4622" s="17">
        <v>1124</v>
      </c>
      <c r="D4622" s="17">
        <v>1124</v>
      </c>
    </row>
    <row r="4623" spans="2:4" x14ac:dyDescent="0.4">
      <c r="B4623" s="15">
        <v>4620</v>
      </c>
      <c r="C4623" s="17">
        <v>1452</v>
      </c>
      <c r="D4623" s="17">
        <v>1452</v>
      </c>
    </row>
    <row r="4624" spans="2:4" x14ac:dyDescent="0.4">
      <c r="B4624" s="15">
        <v>4621</v>
      </c>
      <c r="C4624" s="17">
        <v>1458</v>
      </c>
      <c r="D4624" s="17">
        <v>1458</v>
      </c>
    </row>
    <row r="4625" spans="2:4" x14ac:dyDescent="0.4">
      <c r="B4625" s="15">
        <v>4622</v>
      </c>
      <c r="C4625" s="17">
        <v>1437</v>
      </c>
      <c r="D4625" s="17">
        <v>1437</v>
      </c>
    </row>
    <row r="4626" spans="2:4" x14ac:dyDescent="0.4">
      <c r="B4626" s="15">
        <v>4623</v>
      </c>
      <c r="C4626" s="17">
        <v>1124</v>
      </c>
      <c r="D4626" s="17">
        <v>1124</v>
      </c>
    </row>
    <row r="4627" spans="2:4" x14ac:dyDescent="0.4">
      <c r="B4627" s="15">
        <v>4624</v>
      </c>
      <c r="C4627" s="17">
        <v>1124</v>
      </c>
      <c r="D4627" s="17">
        <v>1124</v>
      </c>
    </row>
    <row r="4628" spans="2:4" x14ac:dyDescent="0.4">
      <c r="B4628" s="15">
        <v>4625</v>
      </c>
      <c r="C4628" s="17">
        <v>1374</v>
      </c>
      <c r="D4628" s="17">
        <v>1374</v>
      </c>
    </row>
    <row r="4629" spans="2:4" x14ac:dyDescent="0.4">
      <c r="B4629" s="15">
        <v>4626</v>
      </c>
      <c r="C4629" s="17">
        <v>1452</v>
      </c>
      <c r="D4629" s="17">
        <v>1452</v>
      </c>
    </row>
    <row r="4630" spans="2:4" x14ac:dyDescent="0.4">
      <c r="B4630" s="15">
        <v>4627</v>
      </c>
      <c r="C4630" s="17">
        <v>1124</v>
      </c>
      <c r="D4630" s="17">
        <v>1124</v>
      </c>
    </row>
    <row r="4631" spans="2:4" x14ac:dyDescent="0.4">
      <c r="B4631" s="15">
        <v>4628</v>
      </c>
      <c r="C4631" s="17">
        <v>1437</v>
      </c>
      <c r="D4631" s="17">
        <v>1437</v>
      </c>
    </row>
    <row r="4632" spans="2:4" x14ac:dyDescent="0.4">
      <c r="B4632" s="15">
        <v>4629</v>
      </c>
      <c r="C4632" s="17">
        <v>1124</v>
      </c>
      <c r="D4632" s="17">
        <v>1124</v>
      </c>
    </row>
    <row r="4633" spans="2:4" x14ac:dyDescent="0.4">
      <c r="B4633" s="15">
        <v>4630</v>
      </c>
      <c r="C4633" s="17">
        <v>1452</v>
      </c>
      <c r="D4633" s="17">
        <v>1452</v>
      </c>
    </row>
    <row r="4634" spans="2:4" x14ac:dyDescent="0.4">
      <c r="B4634" s="15">
        <v>4631</v>
      </c>
      <c r="C4634" s="17">
        <v>1274</v>
      </c>
      <c r="D4634" s="17">
        <v>1452</v>
      </c>
    </row>
    <row r="4635" spans="2:4" x14ac:dyDescent="0.4">
      <c r="B4635" s="15">
        <v>4632</v>
      </c>
      <c r="C4635" s="17">
        <v>1458</v>
      </c>
      <c r="D4635" s="17">
        <v>1458</v>
      </c>
    </row>
    <row r="4636" spans="2:4" x14ac:dyDescent="0.4">
      <c r="B4636" s="15">
        <v>4633</v>
      </c>
      <c r="C4636" s="17">
        <v>1437</v>
      </c>
      <c r="D4636" s="17">
        <v>1437</v>
      </c>
    </row>
    <row r="4637" spans="2:4" x14ac:dyDescent="0.4">
      <c r="B4637" s="15">
        <v>4634</v>
      </c>
      <c r="C4637" s="17">
        <v>1153</v>
      </c>
      <c r="D4637" s="17">
        <v>1452</v>
      </c>
    </row>
    <row r="4638" spans="2:4" x14ac:dyDescent="0.4">
      <c r="B4638" s="15">
        <v>4635</v>
      </c>
      <c r="C4638" s="17">
        <v>1452</v>
      </c>
      <c r="D4638" s="17">
        <v>1452</v>
      </c>
    </row>
    <row r="4639" spans="2:4" x14ac:dyDescent="0.4">
      <c r="B4639" s="15">
        <v>4636</v>
      </c>
      <c r="C4639" s="17">
        <v>1196</v>
      </c>
      <c r="D4639" s="17">
        <v>1196</v>
      </c>
    </row>
    <row r="4640" spans="2:4" x14ac:dyDescent="0.4">
      <c r="B4640" s="15">
        <v>4637</v>
      </c>
      <c r="C4640" s="17">
        <v>1173</v>
      </c>
      <c r="D4640" s="17">
        <v>1112</v>
      </c>
    </row>
    <row r="4641" spans="2:4" x14ac:dyDescent="0.4">
      <c r="B4641" s="15">
        <v>4638</v>
      </c>
      <c r="C4641" s="17">
        <v>1246</v>
      </c>
      <c r="D4641" s="17">
        <v>1181</v>
      </c>
    </row>
    <row r="4642" spans="2:4" x14ac:dyDescent="0.4">
      <c r="B4642" s="15">
        <v>4639</v>
      </c>
      <c r="C4642" s="17">
        <v>1371</v>
      </c>
      <c r="D4642" s="17">
        <v>1112</v>
      </c>
    </row>
    <row r="4643" spans="2:4" x14ac:dyDescent="0.4">
      <c r="B4643" s="15">
        <v>4640</v>
      </c>
      <c r="C4643" s="17">
        <v>1257</v>
      </c>
      <c r="D4643" s="17">
        <v>1112</v>
      </c>
    </row>
    <row r="4644" spans="2:4" x14ac:dyDescent="0.4">
      <c r="B4644" s="15">
        <v>4641</v>
      </c>
      <c r="C4644" s="17">
        <v>1274</v>
      </c>
      <c r="D4644" s="17">
        <v>1458</v>
      </c>
    </row>
    <row r="4645" spans="2:4" x14ac:dyDescent="0.4">
      <c r="B4645" s="15">
        <v>4642</v>
      </c>
      <c r="C4645" s="17">
        <v>1437</v>
      </c>
      <c r="D4645" s="17">
        <v>1437</v>
      </c>
    </row>
    <row r="4646" spans="2:4" x14ac:dyDescent="0.4">
      <c r="B4646" s="15">
        <v>4643</v>
      </c>
      <c r="C4646" s="17">
        <v>1124</v>
      </c>
      <c r="D4646" s="17">
        <v>1124</v>
      </c>
    </row>
    <row r="4647" spans="2:4" x14ac:dyDescent="0.4">
      <c r="B4647" s="15">
        <v>4644</v>
      </c>
      <c r="C4647" s="17">
        <v>1124</v>
      </c>
      <c r="D4647" s="17">
        <v>1124</v>
      </c>
    </row>
    <row r="4648" spans="2:4" x14ac:dyDescent="0.4">
      <c r="B4648" s="15">
        <v>4645</v>
      </c>
      <c r="C4648" s="17">
        <v>1452</v>
      </c>
      <c r="D4648" s="17">
        <v>1452</v>
      </c>
    </row>
    <row r="4649" spans="2:4" x14ac:dyDescent="0.4">
      <c r="B4649" s="15">
        <v>4646</v>
      </c>
      <c r="C4649" s="17">
        <v>1452</v>
      </c>
      <c r="D4649" s="17">
        <v>1452</v>
      </c>
    </row>
    <row r="4650" spans="2:4" x14ac:dyDescent="0.4">
      <c r="B4650" s="15">
        <v>4647</v>
      </c>
      <c r="C4650" s="17">
        <v>1242</v>
      </c>
      <c r="D4650" s="17">
        <v>1124</v>
      </c>
    </row>
    <row r="4651" spans="2:4" x14ac:dyDescent="0.4">
      <c r="B4651" s="15">
        <v>4648</v>
      </c>
      <c r="C4651" s="17">
        <v>1437</v>
      </c>
      <c r="D4651" s="17">
        <v>1437</v>
      </c>
    </row>
    <row r="4652" spans="2:4" x14ac:dyDescent="0.4">
      <c r="B4652" s="15">
        <v>4649</v>
      </c>
      <c r="C4652" s="17">
        <v>1314</v>
      </c>
      <c r="D4652" s="17">
        <v>1124</v>
      </c>
    </row>
    <row r="4653" spans="2:4" x14ac:dyDescent="0.4">
      <c r="B4653" s="15">
        <v>4650</v>
      </c>
      <c r="C4653" s="17">
        <v>1371</v>
      </c>
      <c r="D4653" s="17">
        <v>1435</v>
      </c>
    </row>
    <row r="4654" spans="2:4" x14ac:dyDescent="0.4">
      <c r="B4654" s="15">
        <v>4651</v>
      </c>
      <c r="C4654" s="17">
        <v>1314</v>
      </c>
      <c r="D4654" s="17">
        <v>1458</v>
      </c>
    </row>
    <row r="4655" spans="2:4" x14ac:dyDescent="0.4">
      <c r="B4655" s="15">
        <v>4652</v>
      </c>
      <c r="C4655" s="17">
        <v>1437</v>
      </c>
      <c r="D4655" s="17">
        <v>1437</v>
      </c>
    </row>
    <row r="4656" spans="2:4" x14ac:dyDescent="0.4">
      <c r="B4656" s="15">
        <v>4653</v>
      </c>
      <c r="C4656" s="17">
        <v>1458</v>
      </c>
      <c r="D4656" s="17">
        <v>1458</v>
      </c>
    </row>
    <row r="4657" spans="2:4" x14ac:dyDescent="0.4">
      <c r="B4657" s="15">
        <v>4654</v>
      </c>
      <c r="C4657" s="17">
        <v>1257</v>
      </c>
      <c r="D4657" s="17">
        <v>1452</v>
      </c>
    </row>
    <row r="4658" spans="2:4" x14ac:dyDescent="0.4">
      <c r="B4658" s="15">
        <v>4655</v>
      </c>
      <c r="C4658" s="17">
        <v>1452</v>
      </c>
      <c r="D4658" s="17">
        <v>1452</v>
      </c>
    </row>
    <row r="4659" spans="2:4" x14ac:dyDescent="0.4">
      <c r="B4659" s="15">
        <v>4656</v>
      </c>
      <c r="C4659" s="17">
        <v>1124</v>
      </c>
      <c r="D4659" s="17">
        <v>1124</v>
      </c>
    </row>
    <row r="4660" spans="2:4" x14ac:dyDescent="0.4">
      <c r="B4660" s="15">
        <v>4657</v>
      </c>
      <c r="C4660" s="17">
        <v>1124</v>
      </c>
      <c r="D4660" s="17">
        <v>1124</v>
      </c>
    </row>
    <row r="4661" spans="2:4" x14ac:dyDescent="0.4">
      <c r="B4661" s="15">
        <v>4658</v>
      </c>
      <c r="C4661" s="17">
        <v>1437</v>
      </c>
      <c r="D4661" s="17">
        <v>1437</v>
      </c>
    </row>
    <row r="4662" spans="2:4" x14ac:dyDescent="0.4">
      <c r="B4662" s="15">
        <v>4659</v>
      </c>
      <c r="C4662" s="17">
        <v>1437</v>
      </c>
      <c r="D4662" s="17">
        <v>1437</v>
      </c>
    </row>
    <row r="4663" spans="2:4" x14ac:dyDescent="0.4">
      <c r="B4663" s="15">
        <v>4660</v>
      </c>
      <c r="C4663" s="17">
        <v>1437</v>
      </c>
      <c r="D4663" s="17">
        <v>1437</v>
      </c>
    </row>
    <row r="4664" spans="2:4" x14ac:dyDescent="0.4">
      <c r="B4664" s="15">
        <v>4661</v>
      </c>
      <c r="C4664" s="17">
        <v>1124</v>
      </c>
      <c r="D4664" s="17">
        <v>1124</v>
      </c>
    </row>
    <row r="4665" spans="2:4" x14ac:dyDescent="0.4">
      <c r="B4665" s="15">
        <v>4662</v>
      </c>
      <c r="C4665" s="17">
        <v>1423</v>
      </c>
      <c r="D4665" s="17">
        <v>1423</v>
      </c>
    </row>
    <row r="4666" spans="2:4" x14ac:dyDescent="0.4">
      <c r="B4666" s="15">
        <v>4663</v>
      </c>
      <c r="C4666" s="17">
        <v>1276</v>
      </c>
      <c r="D4666" s="17">
        <v>1124</v>
      </c>
    </row>
    <row r="4667" spans="2:4" x14ac:dyDescent="0.4">
      <c r="B4667" s="15">
        <v>4664</v>
      </c>
      <c r="C4667" s="17">
        <v>1153</v>
      </c>
      <c r="D4667" s="17">
        <v>1433</v>
      </c>
    </row>
    <row r="4668" spans="2:4" x14ac:dyDescent="0.4">
      <c r="B4668" s="15">
        <v>4665</v>
      </c>
      <c r="C4668" s="17">
        <v>1452</v>
      </c>
      <c r="D4668" s="17">
        <v>1452</v>
      </c>
    </row>
    <row r="4669" spans="2:4" x14ac:dyDescent="0.4">
      <c r="B4669" s="15">
        <v>4666</v>
      </c>
      <c r="C4669" s="17">
        <v>1257</v>
      </c>
      <c r="D4669" s="17">
        <v>1437</v>
      </c>
    </row>
    <row r="4670" spans="2:4" x14ac:dyDescent="0.4">
      <c r="B4670" s="15">
        <v>4667</v>
      </c>
      <c r="C4670" s="17">
        <v>1332</v>
      </c>
      <c r="D4670" s="17">
        <v>1433</v>
      </c>
    </row>
    <row r="4671" spans="2:4" x14ac:dyDescent="0.4">
      <c r="B4671" s="15">
        <v>4668</v>
      </c>
      <c r="C4671" s="17">
        <v>1452</v>
      </c>
      <c r="D4671" s="17">
        <v>1452</v>
      </c>
    </row>
    <row r="4672" spans="2:4" x14ac:dyDescent="0.4">
      <c r="B4672" s="15">
        <v>4669</v>
      </c>
      <c r="C4672" s="17">
        <v>1437</v>
      </c>
      <c r="D4672" s="17">
        <v>1437</v>
      </c>
    </row>
    <row r="4673" spans="2:4" x14ac:dyDescent="0.4">
      <c r="B4673" s="15">
        <v>4670</v>
      </c>
      <c r="C4673" s="17">
        <v>1376</v>
      </c>
      <c r="D4673" s="17">
        <v>1376</v>
      </c>
    </row>
    <row r="4674" spans="2:4" x14ac:dyDescent="0.4">
      <c r="B4674" s="15">
        <v>4671</v>
      </c>
      <c r="C4674" s="17">
        <v>1124</v>
      </c>
      <c r="D4674" s="17">
        <v>1124</v>
      </c>
    </row>
    <row r="4675" spans="2:4" x14ac:dyDescent="0.4">
      <c r="B4675" s="15">
        <v>4672</v>
      </c>
      <c r="C4675" s="17">
        <v>1374</v>
      </c>
      <c r="D4675" s="17">
        <v>1374</v>
      </c>
    </row>
    <row r="4676" spans="2:4" x14ac:dyDescent="0.4">
      <c r="B4676" s="15">
        <v>4673</v>
      </c>
      <c r="C4676" s="17">
        <v>1173</v>
      </c>
      <c r="D4676" s="17">
        <v>1124</v>
      </c>
    </row>
    <row r="4677" spans="2:4" x14ac:dyDescent="0.4">
      <c r="B4677" s="15">
        <v>4674</v>
      </c>
      <c r="C4677" s="17">
        <v>1452</v>
      </c>
      <c r="D4677" s="17">
        <v>1452</v>
      </c>
    </row>
    <row r="4678" spans="2:4" x14ac:dyDescent="0.4">
      <c r="B4678" s="15">
        <v>4675</v>
      </c>
      <c r="C4678" s="17">
        <v>1452</v>
      </c>
      <c r="D4678" s="17">
        <v>1452</v>
      </c>
    </row>
    <row r="4679" spans="2:4" x14ac:dyDescent="0.4">
      <c r="B4679" s="15">
        <v>4676</v>
      </c>
      <c r="C4679" s="17">
        <v>1242</v>
      </c>
      <c r="D4679" s="17">
        <v>1374</v>
      </c>
    </row>
    <row r="4680" spans="2:4" x14ac:dyDescent="0.4">
      <c r="B4680" s="15">
        <v>4677</v>
      </c>
      <c r="C4680" s="17">
        <v>1124</v>
      </c>
      <c r="D4680" s="17">
        <v>1124</v>
      </c>
    </row>
    <row r="4681" spans="2:4" x14ac:dyDescent="0.4">
      <c r="B4681" s="15">
        <v>4678</v>
      </c>
      <c r="C4681" s="17">
        <v>1314</v>
      </c>
      <c r="D4681" s="17">
        <v>1437</v>
      </c>
    </row>
    <row r="4682" spans="2:4" x14ac:dyDescent="0.4">
      <c r="B4682" s="15">
        <v>4679</v>
      </c>
      <c r="C4682" s="17">
        <v>1437</v>
      </c>
      <c r="D4682" s="17">
        <v>1437</v>
      </c>
    </row>
    <row r="4683" spans="2:4" x14ac:dyDescent="0.4">
      <c r="B4683" s="15">
        <v>4680</v>
      </c>
      <c r="C4683" s="17">
        <v>1452</v>
      </c>
      <c r="D4683" s="17">
        <v>1452</v>
      </c>
    </row>
    <row r="4684" spans="2:4" x14ac:dyDescent="0.4">
      <c r="B4684" s="15">
        <v>4681</v>
      </c>
      <c r="C4684" s="17">
        <v>1314</v>
      </c>
      <c r="D4684" s="17">
        <v>1374</v>
      </c>
    </row>
    <row r="4685" spans="2:4" x14ac:dyDescent="0.4">
      <c r="B4685" s="15">
        <v>4682</v>
      </c>
      <c r="C4685" s="17">
        <v>1452</v>
      </c>
      <c r="D4685" s="17">
        <v>1452</v>
      </c>
    </row>
    <row r="4686" spans="2:4" x14ac:dyDescent="0.4">
      <c r="B4686" s="15">
        <v>4683</v>
      </c>
      <c r="C4686" s="17">
        <v>1181</v>
      </c>
      <c r="D4686" s="17">
        <v>1181</v>
      </c>
    </row>
    <row r="4687" spans="2:4" x14ac:dyDescent="0.4">
      <c r="B4687" s="15">
        <v>4684</v>
      </c>
      <c r="C4687" s="17">
        <v>1452</v>
      </c>
      <c r="D4687" s="17">
        <v>1452</v>
      </c>
    </row>
    <row r="4688" spans="2:4" x14ac:dyDescent="0.4">
      <c r="B4688" s="15">
        <v>4685</v>
      </c>
      <c r="C4688" s="17">
        <v>1452</v>
      </c>
      <c r="D4688" s="17">
        <v>1452</v>
      </c>
    </row>
    <row r="4689" spans="2:4" x14ac:dyDescent="0.4">
      <c r="B4689" s="15">
        <v>4686</v>
      </c>
      <c r="C4689" s="17">
        <v>1124</v>
      </c>
      <c r="D4689" s="17">
        <v>1124</v>
      </c>
    </row>
    <row r="4690" spans="2:4" x14ac:dyDescent="0.4">
      <c r="B4690" s="15">
        <v>4687</v>
      </c>
      <c r="C4690" s="17">
        <v>1452</v>
      </c>
      <c r="D4690" s="17">
        <v>1452</v>
      </c>
    </row>
    <row r="4691" spans="2:4" x14ac:dyDescent="0.4">
      <c r="B4691" s="15">
        <v>4688</v>
      </c>
      <c r="C4691" s="17">
        <v>1452</v>
      </c>
      <c r="D4691" s="17">
        <v>1452</v>
      </c>
    </row>
    <row r="4692" spans="2:4" x14ac:dyDescent="0.4">
      <c r="B4692" s="15">
        <v>4689</v>
      </c>
      <c r="C4692" s="17">
        <v>1452</v>
      </c>
      <c r="D4692" s="17">
        <v>1452</v>
      </c>
    </row>
    <row r="4693" spans="2:4" x14ac:dyDescent="0.4">
      <c r="B4693" s="15">
        <v>4690</v>
      </c>
      <c r="C4693" s="17">
        <v>1314</v>
      </c>
      <c r="D4693" s="17">
        <v>1124</v>
      </c>
    </row>
    <row r="4694" spans="2:4" x14ac:dyDescent="0.4">
      <c r="B4694" s="15">
        <v>4691</v>
      </c>
      <c r="C4694" s="17">
        <v>1153</v>
      </c>
      <c r="D4694" s="17">
        <v>1124</v>
      </c>
    </row>
    <row r="4695" spans="2:4" x14ac:dyDescent="0.4">
      <c r="B4695" s="15">
        <v>4692</v>
      </c>
      <c r="C4695" s="17">
        <v>1246</v>
      </c>
      <c r="D4695" s="17">
        <v>1437</v>
      </c>
    </row>
    <row r="4696" spans="2:4" x14ac:dyDescent="0.4">
      <c r="B4696" s="15">
        <v>4693</v>
      </c>
      <c r="C4696" s="17">
        <v>1343</v>
      </c>
      <c r="D4696" s="17">
        <v>1343</v>
      </c>
    </row>
    <row r="4697" spans="2:4" x14ac:dyDescent="0.4">
      <c r="B4697" s="15">
        <v>4694</v>
      </c>
      <c r="C4697" s="17">
        <v>1246</v>
      </c>
      <c r="D4697" s="17">
        <v>1437</v>
      </c>
    </row>
    <row r="4698" spans="2:4" x14ac:dyDescent="0.4">
      <c r="B4698" s="15">
        <v>4695</v>
      </c>
      <c r="C4698" s="17">
        <v>1124</v>
      </c>
      <c r="D4698" s="17">
        <v>1124</v>
      </c>
    </row>
    <row r="4699" spans="2:4" x14ac:dyDescent="0.4">
      <c r="B4699" s="15">
        <v>4696</v>
      </c>
      <c r="C4699" s="17">
        <v>1436</v>
      </c>
      <c r="D4699" s="17">
        <v>1423</v>
      </c>
    </row>
    <row r="4700" spans="2:4" x14ac:dyDescent="0.4">
      <c r="B4700" s="15">
        <v>4697</v>
      </c>
      <c r="C4700" s="17">
        <v>1433</v>
      </c>
      <c r="D4700" s="17">
        <v>1433</v>
      </c>
    </row>
    <row r="4701" spans="2:4" x14ac:dyDescent="0.4">
      <c r="B4701" s="15">
        <v>4698</v>
      </c>
      <c r="C4701" s="17">
        <v>1314</v>
      </c>
      <c r="D4701" s="17">
        <v>1437</v>
      </c>
    </row>
    <row r="4702" spans="2:4" x14ac:dyDescent="0.4">
      <c r="B4702" s="15">
        <v>4699</v>
      </c>
      <c r="C4702" s="17">
        <v>1458</v>
      </c>
      <c r="D4702" s="17">
        <v>1458</v>
      </c>
    </row>
    <row r="4703" spans="2:4" x14ac:dyDescent="0.4">
      <c r="B4703" s="15">
        <v>4700</v>
      </c>
      <c r="C4703" s="17">
        <v>1452</v>
      </c>
      <c r="D4703" s="17">
        <v>1452</v>
      </c>
    </row>
    <row r="4704" spans="2:4" x14ac:dyDescent="0.4">
      <c r="B4704" s="15">
        <v>4701</v>
      </c>
      <c r="C4704" s="17">
        <v>1124</v>
      </c>
      <c r="D4704" s="17">
        <v>1124</v>
      </c>
    </row>
    <row r="4705" spans="2:4" x14ac:dyDescent="0.4">
      <c r="B4705" s="15">
        <v>4702</v>
      </c>
      <c r="C4705" s="17">
        <v>1278</v>
      </c>
      <c r="D4705" s="17">
        <v>1112</v>
      </c>
    </row>
    <row r="4706" spans="2:4" x14ac:dyDescent="0.4">
      <c r="B4706" s="15">
        <v>4703</v>
      </c>
      <c r="C4706" s="17">
        <v>1124</v>
      </c>
      <c r="D4706" s="17">
        <v>1124</v>
      </c>
    </row>
    <row r="4707" spans="2:4" x14ac:dyDescent="0.4">
      <c r="B4707" s="15">
        <v>4704</v>
      </c>
      <c r="C4707" s="17">
        <v>1173</v>
      </c>
      <c r="D4707" s="17">
        <v>1433</v>
      </c>
    </row>
    <row r="4708" spans="2:4" x14ac:dyDescent="0.4">
      <c r="B4708" s="15">
        <v>4705</v>
      </c>
      <c r="C4708" s="17">
        <v>1452</v>
      </c>
      <c r="D4708" s="17">
        <v>1452</v>
      </c>
    </row>
    <row r="4709" spans="2:4" x14ac:dyDescent="0.4">
      <c r="B4709" s="15">
        <v>4706</v>
      </c>
      <c r="C4709" s="17">
        <v>1452</v>
      </c>
      <c r="D4709" s="17">
        <v>1452</v>
      </c>
    </row>
    <row r="4710" spans="2:4" x14ac:dyDescent="0.4">
      <c r="B4710" s="15">
        <v>4707</v>
      </c>
      <c r="C4710" s="17">
        <v>1452</v>
      </c>
      <c r="D4710" s="17">
        <v>1452</v>
      </c>
    </row>
    <row r="4711" spans="2:4" x14ac:dyDescent="0.4">
      <c r="B4711" s="15">
        <v>4708</v>
      </c>
      <c r="C4711" s="17">
        <v>1452</v>
      </c>
      <c r="D4711" s="17">
        <v>1452</v>
      </c>
    </row>
    <row r="4712" spans="2:4" x14ac:dyDescent="0.4">
      <c r="B4712" s="15">
        <v>4709</v>
      </c>
      <c r="C4712" s="17">
        <v>1124</v>
      </c>
      <c r="D4712" s="17">
        <v>1124</v>
      </c>
    </row>
    <row r="4713" spans="2:4" x14ac:dyDescent="0.4">
      <c r="B4713" s="15">
        <v>4710</v>
      </c>
      <c r="C4713" s="17">
        <v>1452</v>
      </c>
      <c r="D4713" s="17">
        <v>1452</v>
      </c>
    </row>
    <row r="4714" spans="2:4" x14ac:dyDescent="0.4">
      <c r="B4714" s="15">
        <v>4711</v>
      </c>
      <c r="C4714" s="17">
        <v>1437</v>
      </c>
      <c r="D4714" s="17">
        <v>1437</v>
      </c>
    </row>
    <row r="4715" spans="2:4" x14ac:dyDescent="0.4">
      <c r="B4715" s="15">
        <v>4712</v>
      </c>
      <c r="C4715" s="17">
        <v>1124</v>
      </c>
      <c r="D4715" s="17">
        <v>1124</v>
      </c>
    </row>
    <row r="4716" spans="2:4" x14ac:dyDescent="0.4">
      <c r="B4716" s="15">
        <v>4713</v>
      </c>
      <c r="C4716" s="17">
        <v>1173</v>
      </c>
      <c r="D4716" s="17">
        <v>1433</v>
      </c>
    </row>
    <row r="4717" spans="2:4" x14ac:dyDescent="0.4">
      <c r="B4717" s="15">
        <v>4714</v>
      </c>
      <c r="C4717" s="17">
        <v>1257</v>
      </c>
      <c r="D4717" s="17">
        <v>1124</v>
      </c>
    </row>
    <row r="4718" spans="2:4" x14ac:dyDescent="0.4">
      <c r="B4718" s="15">
        <v>4715</v>
      </c>
      <c r="C4718" s="17">
        <v>1257</v>
      </c>
      <c r="D4718" s="17">
        <v>1452</v>
      </c>
    </row>
    <row r="4719" spans="2:4" x14ac:dyDescent="0.4">
      <c r="B4719" s="15">
        <v>4716</v>
      </c>
      <c r="C4719" s="17">
        <v>1124</v>
      </c>
      <c r="D4719" s="17">
        <v>1124</v>
      </c>
    </row>
    <row r="4720" spans="2:4" x14ac:dyDescent="0.4">
      <c r="B4720" s="15">
        <v>4717</v>
      </c>
      <c r="C4720" s="17">
        <v>1452</v>
      </c>
      <c r="D4720" s="17">
        <v>1452</v>
      </c>
    </row>
    <row r="4721" spans="2:4" x14ac:dyDescent="0.4">
      <c r="B4721" s="15">
        <v>4718</v>
      </c>
      <c r="C4721" s="17">
        <v>1124</v>
      </c>
      <c r="D4721" s="17">
        <v>1124</v>
      </c>
    </row>
    <row r="4722" spans="2:4" x14ac:dyDescent="0.4">
      <c r="B4722" s="15">
        <v>4719</v>
      </c>
      <c r="C4722" s="17">
        <v>1452</v>
      </c>
      <c r="D4722" s="17">
        <v>1452</v>
      </c>
    </row>
    <row r="4723" spans="2:4" x14ac:dyDescent="0.4">
      <c r="B4723" s="15">
        <v>4720</v>
      </c>
      <c r="C4723" s="17">
        <v>1124</v>
      </c>
      <c r="D4723" s="17">
        <v>1124</v>
      </c>
    </row>
    <row r="4724" spans="2:4" x14ac:dyDescent="0.4">
      <c r="B4724" s="15">
        <v>4721</v>
      </c>
      <c r="C4724" s="17">
        <v>1452</v>
      </c>
      <c r="D4724" s="17">
        <v>1452</v>
      </c>
    </row>
    <row r="4725" spans="2:4" x14ac:dyDescent="0.4">
      <c r="B4725" s="15">
        <v>4722</v>
      </c>
      <c r="C4725" s="17">
        <v>1437</v>
      </c>
      <c r="D4725" s="17">
        <v>1437</v>
      </c>
    </row>
    <row r="4726" spans="2:4" x14ac:dyDescent="0.4">
      <c r="B4726" s="15">
        <v>4723</v>
      </c>
      <c r="C4726" s="17">
        <v>1246</v>
      </c>
      <c r="D4726" s="17">
        <v>1112</v>
      </c>
    </row>
    <row r="4727" spans="2:4" x14ac:dyDescent="0.4">
      <c r="B4727" s="15">
        <v>4724</v>
      </c>
      <c r="C4727" s="17">
        <v>1452</v>
      </c>
      <c r="D4727" s="17">
        <v>1452</v>
      </c>
    </row>
    <row r="4728" spans="2:4" x14ac:dyDescent="0.4">
      <c r="B4728" s="15">
        <v>4725</v>
      </c>
      <c r="C4728" s="17">
        <v>1452</v>
      </c>
      <c r="D4728" s="17">
        <v>1452</v>
      </c>
    </row>
    <row r="4729" spans="2:4" x14ac:dyDescent="0.4">
      <c r="B4729" s="15">
        <v>4726</v>
      </c>
      <c r="C4729" s="17">
        <v>1314</v>
      </c>
      <c r="D4729" s="17">
        <v>1374</v>
      </c>
    </row>
    <row r="4730" spans="2:4" x14ac:dyDescent="0.4">
      <c r="B4730" s="15">
        <v>4727</v>
      </c>
      <c r="C4730" s="17">
        <v>1153</v>
      </c>
      <c r="D4730" s="17">
        <v>1196</v>
      </c>
    </row>
    <row r="4731" spans="2:4" x14ac:dyDescent="0.4">
      <c r="B4731" s="15">
        <v>4728</v>
      </c>
      <c r="C4731" s="17">
        <v>1278</v>
      </c>
      <c r="D4731" s="17">
        <v>1452</v>
      </c>
    </row>
    <row r="4732" spans="2:4" x14ac:dyDescent="0.4">
      <c r="B4732" s="15">
        <v>4729</v>
      </c>
      <c r="C4732" s="17">
        <v>1433</v>
      </c>
      <c r="D4732" s="17">
        <v>1433</v>
      </c>
    </row>
    <row r="4733" spans="2:4" x14ac:dyDescent="0.4">
      <c r="B4733" s="15">
        <v>4730</v>
      </c>
      <c r="C4733" s="17">
        <v>1452</v>
      </c>
      <c r="D4733" s="17">
        <v>1452</v>
      </c>
    </row>
    <row r="4734" spans="2:4" x14ac:dyDescent="0.4">
      <c r="B4734" s="15">
        <v>4731</v>
      </c>
      <c r="C4734" s="17">
        <v>1343</v>
      </c>
      <c r="D4734" s="17">
        <v>1343</v>
      </c>
    </row>
    <row r="4735" spans="2:4" x14ac:dyDescent="0.4">
      <c r="B4735" s="15">
        <v>4732</v>
      </c>
      <c r="C4735" s="17">
        <v>1437</v>
      </c>
      <c r="D4735" s="17">
        <v>1437</v>
      </c>
    </row>
    <row r="4736" spans="2:4" x14ac:dyDescent="0.4">
      <c r="B4736" s="15">
        <v>4733</v>
      </c>
      <c r="C4736" s="17">
        <v>1314</v>
      </c>
      <c r="D4736" s="17">
        <v>1437</v>
      </c>
    </row>
    <row r="4737" spans="2:4" x14ac:dyDescent="0.4">
      <c r="B4737" s="15">
        <v>4734</v>
      </c>
      <c r="C4737" s="17">
        <v>1242</v>
      </c>
      <c r="D4737" s="17">
        <v>1181</v>
      </c>
    </row>
    <row r="4738" spans="2:4" x14ac:dyDescent="0.4">
      <c r="B4738" s="15">
        <v>4735</v>
      </c>
      <c r="C4738" s="17">
        <v>1452</v>
      </c>
      <c r="D4738" s="17">
        <v>1452</v>
      </c>
    </row>
    <row r="4739" spans="2:4" x14ac:dyDescent="0.4">
      <c r="B4739" s="15">
        <v>4736</v>
      </c>
      <c r="C4739" s="17">
        <v>1437</v>
      </c>
      <c r="D4739" s="17">
        <v>1437</v>
      </c>
    </row>
    <row r="4740" spans="2:4" x14ac:dyDescent="0.4">
      <c r="B4740" s="15">
        <v>4737</v>
      </c>
      <c r="C4740" s="17">
        <v>1437</v>
      </c>
      <c r="D4740" s="17">
        <v>1437</v>
      </c>
    </row>
    <row r="4741" spans="2:4" x14ac:dyDescent="0.4">
      <c r="B4741" s="15">
        <v>4738</v>
      </c>
      <c r="C4741" s="17">
        <v>1452</v>
      </c>
      <c r="D4741" s="17">
        <v>1452</v>
      </c>
    </row>
    <row r="4742" spans="2:4" x14ac:dyDescent="0.4">
      <c r="B4742" s="15">
        <v>4739</v>
      </c>
      <c r="C4742" s="17">
        <v>1274</v>
      </c>
      <c r="D4742" s="17">
        <v>1112</v>
      </c>
    </row>
    <row r="4743" spans="2:4" x14ac:dyDescent="0.4">
      <c r="B4743" s="15">
        <v>4740</v>
      </c>
      <c r="C4743" s="17">
        <v>1314</v>
      </c>
      <c r="D4743" s="17">
        <v>1458</v>
      </c>
    </row>
    <row r="4744" spans="2:4" x14ac:dyDescent="0.4">
      <c r="B4744" s="15">
        <v>4741</v>
      </c>
      <c r="C4744" s="17">
        <v>1153</v>
      </c>
      <c r="D4744" s="17">
        <v>1433</v>
      </c>
    </row>
    <row r="4745" spans="2:4" x14ac:dyDescent="0.4">
      <c r="B4745" s="15">
        <v>4742</v>
      </c>
      <c r="C4745" s="17">
        <v>1257</v>
      </c>
      <c r="D4745" s="17">
        <v>1124</v>
      </c>
    </row>
    <row r="4746" spans="2:4" x14ac:dyDescent="0.4">
      <c r="B4746" s="15">
        <v>4743</v>
      </c>
      <c r="C4746" s="17">
        <v>1452</v>
      </c>
      <c r="D4746" s="17">
        <v>1452</v>
      </c>
    </row>
    <row r="4747" spans="2:4" x14ac:dyDescent="0.4">
      <c r="B4747" s="15">
        <v>4744</v>
      </c>
      <c r="C4747" s="17">
        <v>1242</v>
      </c>
      <c r="D4747" s="17">
        <v>1268</v>
      </c>
    </row>
    <row r="4748" spans="2:4" x14ac:dyDescent="0.4">
      <c r="B4748" s="15">
        <v>4745</v>
      </c>
      <c r="C4748" s="17">
        <v>1314</v>
      </c>
      <c r="D4748" s="17">
        <v>1124</v>
      </c>
    </row>
    <row r="4749" spans="2:4" x14ac:dyDescent="0.4">
      <c r="B4749" s="15">
        <v>4746</v>
      </c>
      <c r="C4749" s="17">
        <v>1374</v>
      </c>
      <c r="D4749" s="17">
        <v>1374</v>
      </c>
    </row>
    <row r="4750" spans="2:4" x14ac:dyDescent="0.4">
      <c r="B4750" s="15">
        <v>4747</v>
      </c>
      <c r="C4750" s="17">
        <v>1437</v>
      </c>
      <c r="D4750" s="17">
        <v>1437</v>
      </c>
    </row>
    <row r="4751" spans="2:4" x14ac:dyDescent="0.4">
      <c r="B4751" s="15">
        <v>4748</v>
      </c>
      <c r="C4751" s="17">
        <v>1124</v>
      </c>
      <c r="D4751" s="17">
        <v>1124</v>
      </c>
    </row>
    <row r="4752" spans="2:4" x14ac:dyDescent="0.4">
      <c r="B4752" s="15">
        <v>4749</v>
      </c>
      <c r="C4752" s="17">
        <v>1371</v>
      </c>
      <c r="D4752" s="17">
        <v>1112</v>
      </c>
    </row>
    <row r="4753" spans="2:4" x14ac:dyDescent="0.4">
      <c r="B4753" s="15">
        <v>4750</v>
      </c>
      <c r="C4753" s="17">
        <v>1153</v>
      </c>
      <c r="D4753" s="17">
        <v>1452</v>
      </c>
    </row>
    <row r="4754" spans="2:4" x14ac:dyDescent="0.4">
      <c r="B4754" s="15">
        <v>4751</v>
      </c>
      <c r="C4754" s="17">
        <v>1274</v>
      </c>
      <c r="D4754" s="17">
        <v>1181</v>
      </c>
    </row>
    <row r="4755" spans="2:4" x14ac:dyDescent="0.4">
      <c r="B4755" s="15">
        <v>4752</v>
      </c>
      <c r="C4755" s="17">
        <v>1246</v>
      </c>
      <c r="D4755" s="17">
        <v>1433</v>
      </c>
    </row>
    <row r="4756" spans="2:4" x14ac:dyDescent="0.4">
      <c r="B4756" s="15">
        <v>4753</v>
      </c>
      <c r="C4756" s="17">
        <v>1437</v>
      </c>
      <c r="D4756" s="17">
        <v>1437</v>
      </c>
    </row>
    <row r="4757" spans="2:4" x14ac:dyDescent="0.4">
      <c r="B4757" s="15">
        <v>4754</v>
      </c>
      <c r="C4757" s="17">
        <v>1452</v>
      </c>
      <c r="D4757" s="17">
        <v>1452</v>
      </c>
    </row>
    <row r="4758" spans="2:4" x14ac:dyDescent="0.4">
      <c r="B4758" s="15">
        <v>4755</v>
      </c>
      <c r="C4758" s="17">
        <v>1246</v>
      </c>
      <c r="D4758" s="17">
        <v>1452</v>
      </c>
    </row>
    <row r="4759" spans="2:4" x14ac:dyDescent="0.4">
      <c r="B4759" s="15">
        <v>4756</v>
      </c>
      <c r="C4759" s="17">
        <v>1452</v>
      </c>
      <c r="D4759" s="17">
        <v>1452</v>
      </c>
    </row>
    <row r="4760" spans="2:4" x14ac:dyDescent="0.4">
      <c r="B4760" s="15">
        <v>4757</v>
      </c>
      <c r="C4760" s="17">
        <v>1437</v>
      </c>
      <c r="D4760" s="17">
        <v>1437</v>
      </c>
    </row>
    <row r="4761" spans="2:4" x14ac:dyDescent="0.4">
      <c r="B4761" s="15">
        <v>4758</v>
      </c>
      <c r="C4761" s="17">
        <v>1124</v>
      </c>
      <c r="D4761" s="17">
        <v>1124</v>
      </c>
    </row>
    <row r="4762" spans="2:4" x14ac:dyDescent="0.4">
      <c r="B4762" s="15">
        <v>4759</v>
      </c>
      <c r="C4762" s="17">
        <v>1452</v>
      </c>
      <c r="D4762" s="17">
        <v>1452</v>
      </c>
    </row>
    <row r="4763" spans="2:4" x14ac:dyDescent="0.4">
      <c r="B4763" s="15">
        <v>4760</v>
      </c>
      <c r="C4763" s="17">
        <v>1458</v>
      </c>
      <c r="D4763" s="17">
        <v>1458</v>
      </c>
    </row>
    <row r="4764" spans="2:4" x14ac:dyDescent="0.4">
      <c r="B4764" s="15">
        <v>4761</v>
      </c>
      <c r="C4764" s="17">
        <v>1436</v>
      </c>
      <c r="D4764" s="17">
        <v>1452</v>
      </c>
    </row>
    <row r="4765" spans="2:4" x14ac:dyDescent="0.4">
      <c r="B4765" s="15">
        <v>4762</v>
      </c>
      <c r="C4765" s="17">
        <v>1437</v>
      </c>
      <c r="D4765" s="17">
        <v>1437</v>
      </c>
    </row>
    <row r="4766" spans="2:4" x14ac:dyDescent="0.4">
      <c r="B4766" s="15">
        <v>4763</v>
      </c>
      <c r="C4766" s="17">
        <v>1153</v>
      </c>
      <c r="D4766" s="17">
        <v>1124</v>
      </c>
    </row>
    <row r="4767" spans="2:4" x14ac:dyDescent="0.4">
      <c r="B4767" s="15">
        <v>4764</v>
      </c>
      <c r="C4767" s="17">
        <v>1314</v>
      </c>
      <c r="D4767" s="17">
        <v>1124</v>
      </c>
    </row>
    <row r="4768" spans="2:4" x14ac:dyDescent="0.4">
      <c r="B4768" s="15">
        <v>4765</v>
      </c>
      <c r="C4768" s="17">
        <v>1437</v>
      </c>
      <c r="D4768" s="17">
        <v>1437</v>
      </c>
    </row>
    <row r="4769" spans="2:4" x14ac:dyDescent="0.4">
      <c r="B4769" s="15">
        <v>4766</v>
      </c>
      <c r="C4769" s="17">
        <v>1452</v>
      </c>
      <c r="D4769" s="17">
        <v>1452</v>
      </c>
    </row>
    <row r="4770" spans="2:4" x14ac:dyDescent="0.4">
      <c r="B4770" s="15">
        <v>4767</v>
      </c>
      <c r="C4770" s="17">
        <v>1314</v>
      </c>
      <c r="D4770" s="17">
        <v>1458</v>
      </c>
    </row>
    <row r="4771" spans="2:4" x14ac:dyDescent="0.4">
      <c r="B4771" s="15">
        <v>4768</v>
      </c>
      <c r="C4771" s="17">
        <v>1388</v>
      </c>
      <c r="D4771" s="17">
        <v>1388</v>
      </c>
    </row>
    <row r="4772" spans="2:4" x14ac:dyDescent="0.4">
      <c r="B4772" s="15">
        <v>4769</v>
      </c>
      <c r="C4772" s="17">
        <v>1124</v>
      </c>
      <c r="D4772" s="17">
        <v>1124</v>
      </c>
    </row>
    <row r="4773" spans="2:4" x14ac:dyDescent="0.4">
      <c r="B4773" s="15">
        <v>4770</v>
      </c>
      <c r="C4773" s="17">
        <v>1437</v>
      </c>
      <c r="D4773" s="17">
        <v>1437</v>
      </c>
    </row>
    <row r="4774" spans="2:4" x14ac:dyDescent="0.4">
      <c r="B4774" s="15">
        <v>4771</v>
      </c>
      <c r="C4774" s="17">
        <v>1452</v>
      </c>
      <c r="D4774" s="17">
        <v>1452</v>
      </c>
    </row>
    <row r="4775" spans="2:4" x14ac:dyDescent="0.4">
      <c r="B4775" s="15">
        <v>4772</v>
      </c>
      <c r="C4775" s="17">
        <v>1437</v>
      </c>
      <c r="D4775" s="17">
        <v>1437</v>
      </c>
    </row>
    <row r="4776" spans="2:4" x14ac:dyDescent="0.4">
      <c r="B4776" s="15">
        <v>4773</v>
      </c>
      <c r="C4776" s="17">
        <v>1452</v>
      </c>
      <c r="D4776" s="17">
        <v>1452</v>
      </c>
    </row>
    <row r="4777" spans="2:4" x14ac:dyDescent="0.4">
      <c r="B4777" s="15">
        <v>4774</v>
      </c>
      <c r="C4777" s="17">
        <v>1437</v>
      </c>
      <c r="D4777" s="17">
        <v>1437</v>
      </c>
    </row>
    <row r="4778" spans="2:4" x14ac:dyDescent="0.4">
      <c r="B4778" s="15">
        <v>4775</v>
      </c>
      <c r="C4778" s="17">
        <v>1274</v>
      </c>
      <c r="D4778" s="17">
        <v>1423</v>
      </c>
    </row>
    <row r="4779" spans="2:4" x14ac:dyDescent="0.4">
      <c r="B4779" s="15">
        <v>4776</v>
      </c>
      <c r="C4779" s="17">
        <v>1452</v>
      </c>
      <c r="D4779" s="17">
        <v>1452</v>
      </c>
    </row>
    <row r="4780" spans="2:4" x14ac:dyDescent="0.4">
      <c r="B4780" s="15">
        <v>4777</v>
      </c>
      <c r="C4780" s="17">
        <v>1124</v>
      </c>
      <c r="D4780" s="17">
        <v>1124</v>
      </c>
    </row>
    <row r="4781" spans="2:4" x14ac:dyDescent="0.4">
      <c r="B4781" s="15">
        <v>4778</v>
      </c>
      <c r="C4781" s="17">
        <v>1452</v>
      </c>
      <c r="D4781" s="17">
        <v>1452</v>
      </c>
    </row>
    <row r="4782" spans="2:4" x14ac:dyDescent="0.4">
      <c r="B4782" s="15">
        <v>4779</v>
      </c>
      <c r="C4782" s="17">
        <v>1314</v>
      </c>
      <c r="D4782" s="17">
        <v>1452</v>
      </c>
    </row>
    <row r="4783" spans="2:4" x14ac:dyDescent="0.4">
      <c r="B4783" s="15">
        <v>4780</v>
      </c>
      <c r="C4783" s="17">
        <v>1274</v>
      </c>
      <c r="D4783" s="17">
        <v>1458</v>
      </c>
    </row>
    <row r="4784" spans="2:4" x14ac:dyDescent="0.4">
      <c r="B4784" s="15">
        <v>4781</v>
      </c>
      <c r="C4784" s="17">
        <v>1124</v>
      </c>
      <c r="D4784" s="17">
        <v>1124</v>
      </c>
    </row>
    <row r="4785" spans="2:4" x14ac:dyDescent="0.4">
      <c r="B4785" s="15">
        <v>4782</v>
      </c>
      <c r="C4785" s="17">
        <v>1436</v>
      </c>
      <c r="D4785" s="17">
        <v>1343</v>
      </c>
    </row>
    <row r="4786" spans="2:4" x14ac:dyDescent="0.4">
      <c r="B4786" s="15">
        <v>4783</v>
      </c>
      <c r="C4786" s="17">
        <v>1343</v>
      </c>
      <c r="D4786" s="17">
        <v>1343</v>
      </c>
    </row>
    <row r="4787" spans="2:4" x14ac:dyDescent="0.4">
      <c r="B4787" s="15">
        <v>4784</v>
      </c>
      <c r="C4787" s="17">
        <v>1257</v>
      </c>
      <c r="D4787" s="17">
        <v>1124</v>
      </c>
    </row>
    <row r="4788" spans="2:4" x14ac:dyDescent="0.4">
      <c r="B4788" s="15">
        <v>4785</v>
      </c>
      <c r="C4788" s="17">
        <v>1124</v>
      </c>
      <c r="D4788" s="17">
        <v>1124</v>
      </c>
    </row>
    <row r="4789" spans="2:4" x14ac:dyDescent="0.4">
      <c r="B4789" s="15">
        <v>4786</v>
      </c>
      <c r="C4789" s="17">
        <v>1452</v>
      </c>
      <c r="D4789" s="17">
        <v>1452</v>
      </c>
    </row>
    <row r="4790" spans="2:4" x14ac:dyDescent="0.4">
      <c r="B4790" s="15">
        <v>4787</v>
      </c>
      <c r="C4790" s="17">
        <v>1278</v>
      </c>
      <c r="D4790" s="17">
        <v>1195</v>
      </c>
    </row>
    <row r="4791" spans="2:4" x14ac:dyDescent="0.4">
      <c r="B4791" s="15">
        <v>4788</v>
      </c>
      <c r="C4791" s="17">
        <v>1124</v>
      </c>
      <c r="D4791" s="17">
        <v>1124</v>
      </c>
    </row>
    <row r="4792" spans="2:4" x14ac:dyDescent="0.4">
      <c r="B4792" s="15">
        <v>4789</v>
      </c>
      <c r="C4792" s="17">
        <v>1452</v>
      </c>
      <c r="D4792" s="17">
        <v>1452</v>
      </c>
    </row>
    <row r="4793" spans="2:4" x14ac:dyDescent="0.4">
      <c r="B4793" s="15">
        <v>4790</v>
      </c>
      <c r="C4793" s="17">
        <v>1452</v>
      </c>
      <c r="D4793" s="17">
        <v>1452</v>
      </c>
    </row>
    <row r="4794" spans="2:4" x14ac:dyDescent="0.4">
      <c r="B4794" s="15">
        <v>4791</v>
      </c>
      <c r="C4794" s="17">
        <v>1242</v>
      </c>
      <c r="D4794" s="17">
        <v>1437</v>
      </c>
    </row>
    <row r="4795" spans="2:4" x14ac:dyDescent="0.4">
      <c r="B4795" s="15">
        <v>4792</v>
      </c>
      <c r="C4795" s="17">
        <v>1452</v>
      </c>
      <c r="D4795" s="17">
        <v>1452</v>
      </c>
    </row>
    <row r="4796" spans="2:4" x14ac:dyDescent="0.4">
      <c r="B4796" s="15">
        <v>4793</v>
      </c>
      <c r="C4796" s="17">
        <v>1257</v>
      </c>
      <c r="D4796" s="17">
        <v>1112</v>
      </c>
    </row>
    <row r="4797" spans="2:4" x14ac:dyDescent="0.4">
      <c r="B4797" s="15">
        <v>4794</v>
      </c>
      <c r="C4797" s="17">
        <v>1345</v>
      </c>
      <c r="D4797" s="17">
        <v>1433</v>
      </c>
    </row>
    <row r="4798" spans="2:4" x14ac:dyDescent="0.4">
      <c r="B4798" s="15">
        <v>4795</v>
      </c>
      <c r="C4798" s="17">
        <v>1458</v>
      </c>
      <c r="D4798" s="17">
        <v>1458</v>
      </c>
    </row>
    <row r="4799" spans="2:4" x14ac:dyDescent="0.4">
      <c r="B4799" s="15">
        <v>4796</v>
      </c>
      <c r="C4799" s="17">
        <v>1452</v>
      </c>
      <c r="D4799" s="17">
        <v>1452</v>
      </c>
    </row>
    <row r="4800" spans="2:4" x14ac:dyDescent="0.4">
      <c r="B4800" s="15">
        <v>4797</v>
      </c>
      <c r="C4800" s="17">
        <v>1314</v>
      </c>
      <c r="D4800" s="17">
        <v>1452</v>
      </c>
    </row>
    <row r="4801" spans="2:4" x14ac:dyDescent="0.4">
      <c r="B4801" s="15">
        <v>4798</v>
      </c>
      <c r="C4801" s="17">
        <v>1242</v>
      </c>
      <c r="D4801" s="17">
        <v>1181</v>
      </c>
    </row>
    <row r="4802" spans="2:4" x14ac:dyDescent="0.4">
      <c r="B4802" s="15">
        <v>4799</v>
      </c>
      <c r="C4802" s="17">
        <v>1242</v>
      </c>
      <c r="D4802" s="17">
        <v>1433</v>
      </c>
    </row>
    <row r="4803" spans="2:4" x14ac:dyDescent="0.4">
      <c r="B4803" s="15">
        <v>4800</v>
      </c>
      <c r="C4803" s="17">
        <v>1452</v>
      </c>
      <c r="D4803" s="17">
        <v>1452</v>
      </c>
    </row>
    <row r="4804" spans="2:4" x14ac:dyDescent="0.4">
      <c r="B4804" s="15">
        <v>4801</v>
      </c>
      <c r="C4804" s="17">
        <v>1124</v>
      </c>
      <c r="D4804" s="17">
        <v>1124</v>
      </c>
    </row>
    <row r="4805" spans="2:4" x14ac:dyDescent="0.4">
      <c r="B4805" s="15">
        <v>4802</v>
      </c>
      <c r="C4805" s="17">
        <v>1437</v>
      </c>
      <c r="D4805" s="17">
        <v>1437</v>
      </c>
    </row>
    <row r="4806" spans="2:4" x14ac:dyDescent="0.4">
      <c r="B4806" s="15">
        <v>4803</v>
      </c>
      <c r="C4806" s="17">
        <v>1458</v>
      </c>
      <c r="D4806" s="17">
        <v>1458</v>
      </c>
    </row>
    <row r="4807" spans="2:4" x14ac:dyDescent="0.4">
      <c r="B4807" s="15">
        <v>4804</v>
      </c>
      <c r="C4807" s="17">
        <v>1374</v>
      </c>
      <c r="D4807" s="17">
        <v>1374</v>
      </c>
    </row>
    <row r="4808" spans="2:4" x14ac:dyDescent="0.4">
      <c r="B4808" s="15">
        <v>4805</v>
      </c>
      <c r="C4808" s="17">
        <v>1452</v>
      </c>
      <c r="D4808" s="17">
        <v>1452</v>
      </c>
    </row>
    <row r="4809" spans="2:4" x14ac:dyDescent="0.4">
      <c r="B4809" s="15">
        <v>4806</v>
      </c>
      <c r="C4809" s="17">
        <v>1433</v>
      </c>
      <c r="D4809" s="17">
        <v>1433</v>
      </c>
    </row>
    <row r="4810" spans="2:4" x14ac:dyDescent="0.4">
      <c r="B4810" s="15">
        <v>4807</v>
      </c>
      <c r="C4810" s="17">
        <v>1452</v>
      </c>
      <c r="D4810" s="17">
        <v>1452</v>
      </c>
    </row>
    <row r="4811" spans="2:4" x14ac:dyDescent="0.4">
      <c r="B4811" s="15">
        <v>4808</v>
      </c>
      <c r="C4811" s="17">
        <v>1452</v>
      </c>
      <c r="D4811" s="17">
        <v>1452</v>
      </c>
    </row>
    <row r="4812" spans="2:4" x14ac:dyDescent="0.4">
      <c r="B4812" s="15">
        <v>4809</v>
      </c>
      <c r="C4812" s="17">
        <v>1314</v>
      </c>
      <c r="D4812" s="17">
        <v>1124</v>
      </c>
    </row>
    <row r="4813" spans="2:4" x14ac:dyDescent="0.4">
      <c r="B4813" s="15">
        <v>4810</v>
      </c>
      <c r="C4813" s="17">
        <v>1124</v>
      </c>
      <c r="D4813" s="17">
        <v>1124</v>
      </c>
    </row>
    <row r="4814" spans="2:4" x14ac:dyDescent="0.4">
      <c r="B4814" s="15">
        <v>4811</v>
      </c>
      <c r="C4814" s="17">
        <v>1452</v>
      </c>
      <c r="D4814" s="17">
        <v>1452</v>
      </c>
    </row>
    <row r="4815" spans="2:4" x14ac:dyDescent="0.4">
      <c r="B4815" s="15">
        <v>4812</v>
      </c>
      <c r="C4815" s="17">
        <v>1452</v>
      </c>
      <c r="D4815" s="17">
        <v>1452</v>
      </c>
    </row>
    <row r="4816" spans="2:4" x14ac:dyDescent="0.4">
      <c r="B4816" s="15">
        <v>4813</v>
      </c>
      <c r="C4816" s="17">
        <v>1452</v>
      </c>
      <c r="D4816" s="17">
        <v>1452</v>
      </c>
    </row>
    <row r="4817" spans="2:4" x14ac:dyDescent="0.4">
      <c r="B4817" s="15">
        <v>4814</v>
      </c>
      <c r="C4817" s="17">
        <v>1343</v>
      </c>
      <c r="D4817" s="17">
        <v>1343</v>
      </c>
    </row>
    <row r="4818" spans="2:4" x14ac:dyDescent="0.4">
      <c r="B4818" s="15">
        <v>4815</v>
      </c>
      <c r="C4818" s="17">
        <v>1343</v>
      </c>
      <c r="D4818" s="17">
        <v>1343</v>
      </c>
    </row>
    <row r="4819" spans="2:4" x14ac:dyDescent="0.4">
      <c r="B4819" s="15">
        <v>4816</v>
      </c>
      <c r="C4819" s="17">
        <v>1278</v>
      </c>
      <c r="D4819" s="17">
        <v>1196</v>
      </c>
    </row>
    <row r="4820" spans="2:4" x14ac:dyDescent="0.4">
      <c r="B4820" s="15">
        <v>4817</v>
      </c>
      <c r="C4820" s="17">
        <v>1436</v>
      </c>
      <c r="D4820" s="17">
        <v>1343</v>
      </c>
    </row>
    <row r="4821" spans="2:4" x14ac:dyDescent="0.4">
      <c r="B4821" s="15">
        <v>4818</v>
      </c>
      <c r="C4821" s="17">
        <v>1242</v>
      </c>
      <c r="D4821" s="17">
        <v>1458</v>
      </c>
    </row>
    <row r="4822" spans="2:4" x14ac:dyDescent="0.4">
      <c r="B4822" s="15">
        <v>4819</v>
      </c>
      <c r="C4822" s="17">
        <v>1166</v>
      </c>
      <c r="D4822" s="17">
        <v>1433</v>
      </c>
    </row>
    <row r="4823" spans="2:4" x14ac:dyDescent="0.4">
      <c r="B4823" s="15">
        <v>4820</v>
      </c>
      <c r="C4823" s="17">
        <v>1452</v>
      </c>
      <c r="D4823" s="17">
        <v>1452</v>
      </c>
    </row>
    <row r="4824" spans="2:4" x14ac:dyDescent="0.4">
      <c r="B4824" s="15">
        <v>4821</v>
      </c>
      <c r="C4824" s="17">
        <v>1452</v>
      </c>
      <c r="D4824" s="17">
        <v>1452</v>
      </c>
    </row>
    <row r="4825" spans="2:4" x14ac:dyDescent="0.4">
      <c r="B4825" s="15">
        <v>4822</v>
      </c>
      <c r="C4825" s="17">
        <v>1314</v>
      </c>
      <c r="D4825" s="17">
        <v>1374</v>
      </c>
    </row>
    <row r="4826" spans="2:4" x14ac:dyDescent="0.4">
      <c r="B4826" s="15">
        <v>4823</v>
      </c>
      <c r="C4826" s="17">
        <v>1124</v>
      </c>
      <c r="D4826" s="17">
        <v>1124</v>
      </c>
    </row>
    <row r="4827" spans="2:4" x14ac:dyDescent="0.4">
      <c r="B4827" s="15">
        <v>4824</v>
      </c>
      <c r="C4827" s="17">
        <v>1437</v>
      </c>
      <c r="D4827" s="17">
        <v>1437</v>
      </c>
    </row>
    <row r="4828" spans="2:4" x14ac:dyDescent="0.4">
      <c r="B4828" s="15">
        <v>4825</v>
      </c>
      <c r="C4828" s="17">
        <v>1452</v>
      </c>
      <c r="D4828" s="17">
        <v>1452</v>
      </c>
    </row>
    <row r="4829" spans="2:4" x14ac:dyDescent="0.4">
      <c r="B4829" s="15">
        <v>4826</v>
      </c>
      <c r="C4829" s="17">
        <v>1437</v>
      </c>
      <c r="D4829" s="17">
        <v>1437</v>
      </c>
    </row>
    <row r="4830" spans="2:4" x14ac:dyDescent="0.4">
      <c r="B4830" s="15">
        <v>4827</v>
      </c>
      <c r="C4830" s="17">
        <v>1437</v>
      </c>
      <c r="D4830" s="17">
        <v>1437</v>
      </c>
    </row>
    <row r="4831" spans="2:4" x14ac:dyDescent="0.4">
      <c r="B4831" s="15">
        <v>4828</v>
      </c>
      <c r="C4831" s="17">
        <v>1458</v>
      </c>
      <c r="D4831" s="17">
        <v>1458</v>
      </c>
    </row>
    <row r="4832" spans="2:4" x14ac:dyDescent="0.4">
      <c r="B4832" s="15">
        <v>4829</v>
      </c>
      <c r="C4832" s="17">
        <v>1112</v>
      </c>
      <c r="D4832" s="17">
        <v>1112</v>
      </c>
    </row>
    <row r="4833" spans="2:4" x14ac:dyDescent="0.4">
      <c r="B4833" s="15">
        <v>4830</v>
      </c>
      <c r="C4833" s="17">
        <v>1437</v>
      </c>
      <c r="D4833" s="17">
        <v>1437</v>
      </c>
    </row>
    <row r="4834" spans="2:4" x14ac:dyDescent="0.4">
      <c r="B4834" s="15">
        <v>4831</v>
      </c>
      <c r="C4834" s="17">
        <v>1276</v>
      </c>
      <c r="D4834" s="17">
        <v>1124</v>
      </c>
    </row>
    <row r="4835" spans="2:4" x14ac:dyDescent="0.4">
      <c r="B4835" s="15">
        <v>4832</v>
      </c>
      <c r="C4835" s="17">
        <v>1124</v>
      </c>
      <c r="D4835" s="17">
        <v>1124</v>
      </c>
    </row>
    <row r="4836" spans="2:4" x14ac:dyDescent="0.4">
      <c r="B4836" s="15">
        <v>4833</v>
      </c>
      <c r="C4836" s="17">
        <v>1452</v>
      </c>
      <c r="D4836" s="17">
        <v>1452</v>
      </c>
    </row>
    <row r="4837" spans="2:4" x14ac:dyDescent="0.4">
      <c r="B4837" s="15">
        <v>4834</v>
      </c>
      <c r="C4837" s="17">
        <v>1437</v>
      </c>
      <c r="D4837" s="17">
        <v>1437</v>
      </c>
    </row>
    <row r="4838" spans="2:4" x14ac:dyDescent="0.4">
      <c r="B4838" s="15">
        <v>4835</v>
      </c>
      <c r="C4838" s="17">
        <v>1452</v>
      </c>
      <c r="D4838" s="17">
        <v>1452</v>
      </c>
    </row>
    <row r="4839" spans="2:4" x14ac:dyDescent="0.4">
      <c r="B4839" s="15">
        <v>4836</v>
      </c>
      <c r="C4839" s="17">
        <v>1452</v>
      </c>
      <c r="D4839" s="17">
        <v>1452</v>
      </c>
    </row>
    <row r="4840" spans="2:4" x14ac:dyDescent="0.4">
      <c r="B4840" s="15">
        <v>4837</v>
      </c>
      <c r="C4840" s="17">
        <v>1153</v>
      </c>
      <c r="D4840" s="17">
        <v>1452</v>
      </c>
    </row>
    <row r="4841" spans="2:4" x14ac:dyDescent="0.4">
      <c r="B4841" s="15">
        <v>4838</v>
      </c>
      <c r="C4841" s="17">
        <v>1242</v>
      </c>
      <c r="D4841" s="17">
        <v>1195</v>
      </c>
    </row>
    <row r="4842" spans="2:4" x14ac:dyDescent="0.4">
      <c r="B4842" s="15">
        <v>4839</v>
      </c>
      <c r="C4842" s="17">
        <v>1257</v>
      </c>
      <c r="D4842" s="17">
        <v>1452</v>
      </c>
    </row>
    <row r="4843" spans="2:4" x14ac:dyDescent="0.4">
      <c r="B4843" s="15">
        <v>4840</v>
      </c>
      <c r="C4843" s="17">
        <v>1314</v>
      </c>
      <c r="D4843" s="17">
        <v>1124</v>
      </c>
    </row>
    <row r="4844" spans="2:4" x14ac:dyDescent="0.4">
      <c r="B4844" s="15">
        <v>4841</v>
      </c>
      <c r="C4844" s="17">
        <v>1242</v>
      </c>
      <c r="D4844" s="17">
        <v>1433</v>
      </c>
    </row>
    <row r="4845" spans="2:4" x14ac:dyDescent="0.4">
      <c r="B4845" s="15">
        <v>4842</v>
      </c>
      <c r="C4845" s="17">
        <v>1437</v>
      </c>
      <c r="D4845" s="17">
        <v>1437</v>
      </c>
    </row>
    <row r="4846" spans="2:4" x14ac:dyDescent="0.4">
      <c r="B4846" s="15">
        <v>4843</v>
      </c>
      <c r="C4846" s="17">
        <v>1314</v>
      </c>
      <c r="D4846" s="17">
        <v>1196</v>
      </c>
    </row>
    <row r="4847" spans="2:4" x14ac:dyDescent="0.4">
      <c r="B4847" s="15">
        <v>4844</v>
      </c>
      <c r="C4847" s="17">
        <v>1452</v>
      </c>
      <c r="D4847" s="17">
        <v>1452</v>
      </c>
    </row>
    <row r="4848" spans="2:4" x14ac:dyDescent="0.4">
      <c r="B4848" s="15">
        <v>4845</v>
      </c>
      <c r="C4848" s="17">
        <v>1124</v>
      </c>
      <c r="D4848" s="17">
        <v>1124</v>
      </c>
    </row>
    <row r="4849" spans="2:4" x14ac:dyDescent="0.4">
      <c r="B4849" s="15">
        <v>4846</v>
      </c>
      <c r="C4849" s="17">
        <v>1124</v>
      </c>
      <c r="D4849" s="17">
        <v>1124</v>
      </c>
    </row>
    <row r="4850" spans="2:4" x14ac:dyDescent="0.4">
      <c r="B4850" s="15">
        <v>4847</v>
      </c>
      <c r="C4850" s="17">
        <v>1278</v>
      </c>
      <c r="D4850" s="17">
        <v>1437</v>
      </c>
    </row>
    <row r="4851" spans="2:4" x14ac:dyDescent="0.4">
      <c r="B4851" s="15">
        <v>4848</v>
      </c>
      <c r="C4851" s="17">
        <v>1343</v>
      </c>
      <c r="D4851" s="17">
        <v>1343</v>
      </c>
    </row>
    <row r="4852" spans="2:4" x14ac:dyDescent="0.4">
      <c r="B4852" s="15">
        <v>4849</v>
      </c>
      <c r="C4852" s="17">
        <v>1452</v>
      </c>
      <c r="D4852" s="17">
        <v>1452</v>
      </c>
    </row>
    <row r="4853" spans="2:4" x14ac:dyDescent="0.4">
      <c r="B4853" s="15">
        <v>4850</v>
      </c>
      <c r="C4853" s="17">
        <v>1437</v>
      </c>
      <c r="D4853" s="17">
        <v>1437</v>
      </c>
    </row>
    <row r="4854" spans="2:4" x14ac:dyDescent="0.4">
      <c r="B4854" s="15">
        <v>4851</v>
      </c>
      <c r="C4854" s="17">
        <v>1452</v>
      </c>
      <c r="D4854" s="17">
        <v>1452</v>
      </c>
    </row>
    <row r="4855" spans="2:4" x14ac:dyDescent="0.4">
      <c r="B4855" s="15">
        <v>4852</v>
      </c>
      <c r="C4855" s="17">
        <v>1274</v>
      </c>
      <c r="D4855" s="17">
        <v>1433</v>
      </c>
    </row>
    <row r="4856" spans="2:4" x14ac:dyDescent="0.4">
      <c r="B4856" s="15">
        <v>4853</v>
      </c>
      <c r="C4856" s="17">
        <v>1246</v>
      </c>
      <c r="D4856" s="17">
        <v>1196</v>
      </c>
    </row>
    <row r="4857" spans="2:4" x14ac:dyDescent="0.4">
      <c r="B4857" s="15">
        <v>4854</v>
      </c>
      <c r="C4857" s="17">
        <v>1452</v>
      </c>
      <c r="D4857" s="17">
        <v>1452</v>
      </c>
    </row>
    <row r="4858" spans="2:4" x14ac:dyDescent="0.4">
      <c r="B4858" s="15">
        <v>4855</v>
      </c>
      <c r="C4858" s="17">
        <v>1153</v>
      </c>
      <c r="D4858" s="17">
        <v>1458</v>
      </c>
    </row>
    <row r="4859" spans="2:4" x14ac:dyDescent="0.4">
      <c r="B4859" s="15">
        <v>4856</v>
      </c>
      <c r="C4859" s="17">
        <v>1452</v>
      </c>
      <c r="D4859" s="17">
        <v>1452</v>
      </c>
    </row>
    <row r="4860" spans="2:4" x14ac:dyDescent="0.4">
      <c r="B4860" s="15">
        <v>4857</v>
      </c>
      <c r="C4860" s="17">
        <v>1458</v>
      </c>
      <c r="D4860" s="17">
        <v>1458</v>
      </c>
    </row>
    <row r="4861" spans="2:4" x14ac:dyDescent="0.4">
      <c r="B4861" s="15">
        <v>4858</v>
      </c>
      <c r="C4861" s="17">
        <v>1246</v>
      </c>
      <c r="D4861" s="17">
        <v>1452</v>
      </c>
    </row>
    <row r="4862" spans="2:4" x14ac:dyDescent="0.4">
      <c r="B4862" s="15">
        <v>4859</v>
      </c>
      <c r="C4862" s="17">
        <v>1374</v>
      </c>
      <c r="D4862" s="17">
        <v>1374</v>
      </c>
    </row>
    <row r="4863" spans="2:4" x14ac:dyDescent="0.4">
      <c r="B4863" s="15">
        <v>4860</v>
      </c>
      <c r="C4863" s="17">
        <v>1452</v>
      </c>
      <c r="D4863" s="17">
        <v>1452</v>
      </c>
    </row>
    <row r="4864" spans="2:4" x14ac:dyDescent="0.4">
      <c r="B4864" s="15">
        <v>4861</v>
      </c>
      <c r="C4864" s="17">
        <v>1112</v>
      </c>
      <c r="D4864" s="17">
        <v>1112</v>
      </c>
    </row>
    <row r="4865" spans="2:4" x14ac:dyDescent="0.4">
      <c r="B4865" s="15">
        <v>4862</v>
      </c>
      <c r="C4865" s="17">
        <v>1452</v>
      </c>
      <c r="D4865" s="17">
        <v>1452</v>
      </c>
    </row>
    <row r="4866" spans="2:4" x14ac:dyDescent="0.4">
      <c r="B4866" s="15">
        <v>4863</v>
      </c>
      <c r="C4866" s="17">
        <v>1153</v>
      </c>
      <c r="D4866" s="17">
        <v>1452</v>
      </c>
    </row>
    <row r="4867" spans="2:4" x14ac:dyDescent="0.4">
      <c r="B4867" s="15">
        <v>4864</v>
      </c>
      <c r="C4867" s="17">
        <v>1452</v>
      </c>
      <c r="D4867" s="17">
        <v>1452</v>
      </c>
    </row>
    <row r="4868" spans="2:4" x14ac:dyDescent="0.4">
      <c r="B4868" s="15">
        <v>4865</v>
      </c>
      <c r="C4868" s="17">
        <v>1181</v>
      </c>
      <c r="D4868" s="17">
        <v>1181</v>
      </c>
    </row>
    <row r="4869" spans="2:4" x14ac:dyDescent="0.4">
      <c r="B4869" s="15">
        <v>4866</v>
      </c>
      <c r="C4869" s="17">
        <v>1374</v>
      </c>
      <c r="D4869" s="17">
        <v>1374</v>
      </c>
    </row>
    <row r="4870" spans="2:4" x14ac:dyDescent="0.4">
      <c r="B4870" s="15">
        <v>4867</v>
      </c>
      <c r="C4870" s="17">
        <v>1124</v>
      </c>
      <c r="D4870" s="17">
        <v>1124</v>
      </c>
    </row>
    <row r="4871" spans="2:4" x14ac:dyDescent="0.4">
      <c r="B4871" s="15">
        <v>4868</v>
      </c>
      <c r="C4871" s="17">
        <v>1124</v>
      </c>
      <c r="D4871" s="17">
        <v>1124</v>
      </c>
    </row>
    <row r="4872" spans="2:4" x14ac:dyDescent="0.4">
      <c r="B4872" s="15">
        <v>4869</v>
      </c>
      <c r="C4872" s="17">
        <v>1371</v>
      </c>
      <c r="D4872" s="17">
        <v>1195</v>
      </c>
    </row>
    <row r="4873" spans="2:4" x14ac:dyDescent="0.4">
      <c r="B4873" s="15">
        <v>4870</v>
      </c>
      <c r="C4873" s="17">
        <v>1436</v>
      </c>
      <c r="D4873" s="17">
        <v>1433</v>
      </c>
    </row>
    <row r="4874" spans="2:4" x14ac:dyDescent="0.4">
      <c r="B4874" s="15">
        <v>4871</v>
      </c>
      <c r="C4874" s="17">
        <v>1371</v>
      </c>
      <c r="D4874" s="17">
        <v>1458</v>
      </c>
    </row>
    <row r="4875" spans="2:4" x14ac:dyDescent="0.4">
      <c r="B4875" s="15">
        <v>4872</v>
      </c>
      <c r="C4875" s="17">
        <v>1371</v>
      </c>
      <c r="D4875" s="17">
        <v>1433</v>
      </c>
    </row>
    <row r="4876" spans="2:4" x14ac:dyDescent="0.4">
      <c r="B4876" s="15">
        <v>4873</v>
      </c>
      <c r="C4876" s="17">
        <v>1433</v>
      </c>
      <c r="D4876" s="17">
        <v>1433</v>
      </c>
    </row>
    <row r="4877" spans="2:4" x14ac:dyDescent="0.4">
      <c r="B4877" s="15">
        <v>4874</v>
      </c>
      <c r="C4877" s="17">
        <v>1452</v>
      </c>
      <c r="D4877" s="17">
        <v>1452</v>
      </c>
    </row>
    <row r="4878" spans="2:4" x14ac:dyDescent="0.4">
      <c r="B4878" s="15">
        <v>4875</v>
      </c>
      <c r="C4878" s="17">
        <v>1452</v>
      </c>
      <c r="D4878" s="17">
        <v>1452</v>
      </c>
    </row>
    <row r="4879" spans="2:4" x14ac:dyDescent="0.4">
      <c r="B4879" s="15">
        <v>4876</v>
      </c>
      <c r="C4879" s="17">
        <v>1124</v>
      </c>
      <c r="D4879" s="17">
        <v>1124</v>
      </c>
    </row>
    <row r="4880" spans="2:4" x14ac:dyDescent="0.4">
      <c r="B4880" s="15">
        <v>4877</v>
      </c>
      <c r="C4880" s="17">
        <v>1452</v>
      </c>
      <c r="D4880" s="17">
        <v>1452</v>
      </c>
    </row>
    <row r="4881" spans="2:4" x14ac:dyDescent="0.4">
      <c r="B4881" s="15">
        <v>4878</v>
      </c>
      <c r="C4881" s="17">
        <v>1257</v>
      </c>
      <c r="D4881" s="17">
        <v>1437</v>
      </c>
    </row>
    <row r="4882" spans="2:4" x14ac:dyDescent="0.4">
      <c r="B4882" s="15">
        <v>4879</v>
      </c>
      <c r="C4882" s="17">
        <v>1452</v>
      </c>
      <c r="D4882" s="17">
        <v>1452</v>
      </c>
    </row>
    <row r="4883" spans="2:4" x14ac:dyDescent="0.4">
      <c r="B4883" s="15">
        <v>4880</v>
      </c>
      <c r="C4883" s="17">
        <v>1274</v>
      </c>
      <c r="D4883" s="17">
        <v>1181</v>
      </c>
    </row>
    <row r="4884" spans="2:4" x14ac:dyDescent="0.4">
      <c r="B4884" s="15">
        <v>4881</v>
      </c>
      <c r="C4884" s="17">
        <v>1153</v>
      </c>
      <c r="D4884" s="17">
        <v>1124</v>
      </c>
    </row>
    <row r="4885" spans="2:4" x14ac:dyDescent="0.4">
      <c r="B4885" s="15">
        <v>4882</v>
      </c>
      <c r="C4885" s="17">
        <v>1437</v>
      </c>
      <c r="D4885" s="17">
        <v>1437</v>
      </c>
    </row>
    <row r="4886" spans="2:4" x14ac:dyDescent="0.4">
      <c r="B4886" s="15">
        <v>4883</v>
      </c>
      <c r="C4886" s="17">
        <v>1452</v>
      </c>
      <c r="D4886" s="17">
        <v>1452</v>
      </c>
    </row>
    <row r="4887" spans="2:4" x14ac:dyDescent="0.4">
      <c r="B4887" s="15">
        <v>4884</v>
      </c>
      <c r="C4887" s="17">
        <v>1452</v>
      </c>
      <c r="D4887" s="17">
        <v>1452</v>
      </c>
    </row>
    <row r="4888" spans="2:4" x14ac:dyDescent="0.4">
      <c r="B4888" s="15">
        <v>4885</v>
      </c>
      <c r="C4888" s="17">
        <v>1437</v>
      </c>
      <c r="D4888" s="17">
        <v>1437</v>
      </c>
    </row>
    <row r="4889" spans="2:4" x14ac:dyDescent="0.4">
      <c r="B4889" s="15">
        <v>4886</v>
      </c>
      <c r="C4889" s="17">
        <v>1437</v>
      </c>
      <c r="D4889" s="17">
        <v>1437</v>
      </c>
    </row>
    <row r="4890" spans="2:4" x14ac:dyDescent="0.4">
      <c r="B4890" s="15">
        <v>4887</v>
      </c>
      <c r="C4890" s="17">
        <v>1345</v>
      </c>
      <c r="D4890" s="17">
        <v>1195</v>
      </c>
    </row>
    <row r="4891" spans="2:4" x14ac:dyDescent="0.4">
      <c r="B4891" s="15">
        <v>4888</v>
      </c>
      <c r="C4891" s="17">
        <v>1343</v>
      </c>
      <c r="D4891" s="17">
        <v>1343</v>
      </c>
    </row>
    <row r="4892" spans="2:4" x14ac:dyDescent="0.4">
      <c r="B4892" s="15">
        <v>4889</v>
      </c>
      <c r="C4892" s="17">
        <v>1437</v>
      </c>
      <c r="D4892" s="17">
        <v>1437</v>
      </c>
    </row>
    <row r="4893" spans="2:4" x14ac:dyDescent="0.4">
      <c r="B4893" s="15">
        <v>4890</v>
      </c>
      <c r="C4893" s="17">
        <v>1435</v>
      </c>
      <c r="D4893" s="17">
        <v>1435</v>
      </c>
    </row>
    <row r="4894" spans="2:4" x14ac:dyDescent="0.4">
      <c r="B4894" s="15">
        <v>4891</v>
      </c>
      <c r="C4894" s="17">
        <v>1314</v>
      </c>
      <c r="D4894" s="17">
        <v>1343</v>
      </c>
    </row>
    <row r="4895" spans="2:4" x14ac:dyDescent="0.4">
      <c r="B4895" s="15">
        <v>4892</v>
      </c>
      <c r="C4895" s="17">
        <v>1124</v>
      </c>
      <c r="D4895" s="17">
        <v>1124</v>
      </c>
    </row>
    <row r="4896" spans="2:4" x14ac:dyDescent="0.4">
      <c r="B4896" s="15">
        <v>4893</v>
      </c>
      <c r="C4896" s="17">
        <v>1345</v>
      </c>
      <c r="D4896" s="17">
        <v>1343</v>
      </c>
    </row>
    <row r="4897" spans="2:4" x14ac:dyDescent="0.4">
      <c r="B4897" s="15">
        <v>4894</v>
      </c>
      <c r="C4897" s="17">
        <v>1371</v>
      </c>
      <c r="D4897" s="17">
        <v>1423</v>
      </c>
    </row>
    <row r="4898" spans="2:4" x14ac:dyDescent="0.4">
      <c r="B4898" s="15">
        <v>4895</v>
      </c>
      <c r="C4898" s="17">
        <v>1124</v>
      </c>
      <c r="D4898" s="17">
        <v>1124</v>
      </c>
    </row>
    <row r="4899" spans="2:4" x14ac:dyDescent="0.4">
      <c r="B4899" s="15">
        <v>4896</v>
      </c>
      <c r="C4899" s="17">
        <v>1343</v>
      </c>
      <c r="D4899" s="17">
        <v>1343</v>
      </c>
    </row>
    <row r="4900" spans="2:4" x14ac:dyDescent="0.4">
      <c r="B4900" s="15">
        <v>4897</v>
      </c>
      <c r="C4900" s="17">
        <v>1242</v>
      </c>
      <c r="D4900" s="17">
        <v>1112</v>
      </c>
    </row>
    <row r="4901" spans="2:4" x14ac:dyDescent="0.4">
      <c r="B4901" s="15">
        <v>4898</v>
      </c>
      <c r="C4901" s="17">
        <v>1246</v>
      </c>
      <c r="D4901" s="17">
        <v>1452</v>
      </c>
    </row>
    <row r="4902" spans="2:4" x14ac:dyDescent="0.4">
      <c r="B4902" s="15">
        <v>4899</v>
      </c>
      <c r="C4902" s="17">
        <v>1437</v>
      </c>
      <c r="D4902" s="17">
        <v>1437</v>
      </c>
    </row>
    <row r="4903" spans="2:4" x14ac:dyDescent="0.4">
      <c r="B4903" s="15">
        <v>4900</v>
      </c>
      <c r="C4903" s="17">
        <v>1452</v>
      </c>
      <c r="D4903" s="17">
        <v>1452</v>
      </c>
    </row>
    <row r="4904" spans="2:4" x14ac:dyDescent="0.4">
      <c r="B4904" s="15">
        <v>4901</v>
      </c>
      <c r="C4904" s="17">
        <v>1112</v>
      </c>
      <c r="D4904" s="17">
        <v>1112</v>
      </c>
    </row>
    <row r="4905" spans="2:4" x14ac:dyDescent="0.4">
      <c r="B4905" s="15">
        <v>4902</v>
      </c>
      <c r="C4905" s="17">
        <v>1452</v>
      </c>
      <c r="D4905" s="17">
        <v>1452</v>
      </c>
    </row>
    <row r="4906" spans="2:4" x14ac:dyDescent="0.4">
      <c r="B4906" s="15">
        <v>4903</v>
      </c>
      <c r="C4906" s="17">
        <v>1452</v>
      </c>
      <c r="D4906" s="17">
        <v>1452</v>
      </c>
    </row>
    <row r="4907" spans="2:4" x14ac:dyDescent="0.4">
      <c r="B4907" s="15">
        <v>4904</v>
      </c>
      <c r="C4907" s="17">
        <v>1437</v>
      </c>
      <c r="D4907" s="17">
        <v>1437</v>
      </c>
    </row>
    <row r="4908" spans="2:4" x14ac:dyDescent="0.4">
      <c r="B4908" s="15">
        <v>4905</v>
      </c>
      <c r="C4908" s="17">
        <v>1374</v>
      </c>
      <c r="D4908" s="17">
        <v>1374</v>
      </c>
    </row>
    <row r="4909" spans="2:4" x14ac:dyDescent="0.4">
      <c r="B4909" s="15">
        <v>4906</v>
      </c>
      <c r="C4909" s="17">
        <v>1371</v>
      </c>
      <c r="D4909" s="17">
        <v>1343</v>
      </c>
    </row>
    <row r="4910" spans="2:4" x14ac:dyDescent="0.4">
      <c r="B4910" s="15">
        <v>4907</v>
      </c>
      <c r="C4910" s="17">
        <v>1124</v>
      </c>
      <c r="D4910" s="17">
        <v>1124</v>
      </c>
    </row>
    <row r="4911" spans="2:4" x14ac:dyDescent="0.4">
      <c r="B4911" s="15">
        <v>4908</v>
      </c>
      <c r="C4911" s="17">
        <v>1452</v>
      </c>
      <c r="D4911" s="17">
        <v>1452</v>
      </c>
    </row>
    <row r="4912" spans="2:4" x14ac:dyDescent="0.4">
      <c r="B4912" s="15">
        <v>4909</v>
      </c>
      <c r="C4912" s="17">
        <v>1436</v>
      </c>
      <c r="D4912" s="17">
        <v>1458</v>
      </c>
    </row>
    <row r="4913" spans="2:4" x14ac:dyDescent="0.4">
      <c r="B4913" s="15">
        <v>4910</v>
      </c>
      <c r="C4913" s="17">
        <v>1314</v>
      </c>
      <c r="D4913" s="17">
        <v>1433</v>
      </c>
    </row>
    <row r="4914" spans="2:4" x14ac:dyDescent="0.4">
      <c r="B4914" s="15">
        <v>4911</v>
      </c>
      <c r="C4914" s="17">
        <v>1452</v>
      </c>
      <c r="D4914" s="17">
        <v>1452</v>
      </c>
    </row>
    <row r="4915" spans="2:4" x14ac:dyDescent="0.4">
      <c r="B4915" s="15">
        <v>4912</v>
      </c>
      <c r="C4915" s="17">
        <v>1437</v>
      </c>
      <c r="D4915" s="17">
        <v>1437</v>
      </c>
    </row>
    <row r="4916" spans="2:4" x14ac:dyDescent="0.4">
      <c r="B4916" s="15">
        <v>4913</v>
      </c>
      <c r="C4916" s="17">
        <v>1153</v>
      </c>
      <c r="D4916" s="17">
        <v>1124</v>
      </c>
    </row>
    <row r="4917" spans="2:4" x14ac:dyDescent="0.4">
      <c r="B4917" s="15">
        <v>4914</v>
      </c>
      <c r="C4917" s="17">
        <v>1452</v>
      </c>
      <c r="D4917" s="17">
        <v>1452</v>
      </c>
    </row>
    <row r="4918" spans="2:4" x14ac:dyDescent="0.4">
      <c r="B4918" s="15">
        <v>4915</v>
      </c>
      <c r="C4918" s="17">
        <v>1246</v>
      </c>
      <c r="D4918" s="17">
        <v>1124</v>
      </c>
    </row>
    <row r="4919" spans="2:4" x14ac:dyDescent="0.4">
      <c r="B4919" s="15">
        <v>4916</v>
      </c>
      <c r="C4919" s="17">
        <v>1278</v>
      </c>
      <c r="D4919" s="17">
        <v>1437</v>
      </c>
    </row>
    <row r="4920" spans="2:4" x14ac:dyDescent="0.4">
      <c r="B4920" s="15">
        <v>4917</v>
      </c>
      <c r="C4920" s="17">
        <v>1246</v>
      </c>
      <c r="D4920" s="17">
        <v>1181</v>
      </c>
    </row>
    <row r="4921" spans="2:4" x14ac:dyDescent="0.4">
      <c r="B4921" s="15">
        <v>4918</v>
      </c>
      <c r="C4921" s="17">
        <v>1437</v>
      </c>
      <c r="D4921" s="17">
        <v>1437</v>
      </c>
    </row>
    <row r="4922" spans="2:4" x14ac:dyDescent="0.4">
      <c r="B4922" s="15">
        <v>4919</v>
      </c>
      <c r="C4922" s="17">
        <v>1452</v>
      </c>
      <c r="D4922" s="17">
        <v>1452</v>
      </c>
    </row>
    <row r="4923" spans="2:4" x14ac:dyDescent="0.4">
      <c r="B4923" s="15">
        <v>4920</v>
      </c>
      <c r="C4923" s="17">
        <v>1458</v>
      </c>
      <c r="D4923" s="17">
        <v>1458</v>
      </c>
    </row>
    <row r="4924" spans="2:4" x14ac:dyDescent="0.4">
      <c r="B4924" s="15">
        <v>4921</v>
      </c>
      <c r="C4924" s="17">
        <v>1173</v>
      </c>
      <c r="D4924" s="17">
        <v>1181</v>
      </c>
    </row>
    <row r="4925" spans="2:4" x14ac:dyDescent="0.4">
      <c r="B4925" s="15">
        <v>4922</v>
      </c>
      <c r="C4925" s="17">
        <v>1452</v>
      </c>
      <c r="D4925" s="17">
        <v>1452</v>
      </c>
    </row>
    <row r="4926" spans="2:4" x14ac:dyDescent="0.4">
      <c r="B4926" s="15">
        <v>4923</v>
      </c>
      <c r="C4926" s="17">
        <v>1124</v>
      </c>
      <c r="D4926" s="17">
        <v>1124</v>
      </c>
    </row>
    <row r="4927" spans="2:4" x14ac:dyDescent="0.4">
      <c r="B4927" s="15">
        <v>4924</v>
      </c>
      <c r="C4927" s="17">
        <v>1452</v>
      </c>
      <c r="D4927" s="17">
        <v>1452</v>
      </c>
    </row>
    <row r="4928" spans="2:4" x14ac:dyDescent="0.4">
      <c r="B4928" s="15">
        <v>4925</v>
      </c>
      <c r="C4928" s="17">
        <v>1153</v>
      </c>
      <c r="D4928" s="17">
        <v>1437</v>
      </c>
    </row>
    <row r="4929" spans="2:4" x14ac:dyDescent="0.4">
      <c r="B4929" s="15">
        <v>4926</v>
      </c>
      <c r="C4929" s="17">
        <v>1124</v>
      </c>
      <c r="D4929" s="17">
        <v>1124</v>
      </c>
    </row>
    <row r="4930" spans="2:4" x14ac:dyDescent="0.4">
      <c r="B4930" s="15">
        <v>4927</v>
      </c>
      <c r="C4930" s="17">
        <v>1246</v>
      </c>
      <c r="D4930" s="17">
        <v>1437</v>
      </c>
    </row>
    <row r="4931" spans="2:4" x14ac:dyDescent="0.4">
      <c r="B4931" s="15">
        <v>4928</v>
      </c>
      <c r="C4931" s="17">
        <v>1278</v>
      </c>
      <c r="D4931" s="17">
        <v>1124</v>
      </c>
    </row>
    <row r="4932" spans="2:4" x14ac:dyDescent="0.4">
      <c r="B4932" s="15">
        <v>4929</v>
      </c>
      <c r="C4932" s="17">
        <v>1437</v>
      </c>
      <c r="D4932" s="17">
        <v>1437</v>
      </c>
    </row>
    <row r="4933" spans="2:4" x14ac:dyDescent="0.4">
      <c r="B4933" s="15">
        <v>4930</v>
      </c>
      <c r="C4933" s="17">
        <v>1437</v>
      </c>
      <c r="D4933" s="17">
        <v>1437</v>
      </c>
    </row>
    <row r="4934" spans="2:4" x14ac:dyDescent="0.4">
      <c r="B4934" s="15">
        <v>4931</v>
      </c>
      <c r="C4934" s="17">
        <v>1124</v>
      </c>
      <c r="D4934" s="17">
        <v>1124</v>
      </c>
    </row>
    <row r="4935" spans="2:4" x14ac:dyDescent="0.4">
      <c r="B4935" s="15">
        <v>4932</v>
      </c>
      <c r="C4935" s="17">
        <v>1274</v>
      </c>
      <c r="D4935" s="17">
        <v>1437</v>
      </c>
    </row>
    <row r="4936" spans="2:4" x14ac:dyDescent="0.4">
      <c r="B4936" s="15">
        <v>4933</v>
      </c>
      <c r="C4936" s="17">
        <v>1452</v>
      </c>
      <c r="D4936" s="17">
        <v>1452</v>
      </c>
    </row>
    <row r="4937" spans="2:4" x14ac:dyDescent="0.4">
      <c r="B4937" s="15">
        <v>4934</v>
      </c>
      <c r="C4937" s="17">
        <v>1124</v>
      </c>
      <c r="D4937" s="17">
        <v>1124</v>
      </c>
    </row>
    <row r="4938" spans="2:4" x14ac:dyDescent="0.4">
      <c r="B4938" s="15">
        <v>4935</v>
      </c>
      <c r="C4938" s="17">
        <v>1437</v>
      </c>
      <c r="D4938" s="17">
        <v>1437</v>
      </c>
    </row>
    <row r="4939" spans="2:4" x14ac:dyDescent="0.4">
      <c r="B4939" s="15">
        <v>4936</v>
      </c>
      <c r="C4939" s="17">
        <v>1437</v>
      </c>
      <c r="D4939" s="17">
        <v>1437</v>
      </c>
    </row>
    <row r="4940" spans="2:4" x14ac:dyDescent="0.4">
      <c r="B4940" s="15">
        <v>4937</v>
      </c>
      <c r="C4940" s="17">
        <v>1278</v>
      </c>
      <c r="D4940" s="17">
        <v>1433</v>
      </c>
    </row>
    <row r="4941" spans="2:4" x14ac:dyDescent="0.4">
      <c r="B4941" s="15">
        <v>4938</v>
      </c>
      <c r="C4941" s="17">
        <v>1452</v>
      </c>
      <c r="D4941" s="17">
        <v>1452</v>
      </c>
    </row>
    <row r="4942" spans="2:4" x14ac:dyDescent="0.4">
      <c r="B4942" s="15">
        <v>4939</v>
      </c>
      <c r="C4942" s="17">
        <v>1173</v>
      </c>
      <c r="D4942" s="17">
        <v>1423</v>
      </c>
    </row>
    <row r="4943" spans="2:4" x14ac:dyDescent="0.4">
      <c r="B4943" s="15">
        <v>4940</v>
      </c>
      <c r="C4943" s="17">
        <v>1124</v>
      </c>
      <c r="D4943" s="17">
        <v>1124</v>
      </c>
    </row>
    <row r="4944" spans="2:4" x14ac:dyDescent="0.4">
      <c r="B4944" s="15">
        <v>4941</v>
      </c>
      <c r="C4944" s="17">
        <v>1274</v>
      </c>
      <c r="D4944" s="17">
        <v>1343</v>
      </c>
    </row>
    <row r="4945" spans="2:4" x14ac:dyDescent="0.4">
      <c r="B4945" s="15">
        <v>4942</v>
      </c>
      <c r="C4945" s="17">
        <v>1452</v>
      </c>
      <c r="D4945" s="17">
        <v>1452</v>
      </c>
    </row>
    <row r="4946" spans="2:4" x14ac:dyDescent="0.4">
      <c r="B4946" s="15">
        <v>4943</v>
      </c>
      <c r="C4946" s="17">
        <v>1124</v>
      </c>
      <c r="D4946" s="17">
        <v>1124</v>
      </c>
    </row>
    <row r="4947" spans="2:4" x14ac:dyDescent="0.4">
      <c r="B4947" s="15">
        <v>4944</v>
      </c>
      <c r="C4947" s="17">
        <v>1153</v>
      </c>
      <c r="D4947" s="17">
        <v>1452</v>
      </c>
    </row>
    <row r="4948" spans="2:4" x14ac:dyDescent="0.4">
      <c r="B4948" s="15">
        <v>4945</v>
      </c>
      <c r="C4948" s="17">
        <v>1246</v>
      </c>
      <c r="D4948" s="17">
        <v>1124</v>
      </c>
    </row>
    <row r="4949" spans="2:4" x14ac:dyDescent="0.4">
      <c r="B4949" s="15">
        <v>4946</v>
      </c>
      <c r="C4949" s="17">
        <v>1423</v>
      </c>
      <c r="D4949" s="17">
        <v>1423</v>
      </c>
    </row>
    <row r="4950" spans="2:4" x14ac:dyDescent="0.4">
      <c r="B4950" s="15">
        <v>4947</v>
      </c>
      <c r="C4950" s="17">
        <v>1173</v>
      </c>
      <c r="D4950" s="17">
        <v>1195</v>
      </c>
    </row>
    <row r="4951" spans="2:4" x14ac:dyDescent="0.4">
      <c r="B4951" s="15">
        <v>4948</v>
      </c>
      <c r="C4951" s="17">
        <v>1423</v>
      </c>
      <c r="D4951" s="17">
        <v>1423</v>
      </c>
    </row>
    <row r="4952" spans="2:4" x14ac:dyDescent="0.4">
      <c r="B4952" s="15">
        <v>4949</v>
      </c>
      <c r="C4952" s="17">
        <v>1153</v>
      </c>
      <c r="D4952" s="17">
        <v>1452</v>
      </c>
    </row>
    <row r="4953" spans="2:4" x14ac:dyDescent="0.4">
      <c r="B4953" s="15">
        <v>4950</v>
      </c>
      <c r="C4953" s="17">
        <v>1314</v>
      </c>
      <c r="D4953" s="17">
        <v>1374</v>
      </c>
    </row>
    <row r="4954" spans="2:4" x14ac:dyDescent="0.4">
      <c r="B4954" s="15">
        <v>4951</v>
      </c>
      <c r="C4954" s="17">
        <v>1124</v>
      </c>
      <c r="D4954" s="17">
        <v>1124</v>
      </c>
    </row>
    <row r="4955" spans="2:4" x14ac:dyDescent="0.4">
      <c r="B4955" s="15">
        <v>4952</v>
      </c>
      <c r="C4955" s="17">
        <v>1124</v>
      </c>
      <c r="D4955" s="17">
        <v>1124</v>
      </c>
    </row>
    <row r="4956" spans="2:4" x14ac:dyDescent="0.4">
      <c r="B4956" s="15">
        <v>4953</v>
      </c>
      <c r="C4956" s="17">
        <v>1452</v>
      </c>
      <c r="D4956" s="17">
        <v>1452</v>
      </c>
    </row>
    <row r="4957" spans="2:4" x14ac:dyDescent="0.4">
      <c r="B4957" s="15">
        <v>4954</v>
      </c>
      <c r="C4957" s="17">
        <v>1452</v>
      </c>
      <c r="D4957" s="17">
        <v>1452</v>
      </c>
    </row>
    <row r="4958" spans="2:4" x14ac:dyDescent="0.4">
      <c r="B4958" s="15">
        <v>4955</v>
      </c>
      <c r="C4958" s="17">
        <v>1257</v>
      </c>
      <c r="D4958" s="17">
        <v>1452</v>
      </c>
    </row>
    <row r="4959" spans="2:4" x14ac:dyDescent="0.4">
      <c r="B4959" s="15">
        <v>4956</v>
      </c>
      <c r="C4959" s="17">
        <v>1246</v>
      </c>
      <c r="D4959" s="17">
        <v>1437</v>
      </c>
    </row>
    <row r="4960" spans="2:4" x14ac:dyDescent="0.4">
      <c r="B4960" s="15">
        <v>4957</v>
      </c>
      <c r="C4960" s="17">
        <v>1112</v>
      </c>
      <c r="D4960" s="17">
        <v>1112</v>
      </c>
    </row>
    <row r="4961" spans="2:4" x14ac:dyDescent="0.4">
      <c r="B4961" s="15">
        <v>4958</v>
      </c>
      <c r="C4961" s="17">
        <v>1452</v>
      </c>
      <c r="D4961" s="17">
        <v>1452</v>
      </c>
    </row>
    <row r="4962" spans="2:4" x14ac:dyDescent="0.4">
      <c r="B4962" s="15">
        <v>4959</v>
      </c>
      <c r="C4962" s="17">
        <v>1452</v>
      </c>
      <c r="D4962" s="17">
        <v>1452</v>
      </c>
    </row>
    <row r="4963" spans="2:4" x14ac:dyDescent="0.4">
      <c r="B4963" s="15">
        <v>4960</v>
      </c>
      <c r="C4963" s="17">
        <v>1437</v>
      </c>
      <c r="D4963" s="17">
        <v>1437</v>
      </c>
    </row>
    <row r="4964" spans="2:4" x14ac:dyDescent="0.4">
      <c r="B4964" s="15">
        <v>4961</v>
      </c>
      <c r="C4964" s="17">
        <v>1452</v>
      </c>
      <c r="D4964" s="17">
        <v>1452</v>
      </c>
    </row>
    <row r="4965" spans="2:4" x14ac:dyDescent="0.4">
      <c r="B4965" s="15">
        <v>4962</v>
      </c>
      <c r="C4965" s="17">
        <v>1452</v>
      </c>
      <c r="D4965" s="17">
        <v>1452</v>
      </c>
    </row>
    <row r="4966" spans="2:4" x14ac:dyDescent="0.4">
      <c r="B4966" s="15">
        <v>4963</v>
      </c>
      <c r="C4966" s="17">
        <v>1452</v>
      </c>
      <c r="D4966" s="17">
        <v>1452</v>
      </c>
    </row>
    <row r="4967" spans="2:4" x14ac:dyDescent="0.4">
      <c r="B4967" s="15">
        <v>4964</v>
      </c>
      <c r="C4967" s="17">
        <v>1437</v>
      </c>
      <c r="D4967" s="17">
        <v>1437</v>
      </c>
    </row>
    <row r="4968" spans="2:4" x14ac:dyDescent="0.4">
      <c r="B4968" s="15">
        <v>4965</v>
      </c>
      <c r="C4968" s="17">
        <v>1452</v>
      </c>
      <c r="D4968" s="17">
        <v>1452</v>
      </c>
    </row>
    <row r="4969" spans="2:4" x14ac:dyDescent="0.4">
      <c r="B4969" s="15">
        <v>4966</v>
      </c>
      <c r="C4969" s="17">
        <v>1112</v>
      </c>
      <c r="D4969" s="17">
        <v>1112</v>
      </c>
    </row>
    <row r="4970" spans="2:4" x14ac:dyDescent="0.4">
      <c r="B4970" s="15">
        <v>4967</v>
      </c>
      <c r="C4970" s="17">
        <v>1371</v>
      </c>
      <c r="D4970" s="17">
        <v>1435</v>
      </c>
    </row>
    <row r="4971" spans="2:4" x14ac:dyDescent="0.4">
      <c r="B4971" s="15">
        <v>4968</v>
      </c>
      <c r="C4971" s="17">
        <v>1452</v>
      </c>
      <c r="D4971" s="17">
        <v>1452</v>
      </c>
    </row>
    <row r="4972" spans="2:4" x14ac:dyDescent="0.4">
      <c r="B4972" s="15">
        <v>4969</v>
      </c>
      <c r="C4972" s="17">
        <v>1374</v>
      </c>
      <c r="D4972" s="17">
        <v>1374</v>
      </c>
    </row>
    <row r="4973" spans="2:4" x14ac:dyDescent="0.4">
      <c r="B4973" s="15">
        <v>4970</v>
      </c>
      <c r="C4973" s="17">
        <v>1436</v>
      </c>
      <c r="D4973" s="17">
        <v>1343</v>
      </c>
    </row>
    <row r="4974" spans="2:4" x14ac:dyDescent="0.4">
      <c r="B4974" s="15">
        <v>4971</v>
      </c>
      <c r="C4974" s="17">
        <v>1437</v>
      </c>
      <c r="D4974" s="17">
        <v>1437</v>
      </c>
    </row>
    <row r="4975" spans="2:4" x14ac:dyDescent="0.4">
      <c r="B4975" s="15">
        <v>4972</v>
      </c>
      <c r="C4975" s="17">
        <v>1437</v>
      </c>
      <c r="D4975" s="17">
        <v>1437</v>
      </c>
    </row>
    <row r="4976" spans="2:4" x14ac:dyDescent="0.4">
      <c r="B4976" s="15">
        <v>4973</v>
      </c>
      <c r="C4976" s="17">
        <v>1437</v>
      </c>
      <c r="D4976" s="17">
        <v>1437</v>
      </c>
    </row>
    <row r="4977" spans="2:4" x14ac:dyDescent="0.4">
      <c r="B4977" s="15">
        <v>4974</v>
      </c>
      <c r="C4977" s="17">
        <v>1455</v>
      </c>
      <c r="D4977" s="17">
        <v>1452</v>
      </c>
    </row>
    <row r="4978" spans="2:4" x14ac:dyDescent="0.4">
      <c r="B4978" s="15">
        <v>4975</v>
      </c>
      <c r="C4978" s="17">
        <v>1437</v>
      </c>
      <c r="D4978" s="17">
        <v>1437</v>
      </c>
    </row>
    <row r="4979" spans="2:4" x14ac:dyDescent="0.4">
      <c r="B4979" s="15">
        <v>4976</v>
      </c>
      <c r="C4979" s="17">
        <v>1374</v>
      </c>
      <c r="D4979" s="17">
        <v>1374</v>
      </c>
    </row>
    <row r="4980" spans="2:4" x14ac:dyDescent="0.4">
      <c r="B4980" s="15">
        <v>4977</v>
      </c>
      <c r="C4980" s="17">
        <v>1437</v>
      </c>
      <c r="D4980" s="17">
        <v>1437</v>
      </c>
    </row>
    <row r="4981" spans="2:4" x14ac:dyDescent="0.4">
      <c r="B4981" s="15">
        <v>4978</v>
      </c>
      <c r="C4981" s="17">
        <v>1433</v>
      </c>
      <c r="D4981" s="17">
        <v>1433</v>
      </c>
    </row>
    <row r="4982" spans="2:4" x14ac:dyDescent="0.4">
      <c r="B4982" s="15">
        <v>4979</v>
      </c>
      <c r="C4982" s="17">
        <v>1246</v>
      </c>
      <c r="D4982" s="17">
        <v>1112</v>
      </c>
    </row>
    <row r="4983" spans="2:4" x14ac:dyDescent="0.4">
      <c r="B4983" s="15">
        <v>4980</v>
      </c>
      <c r="C4983" s="17">
        <v>1437</v>
      </c>
      <c r="D4983" s="17">
        <v>1437</v>
      </c>
    </row>
    <row r="4984" spans="2:4" x14ac:dyDescent="0.4">
      <c r="B4984" s="15">
        <v>4981</v>
      </c>
      <c r="C4984" s="17">
        <v>1124</v>
      </c>
      <c r="D4984" s="17">
        <v>1124</v>
      </c>
    </row>
    <row r="4985" spans="2:4" x14ac:dyDescent="0.4">
      <c r="B4985" s="15">
        <v>4982</v>
      </c>
      <c r="C4985" s="17">
        <v>1314</v>
      </c>
      <c r="D4985" s="17">
        <v>1376</v>
      </c>
    </row>
    <row r="4986" spans="2:4" x14ac:dyDescent="0.4">
      <c r="B4986" s="15">
        <v>4983</v>
      </c>
      <c r="C4986" s="17">
        <v>1124</v>
      </c>
      <c r="D4986" s="17">
        <v>1124</v>
      </c>
    </row>
    <row r="4987" spans="2:4" x14ac:dyDescent="0.4">
      <c r="B4987" s="15">
        <v>4984</v>
      </c>
      <c r="C4987" s="17">
        <v>1124</v>
      </c>
      <c r="D4987" s="17">
        <v>1124</v>
      </c>
    </row>
    <row r="4988" spans="2:4" x14ac:dyDescent="0.4">
      <c r="B4988" s="15">
        <v>4985</v>
      </c>
      <c r="C4988" s="17">
        <v>1452</v>
      </c>
      <c r="D4988" s="17">
        <v>1452</v>
      </c>
    </row>
    <row r="4989" spans="2:4" x14ac:dyDescent="0.4">
      <c r="B4989" s="15">
        <v>4986</v>
      </c>
      <c r="C4989" s="17">
        <v>1173</v>
      </c>
      <c r="D4989" s="17">
        <v>1423</v>
      </c>
    </row>
    <row r="4990" spans="2:4" x14ac:dyDescent="0.4">
      <c r="B4990" s="15">
        <v>4987</v>
      </c>
      <c r="C4990" s="17">
        <v>1452</v>
      </c>
      <c r="D4990" s="17">
        <v>1452</v>
      </c>
    </row>
    <row r="4991" spans="2:4" x14ac:dyDescent="0.4">
      <c r="B4991" s="15">
        <v>4988</v>
      </c>
      <c r="C4991" s="17">
        <v>1452</v>
      </c>
      <c r="D4991" s="17">
        <v>1452</v>
      </c>
    </row>
    <row r="4992" spans="2:4" x14ac:dyDescent="0.4">
      <c r="B4992" s="15">
        <v>4989</v>
      </c>
      <c r="C4992" s="17">
        <v>1246</v>
      </c>
      <c r="D4992" s="17">
        <v>1388</v>
      </c>
    </row>
    <row r="4993" spans="2:4" x14ac:dyDescent="0.4">
      <c r="B4993" s="15">
        <v>4990</v>
      </c>
      <c r="C4993" s="17">
        <v>1436</v>
      </c>
      <c r="D4993" s="17">
        <v>1433</v>
      </c>
    </row>
    <row r="4994" spans="2:4" x14ac:dyDescent="0.4">
      <c r="B4994" s="15">
        <v>4991</v>
      </c>
      <c r="C4994" s="17">
        <v>1433</v>
      </c>
      <c r="D4994" s="17">
        <v>1433</v>
      </c>
    </row>
    <row r="4995" spans="2:4" x14ac:dyDescent="0.4">
      <c r="B4995" s="15">
        <v>4992</v>
      </c>
      <c r="C4995" s="17">
        <v>1246</v>
      </c>
      <c r="D4995" s="17">
        <v>1437</v>
      </c>
    </row>
    <row r="4996" spans="2:4" x14ac:dyDescent="0.4">
      <c r="B4996" s="15">
        <v>4993</v>
      </c>
      <c r="C4996" s="17">
        <v>1452</v>
      </c>
      <c r="D4996" s="17">
        <v>1452</v>
      </c>
    </row>
    <row r="4997" spans="2:4" x14ac:dyDescent="0.4">
      <c r="B4997" s="15">
        <v>4994</v>
      </c>
      <c r="C4997" s="17">
        <v>1246</v>
      </c>
      <c r="D4997" s="17">
        <v>1376</v>
      </c>
    </row>
    <row r="4998" spans="2:4" x14ac:dyDescent="0.4">
      <c r="B4998" s="15">
        <v>4995</v>
      </c>
      <c r="C4998" s="17">
        <v>1257</v>
      </c>
      <c r="D4998" s="17">
        <v>1452</v>
      </c>
    </row>
    <row r="4999" spans="2:4" x14ac:dyDescent="0.4">
      <c r="B4999" s="15">
        <v>4996</v>
      </c>
      <c r="C4999" s="17">
        <v>1374</v>
      </c>
      <c r="D4999" s="17">
        <v>1374</v>
      </c>
    </row>
    <row r="5000" spans="2:4" x14ac:dyDescent="0.4">
      <c r="B5000" s="15">
        <v>4997</v>
      </c>
      <c r="C5000" s="17">
        <v>1374</v>
      </c>
      <c r="D5000" s="17">
        <v>1374</v>
      </c>
    </row>
    <row r="5001" spans="2:4" x14ac:dyDescent="0.4">
      <c r="B5001" s="15">
        <v>4998</v>
      </c>
      <c r="C5001" s="17">
        <v>1343</v>
      </c>
      <c r="D5001" s="17">
        <v>1343</v>
      </c>
    </row>
    <row r="5002" spans="2:4" x14ac:dyDescent="0.4">
      <c r="B5002" s="15">
        <v>4999</v>
      </c>
      <c r="C5002" s="17">
        <v>1452</v>
      </c>
      <c r="D5002" s="17">
        <v>1452</v>
      </c>
    </row>
    <row r="5003" spans="2:4" x14ac:dyDescent="0.4">
      <c r="B5003" s="16">
        <v>5000</v>
      </c>
      <c r="C5003" s="18">
        <v>1452</v>
      </c>
      <c r="D5003" s="18">
        <v>1452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H5002"/>
  <sheetViews>
    <sheetView workbookViewId="0">
      <selection activeCell="B8" sqref="B8"/>
    </sheetView>
  </sheetViews>
  <sheetFormatPr defaultRowHeight="14.6" x14ac:dyDescent="0.4"/>
  <cols>
    <col min="6" max="6" width="23.3046875" bestFit="1" customWidth="1"/>
  </cols>
  <sheetData>
    <row r="2" spans="2:8" x14ac:dyDescent="0.4">
      <c r="F2" s="11" t="s">
        <v>34</v>
      </c>
      <c r="G2" s="11" t="s">
        <v>403</v>
      </c>
      <c r="H2" s="11" t="s">
        <v>404</v>
      </c>
    </row>
    <row r="3" spans="2:8" x14ac:dyDescent="0.4">
      <c r="B3">
        <v>1374</v>
      </c>
      <c r="C3" t="str">
        <f>VLOOKUP(B3,Sheet2!$AM$2:$AN$66,2,FALSE)</f>
        <v>Southern Methodist</v>
      </c>
      <c r="F3" t="s">
        <v>388</v>
      </c>
      <c r="G3">
        <f>COUNTIF($C$3:$C$5002,F3)</f>
        <v>1453</v>
      </c>
      <c r="H3" s="21">
        <f>G3/5000</f>
        <v>0.29060000000000002</v>
      </c>
    </row>
    <row r="4" spans="2:8" x14ac:dyDescent="0.4">
      <c r="B4">
        <v>1112</v>
      </c>
      <c r="C4" t="str">
        <f>VLOOKUP(B4,Sheet2!$AM$2:$AN$66,2,FALSE)</f>
        <v>Arizona</v>
      </c>
      <c r="F4" t="s">
        <v>60</v>
      </c>
      <c r="G4">
        <f>COUNTIF($C$3:$C$5002,F4)</f>
        <v>874</v>
      </c>
      <c r="H4" s="21">
        <f>G4/5000</f>
        <v>0.17480000000000001</v>
      </c>
    </row>
    <row r="5" spans="2:8" x14ac:dyDescent="0.4">
      <c r="B5">
        <v>1343</v>
      </c>
      <c r="C5" t="str">
        <f>VLOOKUP(B5,Sheet2!$AM$2:$AN$66,2,FALSE)</f>
        <v>Princeton</v>
      </c>
      <c r="F5" t="s">
        <v>373</v>
      </c>
      <c r="G5">
        <f>COUNTIF($C$3:$C$5002,F5)</f>
        <v>847</v>
      </c>
      <c r="H5" s="21">
        <f>G5/5000</f>
        <v>0.1694</v>
      </c>
    </row>
    <row r="6" spans="2:8" x14ac:dyDescent="0.4">
      <c r="B6">
        <v>1458</v>
      </c>
      <c r="C6" t="str">
        <f>VLOOKUP(B6,Sheet2!$AM$2:$AN$66,2,FALSE)</f>
        <v>Wisconsin</v>
      </c>
      <c r="F6" t="s">
        <v>369</v>
      </c>
      <c r="G6">
        <f>COUNTIF($C$3:$C$5002,F6)</f>
        <v>384</v>
      </c>
      <c r="H6" s="21">
        <f>G6/5000</f>
        <v>7.6799999999999993E-2</v>
      </c>
    </row>
    <row r="7" spans="2:8" x14ac:dyDescent="0.4">
      <c r="B7">
        <v>1124</v>
      </c>
      <c r="C7" t="str">
        <f>VLOOKUP(B7,Sheet2!$AM$2:$AN$66,2,FALSE)</f>
        <v>Baylor</v>
      </c>
      <c r="F7" t="s">
        <v>394</v>
      </c>
      <c r="G7">
        <f>COUNTIF($C$3:$C$5002,F7)</f>
        <v>297</v>
      </c>
      <c r="H7" s="21">
        <f>G7/5000</f>
        <v>5.9400000000000001E-2</v>
      </c>
    </row>
    <row r="8" spans="2:8" x14ac:dyDescent="0.4">
      <c r="B8">
        <v>1374</v>
      </c>
      <c r="C8" t="str">
        <f>VLOOKUP(B8,Sheet2!$AM$2:$AN$66,2,FALSE)</f>
        <v>Southern Methodist</v>
      </c>
      <c r="F8" t="s">
        <v>279</v>
      </c>
      <c r="G8">
        <f>COUNTIF($C$3:$C$5002,F8)</f>
        <v>232</v>
      </c>
      <c r="H8" s="21">
        <f>G8/5000</f>
        <v>4.6399999999999997E-2</v>
      </c>
    </row>
    <row r="9" spans="2:8" x14ac:dyDescent="0.4">
      <c r="B9">
        <v>1452</v>
      </c>
      <c r="C9" t="str">
        <f>VLOOKUP(B9,Sheet2!$AM$2:$AN$66,2,FALSE)</f>
        <v>West Virginia</v>
      </c>
      <c r="F9" t="s">
        <v>310</v>
      </c>
      <c r="G9">
        <f>COUNTIF($C$3:$C$5002,F9)</f>
        <v>204</v>
      </c>
      <c r="H9" s="21">
        <f>G9/5000</f>
        <v>4.0800000000000003E-2</v>
      </c>
    </row>
    <row r="10" spans="2:8" x14ac:dyDescent="0.4">
      <c r="B10">
        <v>1124</v>
      </c>
      <c r="C10" t="str">
        <f>VLOOKUP(B10,Sheet2!$AM$2:$AN$66,2,FALSE)</f>
        <v>Baylor</v>
      </c>
      <c r="F10" t="s">
        <v>48</v>
      </c>
      <c r="G10">
        <f>COUNTIF($C$3:$C$5002,F10)</f>
        <v>190</v>
      </c>
      <c r="H10" s="21">
        <f>G10/5000</f>
        <v>3.7999999999999999E-2</v>
      </c>
    </row>
    <row r="11" spans="2:8" x14ac:dyDescent="0.4">
      <c r="B11">
        <v>1452</v>
      </c>
      <c r="C11" t="str">
        <f>VLOOKUP(B11,Sheet2!$AM$2:$AN$66,2,FALSE)</f>
        <v>West Virginia</v>
      </c>
      <c r="F11" t="s">
        <v>131</v>
      </c>
      <c r="G11">
        <f>COUNTIF($C$3:$C$5002,F11)</f>
        <v>118</v>
      </c>
      <c r="H11" s="21">
        <f>G11/5000</f>
        <v>2.3599999999999999E-2</v>
      </c>
    </row>
    <row r="12" spans="2:8" x14ac:dyDescent="0.4">
      <c r="B12">
        <v>1433</v>
      </c>
      <c r="C12" t="str">
        <f>VLOOKUP(B12,Sheet2!$AM$2:$AN$66,2,FALSE)</f>
        <v>Virginia Commonwealth</v>
      </c>
      <c r="F12" t="s">
        <v>359</v>
      </c>
      <c r="G12">
        <f>COUNTIF($C$3:$C$5002,F12)</f>
        <v>109</v>
      </c>
      <c r="H12" s="21">
        <f>G12/5000</f>
        <v>2.18E-2</v>
      </c>
    </row>
    <row r="13" spans="2:8" x14ac:dyDescent="0.4">
      <c r="B13">
        <v>1437</v>
      </c>
      <c r="C13" t="str">
        <f>VLOOKUP(B13,Sheet2!$AM$2:$AN$66,2,FALSE)</f>
        <v>Villanova</v>
      </c>
      <c r="F13" t="s">
        <v>117</v>
      </c>
      <c r="G13">
        <f>COUNTIF($C$3:$C$5002,F13)</f>
        <v>98</v>
      </c>
      <c r="H13" s="21">
        <f>G13/5000</f>
        <v>1.9599999999999999E-2</v>
      </c>
    </row>
    <row r="14" spans="2:8" x14ac:dyDescent="0.4">
      <c r="B14">
        <v>1452</v>
      </c>
      <c r="C14" t="str">
        <f>VLOOKUP(B14,Sheet2!$AM$2:$AN$66,2,FALSE)</f>
        <v>West Virginia</v>
      </c>
      <c r="F14" t="s">
        <v>312</v>
      </c>
      <c r="G14">
        <f>COUNTIF($C$3:$C$5002,F14)</f>
        <v>74</v>
      </c>
      <c r="H14" s="21">
        <f>G14/5000</f>
        <v>1.4800000000000001E-2</v>
      </c>
    </row>
    <row r="15" spans="2:8" x14ac:dyDescent="0.4">
      <c r="B15">
        <v>1452</v>
      </c>
      <c r="C15" t="str">
        <f>VLOOKUP(B15,Sheet2!$AM$2:$AN$66,2,FALSE)</f>
        <v>West Virginia</v>
      </c>
      <c r="F15" t="s">
        <v>132</v>
      </c>
      <c r="G15">
        <f>COUNTIF($C$3:$C$5002,F15)</f>
        <v>61</v>
      </c>
      <c r="H15" s="21">
        <f>G15/5000</f>
        <v>1.2200000000000001E-2</v>
      </c>
    </row>
    <row r="16" spans="2:8" x14ac:dyDescent="0.4">
      <c r="B16">
        <v>1124</v>
      </c>
      <c r="C16" t="str">
        <f>VLOOKUP(B16,Sheet2!$AM$2:$AN$66,2,FALSE)</f>
        <v>Baylor</v>
      </c>
      <c r="F16" t="s">
        <v>250</v>
      </c>
      <c r="G16">
        <f>COUNTIF($C$3:$C$5002,F16)</f>
        <v>0</v>
      </c>
      <c r="H16" s="21">
        <f>G16/5000</f>
        <v>0</v>
      </c>
    </row>
    <row r="17" spans="2:8" x14ac:dyDescent="0.4">
      <c r="B17">
        <v>1437</v>
      </c>
      <c r="C17" t="str">
        <f>VLOOKUP(B17,Sheet2!$AM$2:$AN$66,2,FALSE)</f>
        <v>Villanova</v>
      </c>
      <c r="F17" t="s">
        <v>182</v>
      </c>
      <c r="G17">
        <f>COUNTIF($C$3:$C$5002,F17)</f>
        <v>0</v>
      </c>
      <c r="H17" s="21">
        <f>G17/5000</f>
        <v>0</v>
      </c>
    </row>
    <row r="18" spans="2:8" x14ac:dyDescent="0.4">
      <c r="B18">
        <v>1124</v>
      </c>
      <c r="C18" t="str">
        <f>VLOOKUP(B18,Sheet2!$AM$2:$AN$66,2,FALSE)</f>
        <v>Baylor</v>
      </c>
      <c r="F18" t="s">
        <v>109</v>
      </c>
      <c r="G18">
        <f>COUNTIF($C$3:$C$5002,F18)</f>
        <v>0</v>
      </c>
      <c r="H18" s="21">
        <f>G18/5000</f>
        <v>0</v>
      </c>
    </row>
    <row r="19" spans="2:8" x14ac:dyDescent="0.4">
      <c r="B19">
        <v>1458</v>
      </c>
      <c r="C19" t="str">
        <f>VLOOKUP(B19,Sheet2!$AM$2:$AN$66,2,FALSE)</f>
        <v>Wisconsin</v>
      </c>
      <c r="F19" t="s">
        <v>89</v>
      </c>
      <c r="G19">
        <f>COUNTIF($C$3:$C$5002,F19)</f>
        <v>0</v>
      </c>
      <c r="H19" s="21">
        <f>G19/5000</f>
        <v>0</v>
      </c>
    </row>
    <row r="20" spans="2:8" x14ac:dyDescent="0.4">
      <c r="B20">
        <v>1124</v>
      </c>
      <c r="C20" t="str">
        <f>VLOOKUP(B20,Sheet2!$AM$2:$AN$66,2,FALSE)</f>
        <v>Baylor</v>
      </c>
      <c r="F20" t="s">
        <v>178</v>
      </c>
      <c r="G20">
        <f>COUNTIF($C$3:$C$5002,F20)</f>
        <v>0</v>
      </c>
      <c r="H20" s="21">
        <f>G20/5000</f>
        <v>0</v>
      </c>
    </row>
    <row r="21" spans="2:8" x14ac:dyDescent="0.4">
      <c r="B21">
        <v>1437</v>
      </c>
      <c r="C21" t="str">
        <f>VLOOKUP(B21,Sheet2!$AM$2:$AN$66,2,FALSE)</f>
        <v>Villanova</v>
      </c>
      <c r="F21" t="s">
        <v>210</v>
      </c>
      <c r="G21">
        <f>COUNTIF($C$3:$C$5002,F21)</f>
        <v>0</v>
      </c>
      <c r="H21" s="21">
        <f>G21/5000</f>
        <v>0</v>
      </c>
    </row>
    <row r="22" spans="2:8" x14ac:dyDescent="0.4">
      <c r="B22">
        <v>1437</v>
      </c>
      <c r="C22" t="str">
        <f>VLOOKUP(B22,Sheet2!$AM$2:$AN$66,2,FALSE)</f>
        <v>Villanova</v>
      </c>
      <c r="F22" t="s">
        <v>372</v>
      </c>
      <c r="G22">
        <f>COUNTIF($C$3:$C$5002,F22)</f>
        <v>0</v>
      </c>
      <c r="H22" s="21">
        <f>G22/5000</f>
        <v>0</v>
      </c>
    </row>
    <row r="23" spans="2:8" x14ac:dyDescent="0.4">
      <c r="B23">
        <v>1437</v>
      </c>
      <c r="C23" t="str">
        <f>VLOOKUP(B23,Sheet2!$AM$2:$AN$66,2,FALSE)</f>
        <v>Villanova</v>
      </c>
      <c r="F23" t="s">
        <v>193</v>
      </c>
      <c r="G23">
        <f>COUNTIF($C$3:$C$5002,F23)</f>
        <v>0</v>
      </c>
      <c r="H23" s="21">
        <f>G23/5000</f>
        <v>0</v>
      </c>
    </row>
    <row r="24" spans="2:8" x14ac:dyDescent="0.4">
      <c r="B24">
        <v>1124</v>
      </c>
      <c r="C24" t="str">
        <f>VLOOKUP(B24,Sheet2!$AM$2:$AN$66,2,FALSE)</f>
        <v>Baylor</v>
      </c>
      <c r="F24" t="s">
        <v>214</v>
      </c>
      <c r="G24">
        <f>COUNTIF($C$3:$C$5002,F24)</f>
        <v>0</v>
      </c>
      <c r="H24" s="21">
        <f>G24/5000</f>
        <v>0</v>
      </c>
    </row>
    <row r="25" spans="2:8" x14ac:dyDescent="0.4">
      <c r="B25">
        <v>1452</v>
      </c>
      <c r="C25" t="str">
        <f>VLOOKUP(B25,Sheet2!$AM$2:$AN$66,2,FALSE)</f>
        <v>West Virginia</v>
      </c>
      <c r="F25" t="s">
        <v>281</v>
      </c>
      <c r="G25">
        <f>COUNTIF($C$3:$C$5002,F25)</f>
        <v>0</v>
      </c>
      <c r="H25" s="21">
        <f>G25/5000</f>
        <v>0</v>
      </c>
    </row>
    <row r="26" spans="2:8" x14ac:dyDescent="0.4">
      <c r="B26">
        <v>1452</v>
      </c>
      <c r="C26" t="str">
        <f>VLOOKUP(B26,Sheet2!$AM$2:$AN$66,2,FALSE)</f>
        <v>West Virginia</v>
      </c>
      <c r="F26" t="s">
        <v>307</v>
      </c>
      <c r="G26">
        <f>COUNTIF($C$3:$C$5002,F26)</f>
        <v>0</v>
      </c>
      <c r="H26" s="21">
        <f>G26/5000</f>
        <v>0</v>
      </c>
    </row>
    <row r="27" spans="2:8" x14ac:dyDescent="0.4">
      <c r="B27">
        <v>1423</v>
      </c>
      <c r="C27" t="str">
        <f>VLOOKUP(B27,Sheet2!$AM$2:$AN$66,2,FALSE)</f>
        <v>North Carolina-Wilmington</v>
      </c>
      <c r="F27" t="s">
        <v>268</v>
      </c>
      <c r="G27">
        <f>COUNTIF($C$3:$C$5002,F27)</f>
        <v>0</v>
      </c>
      <c r="H27" s="21">
        <f>G27/5000</f>
        <v>0</v>
      </c>
    </row>
    <row r="28" spans="2:8" x14ac:dyDescent="0.4">
      <c r="B28">
        <v>1374</v>
      </c>
      <c r="C28" t="str">
        <f>VLOOKUP(B28,Sheet2!$AM$2:$AN$66,2,FALSE)</f>
        <v>Southern Methodist</v>
      </c>
      <c r="F28" t="s">
        <v>393</v>
      </c>
      <c r="G28">
        <f>COUNTIF($C$3:$C$5002,F28)</f>
        <v>0</v>
      </c>
      <c r="H28" s="21">
        <f>G28/5000</f>
        <v>0</v>
      </c>
    </row>
    <row r="29" spans="2:8" x14ac:dyDescent="0.4">
      <c r="B29">
        <v>1124</v>
      </c>
      <c r="C29" t="str">
        <f>VLOOKUP(B29,Sheet2!$AM$2:$AN$66,2,FALSE)</f>
        <v>Baylor</v>
      </c>
      <c r="F29" t="s">
        <v>212</v>
      </c>
      <c r="G29">
        <f>COUNTIF($C$3:$C$5002,F29)</f>
        <v>0</v>
      </c>
      <c r="H29" s="21">
        <f>G29/5000</f>
        <v>0</v>
      </c>
    </row>
    <row r="30" spans="2:8" x14ac:dyDescent="0.4">
      <c r="B30">
        <v>1423</v>
      </c>
      <c r="C30" t="str">
        <f>VLOOKUP(B30,Sheet2!$AM$2:$AN$66,2,FALSE)</f>
        <v>North Carolina-Wilmington</v>
      </c>
      <c r="F30" t="s">
        <v>179</v>
      </c>
      <c r="G30">
        <f>COUNTIF($C$3:$C$5002,F30)</f>
        <v>0</v>
      </c>
      <c r="H30" s="21">
        <f>G30/5000</f>
        <v>0</v>
      </c>
    </row>
    <row r="31" spans="2:8" x14ac:dyDescent="0.4">
      <c r="B31">
        <v>1452</v>
      </c>
      <c r="C31" t="str">
        <f>VLOOKUP(B31,Sheet2!$AM$2:$AN$66,2,FALSE)</f>
        <v>West Virginia</v>
      </c>
      <c r="F31" t="s">
        <v>181</v>
      </c>
      <c r="G31">
        <f>COUNTIF($C$3:$C$5002,F31)</f>
        <v>0</v>
      </c>
      <c r="H31" s="21">
        <f>G31/5000</f>
        <v>0</v>
      </c>
    </row>
    <row r="32" spans="2:8" hidden="1" x14ac:dyDescent="0.4">
      <c r="B32">
        <v>1433</v>
      </c>
      <c r="C32" t="str">
        <f>VLOOKUP(B32,Sheet2!$AM$2:$AN$66,2,FALSE)</f>
        <v>Virginia Commonwealth</v>
      </c>
      <c r="F32" t="s">
        <v>391</v>
      </c>
      <c r="G32">
        <f>COUNTIF($C$3:$C$5002,F32)</f>
        <v>0</v>
      </c>
      <c r="H32" s="21">
        <f>G32/5000</f>
        <v>0</v>
      </c>
    </row>
    <row r="33" spans="2:8" hidden="1" x14ac:dyDescent="0.4">
      <c r="B33">
        <v>1437</v>
      </c>
      <c r="C33" t="str">
        <f>VLOOKUP(B33,Sheet2!$AM$2:$AN$66,2,FALSE)</f>
        <v>Villanova</v>
      </c>
      <c r="F33" t="s">
        <v>324</v>
      </c>
      <c r="G33">
        <f>COUNTIF($C$3:$C$5002,F33)</f>
        <v>14</v>
      </c>
      <c r="H33" s="21">
        <f>G33/5000</f>
        <v>2.8E-3</v>
      </c>
    </row>
    <row r="34" spans="2:8" hidden="1" x14ac:dyDescent="0.4">
      <c r="B34">
        <v>1458</v>
      </c>
      <c r="C34" t="str">
        <f>VLOOKUP(B34,Sheet2!$AM$2:$AN$66,2,FALSE)</f>
        <v>Wisconsin</v>
      </c>
      <c r="F34" t="s">
        <v>102</v>
      </c>
      <c r="G34">
        <f>COUNTIF($C$3:$C$5002,F34)</f>
        <v>0</v>
      </c>
      <c r="H34" s="21">
        <f>G34/5000</f>
        <v>0</v>
      </c>
    </row>
    <row r="35" spans="2:8" hidden="1" x14ac:dyDescent="0.4">
      <c r="B35">
        <v>1437</v>
      </c>
      <c r="C35" t="str">
        <f>VLOOKUP(B35,Sheet2!$AM$2:$AN$66,2,FALSE)</f>
        <v>Villanova</v>
      </c>
      <c r="F35" t="s">
        <v>241</v>
      </c>
      <c r="G35">
        <f>COUNTIF($C$3:$C$5002,F35)</f>
        <v>0</v>
      </c>
      <c r="H35" s="21">
        <f>G35/5000</f>
        <v>0</v>
      </c>
    </row>
    <row r="36" spans="2:8" hidden="1" x14ac:dyDescent="0.4">
      <c r="B36">
        <v>1452</v>
      </c>
      <c r="C36" t="str">
        <f>VLOOKUP(B36,Sheet2!$AM$2:$AN$66,2,FALSE)</f>
        <v>West Virginia</v>
      </c>
      <c r="F36" t="s">
        <v>371</v>
      </c>
      <c r="G36">
        <f>COUNTIF($C$3:$C$5002,F36)</f>
        <v>11</v>
      </c>
      <c r="H36" s="21">
        <f>G36/5000</f>
        <v>2.2000000000000001E-3</v>
      </c>
    </row>
    <row r="37" spans="2:8" hidden="1" x14ac:dyDescent="0.4">
      <c r="B37">
        <v>1458</v>
      </c>
      <c r="C37" t="str">
        <f>VLOOKUP(B37,Sheet2!$AM$2:$AN$66,2,FALSE)</f>
        <v>Wisconsin</v>
      </c>
      <c r="F37" t="s">
        <v>204</v>
      </c>
      <c r="G37">
        <f>COUNTIF($C$3:$C$5002,F37)</f>
        <v>17</v>
      </c>
      <c r="H37" s="21">
        <f>G37/5000</f>
        <v>3.3999999999999998E-3</v>
      </c>
    </row>
    <row r="38" spans="2:8" hidden="1" x14ac:dyDescent="0.4">
      <c r="B38">
        <v>1452</v>
      </c>
      <c r="C38" t="str">
        <f>VLOOKUP(B38,Sheet2!$AM$2:$AN$66,2,FALSE)</f>
        <v>West Virginia</v>
      </c>
      <c r="F38" t="s">
        <v>265</v>
      </c>
      <c r="G38">
        <f>COUNTIF($C$3:$C$5002,F38)</f>
        <v>0</v>
      </c>
      <c r="H38" s="21">
        <f>G38/5000</f>
        <v>0</v>
      </c>
    </row>
    <row r="39" spans="2:8" hidden="1" x14ac:dyDescent="0.4">
      <c r="B39">
        <v>1112</v>
      </c>
      <c r="C39" t="str">
        <f>VLOOKUP(B39,Sheet2!$AM$2:$AN$66,2,FALSE)</f>
        <v>Arizona</v>
      </c>
      <c r="F39" t="s">
        <v>202</v>
      </c>
      <c r="G39">
        <f>COUNTIF($C$3:$C$5002,F39)</f>
        <v>1</v>
      </c>
      <c r="H39" s="21">
        <f>G39/5000</f>
        <v>2.0000000000000001E-4</v>
      </c>
    </row>
    <row r="40" spans="2:8" hidden="1" x14ac:dyDescent="0.4">
      <c r="B40">
        <v>1433</v>
      </c>
      <c r="C40" t="str">
        <f>VLOOKUP(B40,Sheet2!$AM$2:$AN$66,2,FALSE)</f>
        <v>Virginia Commonwealth</v>
      </c>
      <c r="F40" t="s">
        <v>171</v>
      </c>
      <c r="G40">
        <f>COUNTIF($C$3:$C$5002,F40)</f>
        <v>0</v>
      </c>
      <c r="H40" s="21">
        <f>G40/5000</f>
        <v>0</v>
      </c>
    </row>
    <row r="41" spans="2:8" hidden="1" x14ac:dyDescent="0.4">
      <c r="B41">
        <v>1124</v>
      </c>
      <c r="C41" t="str">
        <f>VLOOKUP(B41,Sheet2!$AM$2:$AN$66,2,FALSE)</f>
        <v>Baylor</v>
      </c>
      <c r="F41" t="s">
        <v>374</v>
      </c>
      <c r="G41">
        <f>COUNTIF($C$3:$C$5002,F41)</f>
        <v>1</v>
      </c>
      <c r="H41" s="21">
        <f>G41/5000</f>
        <v>2.0000000000000001E-4</v>
      </c>
    </row>
    <row r="42" spans="2:8" hidden="1" x14ac:dyDescent="0.4">
      <c r="B42">
        <v>1112</v>
      </c>
      <c r="C42" t="str">
        <f>VLOOKUP(B42,Sheet2!$AM$2:$AN$66,2,FALSE)</f>
        <v>Arizona</v>
      </c>
      <c r="F42" t="s">
        <v>233</v>
      </c>
      <c r="G42">
        <f>COUNTIF($C$3:$C$5002,F42)</f>
        <v>0</v>
      </c>
      <c r="H42" s="21">
        <f>G42/5000</f>
        <v>0</v>
      </c>
    </row>
    <row r="43" spans="2:8" hidden="1" x14ac:dyDescent="0.4">
      <c r="B43">
        <v>1423</v>
      </c>
      <c r="C43" t="str">
        <f>VLOOKUP(B43,Sheet2!$AM$2:$AN$66,2,FALSE)</f>
        <v>North Carolina-Wilmington</v>
      </c>
      <c r="F43" t="s">
        <v>353</v>
      </c>
      <c r="G43">
        <f>COUNTIF($C$3:$C$5002,F43)</f>
        <v>0</v>
      </c>
      <c r="H43" s="21">
        <f>G43/5000</f>
        <v>0</v>
      </c>
    </row>
    <row r="44" spans="2:8" hidden="1" x14ac:dyDescent="0.4">
      <c r="B44">
        <v>1112</v>
      </c>
      <c r="C44" t="str">
        <f>VLOOKUP(B44,Sheet2!$AM$2:$AN$66,2,FALSE)</f>
        <v>Arizona</v>
      </c>
      <c r="F44" t="s">
        <v>135</v>
      </c>
      <c r="G44">
        <f>COUNTIF($C$3:$C$5002,F44)</f>
        <v>1</v>
      </c>
      <c r="H44" s="21">
        <f>G44/5000</f>
        <v>2.0000000000000001E-4</v>
      </c>
    </row>
    <row r="45" spans="2:8" hidden="1" x14ac:dyDescent="0.4">
      <c r="B45">
        <v>1437</v>
      </c>
      <c r="C45" t="str">
        <f>VLOOKUP(B45,Sheet2!$AM$2:$AN$66,2,FALSE)</f>
        <v>Villanova</v>
      </c>
      <c r="F45" t="s">
        <v>147</v>
      </c>
      <c r="G45">
        <f>COUNTIF($C$3:$C$5002,F45)</f>
        <v>0</v>
      </c>
      <c r="H45" s="21">
        <f>G45/5000</f>
        <v>0</v>
      </c>
    </row>
    <row r="46" spans="2:8" hidden="1" x14ac:dyDescent="0.4">
      <c r="B46">
        <v>1437</v>
      </c>
      <c r="C46" t="str">
        <f>VLOOKUP(B46,Sheet2!$AM$2:$AN$66,2,FALSE)</f>
        <v>Villanova</v>
      </c>
      <c r="F46" t="s">
        <v>375</v>
      </c>
      <c r="G46">
        <f>COUNTIF($C$3:$C$5002,F46)</f>
        <v>0</v>
      </c>
      <c r="H46" s="21">
        <f>G46/5000</f>
        <v>0</v>
      </c>
    </row>
    <row r="47" spans="2:8" hidden="1" x14ac:dyDescent="0.4">
      <c r="B47">
        <v>1433</v>
      </c>
      <c r="C47" t="str">
        <f>VLOOKUP(B47,Sheet2!$AM$2:$AN$66,2,FALSE)</f>
        <v>Virginia Commonwealth</v>
      </c>
      <c r="F47" t="s">
        <v>75</v>
      </c>
      <c r="G47">
        <f>COUNTIF($C$3:$C$5002,F47)</f>
        <v>0</v>
      </c>
      <c r="H47" s="21">
        <f>G47/5000</f>
        <v>0</v>
      </c>
    </row>
    <row r="48" spans="2:8" hidden="1" x14ac:dyDescent="0.4">
      <c r="B48">
        <v>1452</v>
      </c>
      <c r="C48" t="str">
        <f>VLOOKUP(B48,Sheet2!$AM$2:$AN$66,2,FALSE)</f>
        <v>West Virginia</v>
      </c>
      <c r="F48" t="s">
        <v>347</v>
      </c>
      <c r="G48">
        <f>COUNTIF($C$3:$C$5002,F48)</f>
        <v>0</v>
      </c>
      <c r="H48" s="21">
        <f>G48/5000</f>
        <v>0</v>
      </c>
    </row>
    <row r="49" spans="2:8" hidden="1" x14ac:dyDescent="0.4">
      <c r="B49">
        <v>1452</v>
      </c>
      <c r="C49" t="str">
        <f>VLOOKUP(B49,Sheet2!$AM$2:$AN$66,2,FALSE)</f>
        <v>West Virginia</v>
      </c>
      <c r="F49" t="s">
        <v>228</v>
      </c>
      <c r="G49">
        <f>COUNTIF($C$3:$C$5002,F49)</f>
        <v>0</v>
      </c>
      <c r="H49" s="21">
        <f>G49/5000</f>
        <v>0</v>
      </c>
    </row>
    <row r="50" spans="2:8" hidden="1" x14ac:dyDescent="0.4">
      <c r="B50">
        <v>1452</v>
      </c>
      <c r="C50" t="str">
        <f>VLOOKUP(B50,Sheet2!$AM$2:$AN$66,2,FALSE)</f>
        <v>West Virginia</v>
      </c>
      <c r="F50" t="s">
        <v>259</v>
      </c>
      <c r="G50">
        <f>COUNTIF($C$3:$C$5002,F50)</f>
        <v>0</v>
      </c>
      <c r="H50" s="21">
        <f>G50/5000</f>
        <v>0</v>
      </c>
    </row>
    <row r="51" spans="2:8" hidden="1" x14ac:dyDescent="0.4">
      <c r="B51">
        <v>1452</v>
      </c>
      <c r="C51" t="str">
        <f>VLOOKUP(B51,Sheet2!$AM$2:$AN$66,2,FALSE)</f>
        <v>West Virginia</v>
      </c>
      <c r="F51" t="s">
        <v>52</v>
      </c>
      <c r="G51">
        <f>COUNTIF($C$3:$C$5002,F51)</f>
        <v>0</v>
      </c>
      <c r="H51" s="21">
        <f>G51/5000</f>
        <v>0</v>
      </c>
    </row>
    <row r="52" spans="2:8" hidden="1" x14ac:dyDescent="0.4">
      <c r="B52">
        <v>1112</v>
      </c>
      <c r="C52" t="str">
        <f>VLOOKUP(B52,Sheet2!$AM$2:$AN$66,2,FALSE)</f>
        <v>Arizona</v>
      </c>
      <c r="F52" t="s">
        <v>398</v>
      </c>
      <c r="G52">
        <f>COUNTIF($C$3:$C$5002,F52)</f>
        <v>0</v>
      </c>
      <c r="H52" s="21">
        <f>G52/5000</f>
        <v>0</v>
      </c>
    </row>
    <row r="53" spans="2:8" hidden="1" x14ac:dyDescent="0.4">
      <c r="B53">
        <v>1433</v>
      </c>
      <c r="C53" t="str">
        <f>VLOOKUP(B53,Sheet2!$AM$2:$AN$66,2,FALSE)</f>
        <v>Virginia Commonwealth</v>
      </c>
      <c r="F53" t="s">
        <v>169</v>
      </c>
      <c r="G53">
        <f>COUNTIF($C$3:$C$5002,F53)</f>
        <v>0</v>
      </c>
      <c r="H53" s="21">
        <f>G53/5000</f>
        <v>0</v>
      </c>
    </row>
    <row r="54" spans="2:8" hidden="1" x14ac:dyDescent="0.4">
      <c r="B54">
        <v>1452</v>
      </c>
      <c r="C54" t="str">
        <f>VLOOKUP(B54,Sheet2!$AM$2:$AN$66,2,FALSE)</f>
        <v>West Virginia</v>
      </c>
      <c r="F54" t="s">
        <v>343</v>
      </c>
      <c r="G54">
        <f>COUNTIF($C$3:$C$5002,F54)</f>
        <v>0</v>
      </c>
      <c r="H54" s="21">
        <f>G54/5000</f>
        <v>0</v>
      </c>
    </row>
    <row r="55" spans="2:8" hidden="1" x14ac:dyDescent="0.4">
      <c r="B55">
        <v>1458</v>
      </c>
      <c r="C55" t="str">
        <f>VLOOKUP(B55,Sheet2!$AM$2:$AN$66,2,FALSE)</f>
        <v>Wisconsin</v>
      </c>
      <c r="F55" t="s">
        <v>313</v>
      </c>
      <c r="G55">
        <f>COUNTIF($C$3:$C$5002,F55)</f>
        <v>0</v>
      </c>
      <c r="H55" s="21">
        <f>G55/5000</f>
        <v>0</v>
      </c>
    </row>
    <row r="56" spans="2:8" hidden="1" x14ac:dyDescent="0.4">
      <c r="B56">
        <v>1433</v>
      </c>
      <c r="C56" t="str">
        <f>VLOOKUP(B56,Sheet2!$AM$2:$AN$66,2,FALSE)</f>
        <v>Virginia Commonwealth</v>
      </c>
      <c r="F56" t="s">
        <v>243</v>
      </c>
      <c r="G56">
        <f>COUNTIF($C$3:$C$5002,F56)</f>
        <v>0</v>
      </c>
      <c r="H56" s="21">
        <f>G56/5000</f>
        <v>0</v>
      </c>
    </row>
    <row r="57" spans="2:8" hidden="1" x14ac:dyDescent="0.4">
      <c r="B57">
        <v>1112</v>
      </c>
      <c r="C57" t="str">
        <f>VLOOKUP(B57,Sheet2!$AM$2:$AN$66,2,FALSE)</f>
        <v>Arizona</v>
      </c>
      <c r="F57" t="s">
        <v>126</v>
      </c>
      <c r="G57">
        <f>COUNTIF($C$3:$C$5002,F57)</f>
        <v>0</v>
      </c>
      <c r="H57" s="21">
        <f>G57/5000</f>
        <v>0</v>
      </c>
    </row>
    <row r="58" spans="2:8" hidden="1" x14ac:dyDescent="0.4">
      <c r="B58">
        <v>1452</v>
      </c>
      <c r="C58" t="str">
        <f>VLOOKUP(B58,Sheet2!$AM$2:$AN$66,2,FALSE)</f>
        <v>West Virginia</v>
      </c>
      <c r="F58" t="s">
        <v>213</v>
      </c>
      <c r="G58">
        <f>COUNTIF($C$3:$C$5002,F58)</f>
        <v>0</v>
      </c>
      <c r="H58" s="21">
        <f>G58/5000</f>
        <v>0</v>
      </c>
    </row>
    <row r="59" spans="2:8" hidden="1" x14ac:dyDescent="0.4">
      <c r="B59">
        <v>1181</v>
      </c>
      <c r="C59" t="str">
        <f>VLOOKUP(B59,Sheet2!$AM$2:$AN$66,2,FALSE)</f>
        <v>Duke</v>
      </c>
      <c r="F59" t="s">
        <v>73</v>
      </c>
      <c r="G59">
        <f>COUNTIF($C$3:$C$5002,F59)</f>
        <v>0</v>
      </c>
      <c r="H59" s="21">
        <f>G59/5000</f>
        <v>0</v>
      </c>
    </row>
    <row r="60" spans="2:8" hidden="1" x14ac:dyDescent="0.4">
      <c r="B60">
        <v>1423</v>
      </c>
      <c r="C60" t="str">
        <f>VLOOKUP(B60,Sheet2!$AM$2:$AN$66,2,FALSE)</f>
        <v>North Carolina-Wilmington</v>
      </c>
      <c r="F60" t="s">
        <v>227</v>
      </c>
      <c r="G60">
        <f>COUNTIF($C$3:$C$5002,F60)</f>
        <v>0</v>
      </c>
      <c r="H60" s="21">
        <f>G60/5000</f>
        <v>0</v>
      </c>
    </row>
    <row r="61" spans="2:8" hidden="1" x14ac:dyDescent="0.4">
      <c r="B61">
        <v>1452</v>
      </c>
      <c r="C61" t="str">
        <f>VLOOKUP(B61,Sheet2!$AM$2:$AN$66,2,FALSE)</f>
        <v>West Virginia</v>
      </c>
      <c r="F61" t="s">
        <v>349</v>
      </c>
      <c r="G61">
        <f>COUNTIF($C$3:$C$5002,F61)</f>
        <v>0</v>
      </c>
      <c r="H61" s="21">
        <f>G61/5000</f>
        <v>0</v>
      </c>
    </row>
    <row r="62" spans="2:8" hidden="1" x14ac:dyDescent="0.4">
      <c r="B62">
        <v>1452</v>
      </c>
      <c r="C62" t="str">
        <f>VLOOKUP(B62,Sheet2!$AM$2:$AN$66,2,FALSE)</f>
        <v>West Virginia</v>
      </c>
      <c r="F62" t="s">
        <v>176</v>
      </c>
      <c r="G62">
        <f>COUNTIF($C$3:$C$5002,F62)</f>
        <v>0</v>
      </c>
      <c r="H62" s="21">
        <f>G62/5000</f>
        <v>0</v>
      </c>
    </row>
    <row r="63" spans="2:8" hidden="1" x14ac:dyDescent="0.4">
      <c r="B63">
        <v>1112</v>
      </c>
      <c r="C63" t="str">
        <f>VLOOKUP(B63,Sheet2!$AM$2:$AN$66,2,FALSE)</f>
        <v>Arizona</v>
      </c>
      <c r="F63" t="s">
        <v>257</v>
      </c>
      <c r="G63">
        <f>COUNTIF($C$3:$C$5002,F63)</f>
        <v>0</v>
      </c>
      <c r="H63" s="21">
        <f>G63/5000</f>
        <v>0</v>
      </c>
    </row>
    <row r="64" spans="2:8" hidden="1" x14ac:dyDescent="0.4">
      <c r="B64">
        <v>1452</v>
      </c>
      <c r="C64" t="str">
        <f>VLOOKUP(B64,Sheet2!$AM$2:$AN$66,2,FALSE)</f>
        <v>West Virginia</v>
      </c>
      <c r="F64" t="s">
        <v>251</v>
      </c>
      <c r="G64">
        <f>COUNTIF($C$3:$C$5002,F64)</f>
        <v>14</v>
      </c>
      <c r="H64" s="21">
        <f>G64/5000</f>
        <v>2.8E-3</v>
      </c>
    </row>
    <row r="65" spans="2:8" hidden="1" x14ac:dyDescent="0.4">
      <c r="B65">
        <v>1195</v>
      </c>
      <c r="C65" t="str">
        <f>VLOOKUP(B65,Sheet2!$AM$2:$AN$66,2,FALSE)</f>
        <v>Florida Gulf Coast</v>
      </c>
      <c r="F65" t="s">
        <v>361</v>
      </c>
      <c r="G65">
        <f>COUNTIF($C$3:$C$5002,F65)</f>
        <v>0</v>
      </c>
      <c r="H65" s="21">
        <f>G65/5000</f>
        <v>0</v>
      </c>
    </row>
    <row r="66" spans="2:8" hidden="1" x14ac:dyDescent="0.4">
      <c r="B66">
        <v>1423</v>
      </c>
      <c r="C66" t="str">
        <f>VLOOKUP(B66,Sheet2!$AM$2:$AN$66,2,FALSE)</f>
        <v>North Carolina-Wilmington</v>
      </c>
      <c r="F66" t="s">
        <v>284</v>
      </c>
      <c r="G66">
        <f>COUNTIF($C$3:$C$5002,F66)</f>
        <v>0</v>
      </c>
      <c r="H66" s="21">
        <f>G66/5000</f>
        <v>0</v>
      </c>
    </row>
    <row r="67" spans="2:8" x14ac:dyDescent="0.4">
      <c r="B67">
        <v>1458</v>
      </c>
      <c r="C67" t="str">
        <f>VLOOKUP(B67,Sheet2!$AM$2:$AN$66,2,FALSE)</f>
        <v>Wisconsin</v>
      </c>
    </row>
    <row r="68" spans="2:8" x14ac:dyDescent="0.4">
      <c r="B68">
        <v>1452</v>
      </c>
      <c r="C68" t="str">
        <f>VLOOKUP(B68,Sheet2!$AM$2:$AN$66,2,FALSE)</f>
        <v>West Virginia</v>
      </c>
    </row>
    <row r="69" spans="2:8" x14ac:dyDescent="0.4">
      <c r="B69">
        <v>1112</v>
      </c>
      <c r="C69" t="str">
        <f>VLOOKUP(B69,Sheet2!$AM$2:$AN$66,2,FALSE)</f>
        <v>Arizona</v>
      </c>
    </row>
    <row r="70" spans="2:8" x14ac:dyDescent="0.4">
      <c r="B70">
        <v>1195</v>
      </c>
      <c r="C70" t="str">
        <f>VLOOKUP(B70,Sheet2!$AM$2:$AN$66,2,FALSE)</f>
        <v>Florida Gulf Coast</v>
      </c>
    </row>
    <row r="71" spans="2:8" x14ac:dyDescent="0.4">
      <c r="B71">
        <v>1452</v>
      </c>
      <c r="C71" t="str">
        <f>VLOOKUP(B71,Sheet2!$AM$2:$AN$66,2,FALSE)</f>
        <v>West Virginia</v>
      </c>
    </row>
    <row r="72" spans="2:8" x14ac:dyDescent="0.4">
      <c r="B72">
        <v>1433</v>
      </c>
      <c r="C72" t="str">
        <f>VLOOKUP(B72,Sheet2!$AM$2:$AN$66,2,FALSE)</f>
        <v>Virginia Commonwealth</v>
      </c>
    </row>
    <row r="73" spans="2:8" x14ac:dyDescent="0.4">
      <c r="B73">
        <v>1437</v>
      </c>
      <c r="C73" t="str">
        <f>VLOOKUP(B73,Sheet2!$AM$2:$AN$66,2,FALSE)</f>
        <v>Villanova</v>
      </c>
    </row>
    <row r="74" spans="2:8" x14ac:dyDescent="0.4">
      <c r="B74">
        <v>1112</v>
      </c>
      <c r="C74" t="str">
        <f>VLOOKUP(B74,Sheet2!$AM$2:$AN$66,2,FALSE)</f>
        <v>Arizona</v>
      </c>
    </row>
    <row r="75" spans="2:8" x14ac:dyDescent="0.4">
      <c r="B75">
        <v>1452</v>
      </c>
      <c r="C75" t="str">
        <f>VLOOKUP(B75,Sheet2!$AM$2:$AN$66,2,FALSE)</f>
        <v>West Virginia</v>
      </c>
    </row>
    <row r="76" spans="2:8" x14ac:dyDescent="0.4">
      <c r="B76">
        <v>1124</v>
      </c>
      <c r="C76" t="str">
        <f>VLOOKUP(B76,Sheet2!$AM$2:$AN$66,2,FALSE)</f>
        <v>Baylor</v>
      </c>
    </row>
    <row r="77" spans="2:8" x14ac:dyDescent="0.4">
      <c r="B77">
        <v>1343</v>
      </c>
      <c r="C77" t="str">
        <f>VLOOKUP(B77,Sheet2!$AM$2:$AN$66,2,FALSE)</f>
        <v>Princeton</v>
      </c>
    </row>
    <row r="78" spans="2:8" x14ac:dyDescent="0.4">
      <c r="B78">
        <v>1452</v>
      </c>
      <c r="C78" t="str">
        <f>VLOOKUP(B78,Sheet2!$AM$2:$AN$66,2,FALSE)</f>
        <v>West Virginia</v>
      </c>
    </row>
    <row r="79" spans="2:8" x14ac:dyDescent="0.4">
      <c r="B79">
        <v>1374</v>
      </c>
      <c r="C79" t="str">
        <f>VLOOKUP(B79,Sheet2!$AM$2:$AN$66,2,FALSE)</f>
        <v>Southern Methodist</v>
      </c>
    </row>
    <row r="80" spans="2:8" x14ac:dyDescent="0.4">
      <c r="B80">
        <v>1452</v>
      </c>
      <c r="C80" t="str">
        <f>VLOOKUP(B80,Sheet2!$AM$2:$AN$66,2,FALSE)</f>
        <v>West Virginia</v>
      </c>
    </row>
    <row r="81" spans="2:3" x14ac:dyDescent="0.4">
      <c r="B81">
        <v>1452</v>
      </c>
      <c r="C81" t="str">
        <f>VLOOKUP(B81,Sheet2!$AM$2:$AN$66,2,FALSE)</f>
        <v>West Virginia</v>
      </c>
    </row>
    <row r="82" spans="2:3" x14ac:dyDescent="0.4">
      <c r="B82">
        <v>1124</v>
      </c>
      <c r="C82" t="str">
        <f>VLOOKUP(B82,Sheet2!$AM$2:$AN$66,2,FALSE)</f>
        <v>Baylor</v>
      </c>
    </row>
    <row r="83" spans="2:3" x14ac:dyDescent="0.4">
      <c r="B83">
        <v>1181</v>
      </c>
      <c r="C83" t="str">
        <f>VLOOKUP(B83,Sheet2!$AM$2:$AN$66,2,FALSE)</f>
        <v>Duke</v>
      </c>
    </row>
    <row r="84" spans="2:3" x14ac:dyDescent="0.4">
      <c r="B84">
        <v>1124</v>
      </c>
      <c r="C84" t="str">
        <f>VLOOKUP(B84,Sheet2!$AM$2:$AN$66,2,FALSE)</f>
        <v>Baylor</v>
      </c>
    </row>
    <row r="85" spans="2:3" x14ac:dyDescent="0.4">
      <c r="B85">
        <v>1343</v>
      </c>
      <c r="C85" t="str">
        <f>VLOOKUP(B85,Sheet2!$AM$2:$AN$66,2,FALSE)</f>
        <v>Princeton</v>
      </c>
    </row>
    <row r="86" spans="2:3" x14ac:dyDescent="0.4">
      <c r="B86">
        <v>1452</v>
      </c>
      <c r="C86" t="str">
        <f>VLOOKUP(B86,Sheet2!$AM$2:$AN$66,2,FALSE)</f>
        <v>West Virginia</v>
      </c>
    </row>
    <row r="87" spans="2:3" x14ac:dyDescent="0.4">
      <c r="B87">
        <v>1195</v>
      </c>
      <c r="C87" t="str">
        <f>VLOOKUP(B87,Sheet2!$AM$2:$AN$66,2,FALSE)</f>
        <v>Florida Gulf Coast</v>
      </c>
    </row>
    <row r="88" spans="2:3" x14ac:dyDescent="0.4">
      <c r="B88">
        <v>1423</v>
      </c>
      <c r="C88" t="str">
        <f>VLOOKUP(B88,Sheet2!$AM$2:$AN$66,2,FALSE)</f>
        <v>North Carolina-Wilmington</v>
      </c>
    </row>
    <row r="89" spans="2:3" x14ac:dyDescent="0.4">
      <c r="B89">
        <v>1433</v>
      </c>
      <c r="C89" t="str">
        <f>VLOOKUP(B89,Sheet2!$AM$2:$AN$66,2,FALSE)</f>
        <v>Virginia Commonwealth</v>
      </c>
    </row>
    <row r="90" spans="2:3" x14ac:dyDescent="0.4">
      <c r="B90">
        <v>1124</v>
      </c>
      <c r="C90" t="str">
        <f>VLOOKUP(B90,Sheet2!$AM$2:$AN$66,2,FALSE)</f>
        <v>Baylor</v>
      </c>
    </row>
    <row r="91" spans="2:3" x14ac:dyDescent="0.4">
      <c r="B91">
        <v>1343</v>
      </c>
      <c r="C91" t="str">
        <f>VLOOKUP(B91,Sheet2!$AM$2:$AN$66,2,FALSE)</f>
        <v>Princeton</v>
      </c>
    </row>
    <row r="92" spans="2:3" x14ac:dyDescent="0.4">
      <c r="B92">
        <v>1452</v>
      </c>
      <c r="C92" t="str">
        <f>VLOOKUP(B92,Sheet2!$AM$2:$AN$66,2,FALSE)</f>
        <v>West Virginia</v>
      </c>
    </row>
    <row r="93" spans="2:3" x14ac:dyDescent="0.4">
      <c r="B93">
        <v>1452</v>
      </c>
      <c r="C93" t="str">
        <f>VLOOKUP(B93,Sheet2!$AM$2:$AN$66,2,FALSE)</f>
        <v>West Virginia</v>
      </c>
    </row>
    <row r="94" spans="2:3" x14ac:dyDescent="0.4">
      <c r="B94">
        <v>1124</v>
      </c>
      <c r="C94" t="str">
        <f>VLOOKUP(B94,Sheet2!$AM$2:$AN$66,2,FALSE)</f>
        <v>Baylor</v>
      </c>
    </row>
    <row r="95" spans="2:3" x14ac:dyDescent="0.4">
      <c r="B95">
        <v>1458</v>
      </c>
      <c r="C95" t="str">
        <f>VLOOKUP(B95,Sheet2!$AM$2:$AN$66,2,FALSE)</f>
        <v>Wisconsin</v>
      </c>
    </row>
    <row r="96" spans="2:3" x14ac:dyDescent="0.4">
      <c r="B96">
        <v>1423</v>
      </c>
      <c r="C96" t="str">
        <f>VLOOKUP(B96,Sheet2!$AM$2:$AN$66,2,FALSE)</f>
        <v>North Carolina-Wilmington</v>
      </c>
    </row>
    <row r="97" spans="2:3" x14ac:dyDescent="0.4">
      <c r="B97">
        <v>1112</v>
      </c>
      <c r="C97" t="str">
        <f>VLOOKUP(B97,Sheet2!$AM$2:$AN$66,2,FALSE)</f>
        <v>Arizona</v>
      </c>
    </row>
    <row r="98" spans="2:3" x14ac:dyDescent="0.4">
      <c r="B98">
        <v>1437</v>
      </c>
      <c r="C98" t="str">
        <f>VLOOKUP(B98,Sheet2!$AM$2:$AN$66,2,FALSE)</f>
        <v>Villanova</v>
      </c>
    </row>
    <row r="99" spans="2:3" x14ac:dyDescent="0.4">
      <c r="B99">
        <v>1458</v>
      </c>
      <c r="C99" t="str">
        <f>VLOOKUP(B99,Sheet2!$AM$2:$AN$66,2,FALSE)</f>
        <v>Wisconsin</v>
      </c>
    </row>
    <row r="100" spans="2:3" x14ac:dyDescent="0.4">
      <c r="B100">
        <v>1437</v>
      </c>
      <c r="C100" t="str">
        <f>VLOOKUP(B100,Sheet2!$AM$2:$AN$66,2,FALSE)</f>
        <v>Villanova</v>
      </c>
    </row>
    <row r="101" spans="2:3" x14ac:dyDescent="0.4">
      <c r="B101">
        <v>1124</v>
      </c>
      <c r="C101" t="str">
        <f>VLOOKUP(B101,Sheet2!$AM$2:$AN$66,2,FALSE)</f>
        <v>Baylor</v>
      </c>
    </row>
    <row r="102" spans="2:3" x14ac:dyDescent="0.4">
      <c r="B102">
        <v>1124</v>
      </c>
      <c r="C102" t="str">
        <f>VLOOKUP(B102,Sheet2!$AM$2:$AN$66,2,FALSE)</f>
        <v>Baylor</v>
      </c>
    </row>
    <row r="103" spans="2:3" x14ac:dyDescent="0.4">
      <c r="B103">
        <v>1452</v>
      </c>
      <c r="C103" t="str">
        <f>VLOOKUP(B103,Sheet2!$AM$2:$AN$66,2,FALSE)</f>
        <v>West Virginia</v>
      </c>
    </row>
    <row r="104" spans="2:3" x14ac:dyDescent="0.4">
      <c r="B104">
        <v>1437</v>
      </c>
      <c r="C104" t="str">
        <f>VLOOKUP(B104,Sheet2!$AM$2:$AN$66,2,FALSE)</f>
        <v>Villanova</v>
      </c>
    </row>
    <row r="105" spans="2:3" x14ac:dyDescent="0.4">
      <c r="B105">
        <v>1124</v>
      </c>
      <c r="C105" t="str">
        <f>VLOOKUP(B105,Sheet2!$AM$2:$AN$66,2,FALSE)</f>
        <v>Baylor</v>
      </c>
    </row>
    <row r="106" spans="2:3" x14ac:dyDescent="0.4">
      <c r="B106">
        <v>1437</v>
      </c>
      <c r="C106" t="str">
        <f>VLOOKUP(B106,Sheet2!$AM$2:$AN$66,2,FALSE)</f>
        <v>Villanova</v>
      </c>
    </row>
    <row r="107" spans="2:3" x14ac:dyDescent="0.4">
      <c r="B107">
        <v>1452</v>
      </c>
      <c r="C107" t="str">
        <f>VLOOKUP(B107,Sheet2!$AM$2:$AN$66,2,FALSE)</f>
        <v>West Virginia</v>
      </c>
    </row>
    <row r="108" spans="2:3" x14ac:dyDescent="0.4">
      <c r="B108">
        <v>1124</v>
      </c>
      <c r="C108" t="str">
        <f>VLOOKUP(B108,Sheet2!$AM$2:$AN$66,2,FALSE)</f>
        <v>Baylor</v>
      </c>
    </row>
    <row r="109" spans="2:3" x14ac:dyDescent="0.4">
      <c r="B109">
        <v>1452</v>
      </c>
      <c r="C109" t="str">
        <f>VLOOKUP(B109,Sheet2!$AM$2:$AN$66,2,FALSE)</f>
        <v>West Virginia</v>
      </c>
    </row>
    <row r="110" spans="2:3" x14ac:dyDescent="0.4">
      <c r="B110">
        <v>1437</v>
      </c>
      <c r="C110" t="str">
        <f>VLOOKUP(B110,Sheet2!$AM$2:$AN$66,2,FALSE)</f>
        <v>Villanova</v>
      </c>
    </row>
    <row r="111" spans="2:3" x14ac:dyDescent="0.4">
      <c r="B111">
        <v>1124</v>
      </c>
      <c r="C111" t="str">
        <f>VLOOKUP(B111,Sheet2!$AM$2:$AN$66,2,FALSE)</f>
        <v>Baylor</v>
      </c>
    </row>
    <row r="112" spans="2:3" x14ac:dyDescent="0.4">
      <c r="B112">
        <v>1452</v>
      </c>
      <c r="C112" t="str">
        <f>VLOOKUP(B112,Sheet2!$AM$2:$AN$66,2,FALSE)</f>
        <v>West Virginia</v>
      </c>
    </row>
    <row r="113" spans="2:3" x14ac:dyDescent="0.4">
      <c r="B113">
        <v>1437</v>
      </c>
      <c r="C113" t="str">
        <f>VLOOKUP(B113,Sheet2!$AM$2:$AN$66,2,FALSE)</f>
        <v>Villanova</v>
      </c>
    </row>
    <row r="114" spans="2:3" x14ac:dyDescent="0.4">
      <c r="B114">
        <v>1195</v>
      </c>
      <c r="C114" t="str">
        <f>VLOOKUP(B114,Sheet2!$AM$2:$AN$66,2,FALSE)</f>
        <v>Florida Gulf Coast</v>
      </c>
    </row>
    <row r="115" spans="2:3" x14ac:dyDescent="0.4">
      <c r="B115">
        <v>1433</v>
      </c>
      <c r="C115" t="str">
        <f>VLOOKUP(B115,Sheet2!$AM$2:$AN$66,2,FALSE)</f>
        <v>Virginia Commonwealth</v>
      </c>
    </row>
    <row r="116" spans="2:3" x14ac:dyDescent="0.4">
      <c r="B116">
        <v>1124</v>
      </c>
      <c r="C116" t="str">
        <f>VLOOKUP(B116,Sheet2!$AM$2:$AN$66,2,FALSE)</f>
        <v>Baylor</v>
      </c>
    </row>
    <row r="117" spans="2:3" x14ac:dyDescent="0.4">
      <c r="B117">
        <v>1124</v>
      </c>
      <c r="C117" t="str">
        <f>VLOOKUP(B117,Sheet2!$AM$2:$AN$66,2,FALSE)</f>
        <v>Baylor</v>
      </c>
    </row>
    <row r="118" spans="2:3" x14ac:dyDescent="0.4">
      <c r="B118">
        <v>1374</v>
      </c>
      <c r="C118" t="str">
        <f>VLOOKUP(B118,Sheet2!$AM$2:$AN$66,2,FALSE)</f>
        <v>Southern Methodist</v>
      </c>
    </row>
    <row r="119" spans="2:3" x14ac:dyDescent="0.4">
      <c r="B119">
        <v>1452</v>
      </c>
      <c r="C119" t="str">
        <f>VLOOKUP(B119,Sheet2!$AM$2:$AN$66,2,FALSE)</f>
        <v>West Virginia</v>
      </c>
    </row>
    <row r="120" spans="2:3" x14ac:dyDescent="0.4">
      <c r="B120">
        <v>1437</v>
      </c>
      <c r="C120" t="str">
        <f>VLOOKUP(B120,Sheet2!$AM$2:$AN$66,2,FALSE)</f>
        <v>Villanova</v>
      </c>
    </row>
    <row r="121" spans="2:3" x14ac:dyDescent="0.4">
      <c r="B121">
        <v>1452</v>
      </c>
      <c r="C121" t="str">
        <f>VLOOKUP(B121,Sheet2!$AM$2:$AN$66,2,FALSE)</f>
        <v>West Virginia</v>
      </c>
    </row>
    <row r="122" spans="2:3" x14ac:dyDescent="0.4">
      <c r="B122">
        <v>1433</v>
      </c>
      <c r="C122" t="str">
        <f>VLOOKUP(B122,Sheet2!$AM$2:$AN$66,2,FALSE)</f>
        <v>Virginia Commonwealth</v>
      </c>
    </row>
    <row r="123" spans="2:3" x14ac:dyDescent="0.4">
      <c r="B123">
        <v>1124</v>
      </c>
      <c r="C123" t="str">
        <f>VLOOKUP(B123,Sheet2!$AM$2:$AN$66,2,FALSE)</f>
        <v>Baylor</v>
      </c>
    </row>
    <row r="124" spans="2:3" x14ac:dyDescent="0.4">
      <c r="B124">
        <v>1437</v>
      </c>
      <c r="C124" t="str">
        <f>VLOOKUP(B124,Sheet2!$AM$2:$AN$66,2,FALSE)</f>
        <v>Villanova</v>
      </c>
    </row>
    <row r="125" spans="2:3" x14ac:dyDescent="0.4">
      <c r="B125">
        <v>1452</v>
      </c>
      <c r="C125" t="str">
        <f>VLOOKUP(B125,Sheet2!$AM$2:$AN$66,2,FALSE)</f>
        <v>West Virginia</v>
      </c>
    </row>
    <row r="126" spans="2:3" x14ac:dyDescent="0.4">
      <c r="B126">
        <v>1452</v>
      </c>
      <c r="C126" t="str">
        <f>VLOOKUP(B126,Sheet2!$AM$2:$AN$66,2,FALSE)</f>
        <v>West Virginia</v>
      </c>
    </row>
    <row r="127" spans="2:3" x14ac:dyDescent="0.4">
      <c r="B127">
        <v>1452</v>
      </c>
      <c r="C127" t="str">
        <f>VLOOKUP(B127,Sheet2!$AM$2:$AN$66,2,FALSE)</f>
        <v>West Virginia</v>
      </c>
    </row>
    <row r="128" spans="2:3" x14ac:dyDescent="0.4">
      <c r="B128">
        <v>1452</v>
      </c>
      <c r="C128" t="str">
        <f>VLOOKUP(B128,Sheet2!$AM$2:$AN$66,2,FALSE)</f>
        <v>West Virginia</v>
      </c>
    </row>
    <row r="129" spans="2:3" x14ac:dyDescent="0.4">
      <c r="B129">
        <v>1452</v>
      </c>
      <c r="C129" t="str">
        <f>VLOOKUP(B129,Sheet2!$AM$2:$AN$66,2,FALSE)</f>
        <v>West Virginia</v>
      </c>
    </row>
    <row r="130" spans="2:3" x14ac:dyDescent="0.4">
      <c r="B130">
        <v>1452</v>
      </c>
      <c r="C130" t="str">
        <f>VLOOKUP(B130,Sheet2!$AM$2:$AN$66,2,FALSE)</f>
        <v>West Virginia</v>
      </c>
    </row>
    <row r="131" spans="2:3" x14ac:dyDescent="0.4">
      <c r="B131">
        <v>1195</v>
      </c>
      <c r="C131" t="str">
        <f>VLOOKUP(B131,Sheet2!$AM$2:$AN$66,2,FALSE)</f>
        <v>Florida Gulf Coast</v>
      </c>
    </row>
    <row r="132" spans="2:3" x14ac:dyDescent="0.4">
      <c r="B132">
        <v>1437</v>
      </c>
      <c r="C132" t="str">
        <f>VLOOKUP(B132,Sheet2!$AM$2:$AN$66,2,FALSE)</f>
        <v>Villanova</v>
      </c>
    </row>
    <row r="133" spans="2:3" x14ac:dyDescent="0.4">
      <c r="B133">
        <v>1437</v>
      </c>
      <c r="C133" t="str">
        <f>VLOOKUP(B133,Sheet2!$AM$2:$AN$66,2,FALSE)</f>
        <v>Villanova</v>
      </c>
    </row>
    <row r="134" spans="2:3" x14ac:dyDescent="0.4">
      <c r="B134">
        <v>1437</v>
      </c>
      <c r="C134" t="str">
        <f>VLOOKUP(B134,Sheet2!$AM$2:$AN$66,2,FALSE)</f>
        <v>Villanova</v>
      </c>
    </row>
    <row r="135" spans="2:3" x14ac:dyDescent="0.4">
      <c r="B135">
        <v>1452</v>
      </c>
      <c r="C135" t="str">
        <f>VLOOKUP(B135,Sheet2!$AM$2:$AN$66,2,FALSE)</f>
        <v>West Virginia</v>
      </c>
    </row>
    <row r="136" spans="2:3" x14ac:dyDescent="0.4">
      <c r="B136">
        <v>1437</v>
      </c>
      <c r="C136" t="str">
        <f>VLOOKUP(B136,Sheet2!$AM$2:$AN$66,2,FALSE)</f>
        <v>Villanova</v>
      </c>
    </row>
    <row r="137" spans="2:3" x14ac:dyDescent="0.4">
      <c r="B137">
        <v>1343</v>
      </c>
      <c r="C137" t="str">
        <f>VLOOKUP(B137,Sheet2!$AM$2:$AN$66,2,FALSE)</f>
        <v>Princeton</v>
      </c>
    </row>
    <row r="138" spans="2:3" x14ac:dyDescent="0.4">
      <c r="B138">
        <v>1458</v>
      </c>
      <c r="C138" t="str">
        <f>VLOOKUP(B138,Sheet2!$AM$2:$AN$66,2,FALSE)</f>
        <v>Wisconsin</v>
      </c>
    </row>
    <row r="139" spans="2:3" x14ac:dyDescent="0.4">
      <c r="B139">
        <v>1124</v>
      </c>
      <c r="C139" t="str">
        <f>VLOOKUP(B139,Sheet2!$AM$2:$AN$66,2,FALSE)</f>
        <v>Baylor</v>
      </c>
    </row>
    <row r="140" spans="2:3" x14ac:dyDescent="0.4">
      <c r="B140">
        <v>1437</v>
      </c>
      <c r="C140" t="str">
        <f>VLOOKUP(B140,Sheet2!$AM$2:$AN$66,2,FALSE)</f>
        <v>Villanova</v>
      </c>
    </row>
    <row r="141" spans="2:3" x14ac:dyDescent="0.4">
      <c r="B141">
        <v>1124</v>
      </c>
      <c r="C141" t="str">
        <f>VLOOKUP(B141,Sheet2!$AM$2:$AN$66,2,FALSE)</f>
        <v>Baylor</v>
      </c>
    </row>
    <row r="142" spans="2:3" x14ac:dyDescent="0.4">
      <c r="B142">
        <v>1343</v>
      </c>
      <c r="C142" t="str">
        <f>VLOOKUP(B142,Sheet2!$AM$2:$AN$66,2,FALSE)</f>
        <v>Princeton</v>
      </c>
    </row>
    <row r="143" spans="2:3" x14ac:dyDescent="0.4">
      <c r="B143">
        <v>1435</v>
      </c>
      <c r="C143" t="str">
        <f>VLOOKUP(B143,Sheet2!$AM$2:$AN$66,2,FALSE)</f>
        <v>Vanderbilt</v>
      </c>
    </row>
    <row r="144" spans="2:3" x14ac:dyDescent="0.4">
      <c r="B144">
        <v>1423</v>
      </c>
      <c r="C144" t="str">
        <f>VLOOKUP(B144,Sheet2!$AM$2:$AN$66,2,FALSE)</f>
        <v>North Carolina-Wilmington</v>
      </c>
    </row>
    <row r="145" spans="2:3" x14ac:dyDescent="0.4">
      <c r="B145">
        <v>1458</v>
      </c>
      <c r="C145" t="str">
        <f>VLOOKUP(B145,Sheet2!$AM$2:$AN$66,2,FALSE)</f>
        <v>Wisconsin</v>
      </c>
    </row>
    <row r="146" spans="2:3" x14ac:dyDescent="0.4">
      <c r="B146">
        <v>1452</v>
      </c>
      <c r="C146" t="str">
        <f>VLOOKUP(B146,Sheet2!$AM$2:$AN$66,2,FALSE)</f>
        <v>West Virginia</v>
      </c>
    </row>
    <row r="147" spans="2:3" x14ac:dyDescent="0.4">
      <c r="B147">
        <v>1196</v>
      </c>
      <c r="C147" t="str">
        <f>VLOOKUP(B147,Sheet2!$AM$2:$AN$66,2,FALSE)</f>
        <v>Florida</v>
      </c>
    </row>
    <row r="148" spans="2:3" x14ac:dyDescent="0.4">
      <c r="B148">
        <v>1374</v>
      </c>
      <c r="C148" t="str">
        <f>VLOOKUP(B148,Sheet2!$AM$2:$AN$66,2,FALSE)</f>
        <v>Southern Methodist</v>
      </c>
    </row>
    <row r="149" spans="2:3" x14ac:dyDescent="0.4">
      <c r="B149">
        <v>1452</v>
      </c>
      <c r="C149" t="str">
        <f>VLOOKUP(B149,Sheet2!$AM$2:$AN$66,2,FALSE)</f>
        <v>West Virginia</v>
      </c>
    </row>
    <row r="150" spans="2:3" x14ac:dyDescent="0.4">
      <c r="B150">
        <v>1195</v>
      </c>
      <c r="C150" t="str">
        <f>VLOOKUP(B150,Sheet2!$AM$2:$AN$66,2,FALSE)</f>
        <v>Florida Gulf Coast</v>
      </c>
    </row>
    <row r="151" spans="2:3" x14ac:dyDescent="0.4">
      <c r="B151">
        <v>1452</v>
      </c>
      <c r="C151" t="str">
        <f>VLOOKUP(B151,Sheet2!$AM$2:$AN$66,2,FALSE)</f>
        <v>West Virginia</v>
      </c>
    </row>
    <row r="152" spans="2:3" x14ac:dyDescent="0.4">
      <c r="B152">
        <v>1124</v>
      </c>
      <c r="C152" t="str">
        <f>VLOOKUP(B152,Sheet2!$AM$2:$AN$66,2,FALSE)</f>
        <v>Baylor</v>
      </c>
    </row>
    <row r="153" spans="2:3" x14ac:dyDescent="0.4">
      <c r="B153">
        <v>1124</v>
      </c>
      <c r="C153" t="str">
        <f>VLOOKUP(B153,Sheet2!$AM$2:$AN$66,2,FALSE)</f>
        <v>Baylor</v>
      </c>
    </row>
    <row r="154" spans="2:3" x14ac:dyDescent="0.4">
      <c r="B154">
        <v>1124</v>
      </c>
      <c r="C154" t="str">
        <f>VLOOKUP(B154,Sheet2!$AM$2:$AN$66,2,FALSE)</f>
        <v>Baylor</v>
      </c>
    </row>
    <row r="155" spans="2:3" x14ac:dyDescent="0.4">
      <c r="B155">
        <v>1452</v>
      </c>
      <c r="C155" t="str">
        <f>VLOOKUP(B155,Sheet2!$AM$2:$AN$66,2,FALSE)</f>
        <v>West Virginia</v>
      </c>
    </row>
    <row r="156" spans="2:3" x14ac:dyDescent="0.4">
      <c r="B156">
        <v>1124</v>
      </c>
      <c r="C156" t="str">
        <f>VLOOKUP(B156,Sheet2!$AM$2:$AN$66,2,FALSE)</f>
        <v>Baylor</v>
      </c>
    </row>
    <row r="157" spans="2:3" x14ac:dyDescent="0.4">
      <c r="B157">
        <v>1374</v>
      </c>
      <c r="C157" t="str">
        <f>VLOOKUP(B157,Sheet2!$AM$2:$AN$66,2,FALSE)</f>
        <v>Southern Methodist</v>
      </c>
    </row>
    <row r="158" spans="2:3" x14ac:dyDescent="0.4">
      <c r="B158">
        <v>1124</v>
      </c>
      <c r="C158" t="str">
        <f>VLOOKUP(B158,Sheet2!$AM$2:$AN$66,2,FALSE)</f>
        <v>Baylor</v>
      </c>
    </row>
    <row r="159" spans="2:3" x14ac:dyDescent="0.4">
      <c r="B159">
        <v>1437</v>
      </c>
      <c r="C159" t="str">
        <f>VLOOKUP(B159,Sheet2!$AM$2:$AN$66,2,FALSE)</f>
        <v>Villanova</v>
      </c>
    </row>
    <row r="160" spans="2:3" x14ac:dyDescent="0.4">
      <c r="B160">
        <v>1437</v>
      </c>
      <c r="C160" t="str">
        <f>VLOOKUP(B160,Sheet2!$AM$2:$AN$66,2,FALSE)</f>
        <v>Villanova</v>
      </c>
    </row>
    <row r="161" spans="2:3" x14ac:dyDescent="0.4">
      <c r="B161">
        <v>1124</v>
      </c>
      <c r="C161" t="str">
        <f>VLOOKUP(B161,Sheet2!$AM$2:$AN$66,2,FALSE)</f>
        <v>Baylor</v>
      </c>
    </row>
    <row r="162" spans="2:3" x14ac:dyDescent="0.4">
      <c r="B162">
        <v>1343</v>
      </c>
      <c r="C162" t="str">
        <f>VLOOKUP(B162,Sheet2!$AM$2:$AN$66,2,FALSE)</f>
        <v>Princeton</v>
      </c>
    </row>
    <row r="163" spans="2:3" x14ac:dyDescent="0.4">
      <c r="B163">
        <v>1452</v>
      </c>
      <c r="C163" t="str">
        <f>VLOOKUP(B163,Sheet2!$AM$2:$AN$66,2,FALSE)</f>
        <v>West Virginia</v>
      </c>
    </row>
    <row r="164" spans="2:3" x14ac:dyDescent="0.4">
      <c r="B164">
        <v>1124</v>
      </c>
      <c r="C164" t="str">
        <f>VLOOKUP(B164,Sheet2!$AM$2:$AN$66,2,FALSE)</f>
        <v>Baylor</v>
      </c>
    </row>
    <row r="165" spans="2:3" x14ac:dyDescent="0.4">
      <c r="B165">
        <v>1268</v>
      </c>
      <c r="C165" t="str">
        <f>VLOOKUP(B165,Sheet2!$AM$2:$AN$66,2,FALSE)</f>
        <v>Maryland</v>
      </c>
    </row>
    <row r="166" spans="2:3" x14ac:dyDescent="0.4">
      <c r="B166">
        <v>1124</v>
      </c>
      <c r="C166" t="str">
        <f>VLOOKUP(B166,Sheet2!$AM$2:$AN$66,2,FALSE)</f>
        <v>Baylor</v>
      </c>
    </row>
    <row r="167" spans="2:3" x14ac:dyDescent="0.4">
      <c r="B167">
        <v>1437</v>
      </c>
      <c r="C167" t="str">
        <f>VLOOKUP(B167,Sheet2!$AM$2:$AN$66,2,FALSE)</f>
        <v>Villanova</v>
      </c>
    </row>
    <row r="168" spans="2:3" x14ac:dyDescent="0.4">
      <c r="B168">
        <v>1452</v>
      </c>
      <c r="C168" t="str">
        <f>VLOOKUP(B168,Sheet2!$AM$2:$AN$66,2,FALSE)</f>
        <v>West Virginia</v>
      </c>
    </row>
    <row r="169" spans="2:3" x14ac:dyDescent="0.4">
      <c r="B169">
        <v>1343</v>
      </c>
      <c r="C169" t="str">
        <f>VLOOKUP(B169,Sheet2!$AM$2:$AN$66,2,FALSE)</f>
        <v>Princeton</v>
      </c>
    </row>
    <row r="170" spans="2:3" x14ac:dyDescent="0.4">
      <c r="B170">
        <v>1343</v>
      </c>
      <c r="C170" t="str">
        <f>VLOOKUP(B170,Sheet2!$AM$2:$AN$66,2,FALSE)</f>
        <v>Princeton</v>
      </c>
    </row>
    <row r="171" spans="2:3" x14ac:dyDescent="0.4">
      <c r="B171">
        <v>1124</v>
      </c>
      <c r="C171" t="str">
        <f>VLOOKUP(B171,Sheet2!$AM$2:$AN$66,2,FALSE)</f>
        <v>Baylor</v>
      </c>
    </row>
    <row r="172" spans="2:3" x14ac:dyDescent="0.4">
      <c r="B172">
        <v>1452</v>
      </c>
      <c r="C172" t="str">
        <f>VLOOKUP(B172,Sheet2!$AM$2:$AN$66,2,FALSE)</f>
        <v>West Virginia</v>
      </c>
    </row>
    <row r="173" spans="2:3" x14ac:dyDescent="0.4">
      <c r="B173">
        <v>1343</v>
      </c>
      <c r="C173" t="str">
        <f>VLOOKUP(B173,Sheet2!$AM$2:$AN$66,2,FALSE)</f>
        <v>Princeton</v>
      </c>
    </row>
    <row r="174" spans="2:3" x14ac:dyDescent="0.4">
      <c r="B174">
        <v>1181</v>
      </c>
      <c r="C174" t="str">
        <f>VLOOKUP(B174,Sheet2!$AM$2:$AN$66,2,FALSE)</f>
        <v>Duke</v>
      </c>
    </row>
    <row r="175" spans="2:3" x14ac:dyDescent="0.4">
      <c r="B175">
        <v>1433</v>
      </c>
      <c r="C175" t="str">
        <f>VLOOKUP(B175,Sheet2!$AM$2:$AN$66,2,FALSE)</f>
        <v>Virginia Commonwealth</v>
      </c>
    </row>
    <row r="176" spans="2:3" x14ac:dyDescent="0.4">
      <c r="B176">
        <v>1437</v>
      </c>
      <c r="C176" t="str">
        <f>VLOOKUP(B176,Sheet2!$AM$2:$AN$66,2,FALSE)</f>
        <v>Villanova</v>
      </c>
    </row>
    <row r="177" spans="2:3" x14ac:dyDescent="0.4">
      <c r="B177">
        <v>1458</v>
      </c>
      <c r="C177" t="str">
        <f>VLOOKUP(B177,Sheet2!$AM$2:$AN$66,2,FALSE)</f>
        <v>Wisconsin</v>
      </c>
    </row>
    <row r="178" spans="2:3" x14ac:dyDescent="0.4">
      <c r="B178">
        <v>1437</v>
      </c>
      <c r="C178" t="str">
        <f>VLOOKUP(B178,Sheet2!$AM$2:$AN$66,2,FALSE)</f>
        <v>Villanova</v>
      </c>
    </row>
    <row r="179" spans="2:3" x14ac:dyDescent="0.4">
      <c r="B179">
        <v>1437</v>
      </c>
      <c r="C179" t="str">
        <f>VLOOKUP(B179,Sheet2!$AM$2:$AN$66,2,FALSE)</f>
        <v>Villanova</v>
      </c>
    </row>
    <row r="180" spans="2:3" x14ac:dyDescent="0.4">
      <c r="B180">
        <v>1343</v>
      </c>
      <c r="C180" t="str">
        <f>VLOOKUP(B180,Sheet2!$AM$2:$AN$66,2,FALSE)</f>
        <v>Princeton</v>
      </c>
    </row>
    <row r="181" spans="2:3" x14ac:dyDescent="0.4">
      <c r="B181">
        <v>1458</v>
      </c>
      <c r="C181" t="str">
        <f>VLOOKUP(B181,Sheet2!$AM$2:$AN$66,2,FALSE)</f>
        <v>Wisconsin</v>
      </c>
    </row>
    <row r="182" spans="2:3" x14ac:dyDescent="0.4">
      <c r="B182">
        <v>1124</v>
      </c>
      <c r="C182" t="str">
        <f>VLOOKUP(B182,Sheet2!$AM$2:$AN$66,2,FALSE)</f>
        <v>Baylor</v>
      </c>
    </row>
    <row r="183" spans="2:3" x14ac:dyDescent="0.4">
      <c r="B183">
        <v>1452</v>
      </c>
      <c r="C183" t="str">
        <f>VLOOKUP(B183,Sheet2!$AM$2:$AN$66,2,FALSE)</f>
        <v>West Virginia</v>
      </c>
    </row>
    <row r="184" spans="2:3" x14ac:dyDescent="0.4">
      <c r="B184">
        <v>1452</v>
      </c>
      <c r="C184" t="str">
        <f>VLOOKUP(B184,Sheet2!$AM$2:$AN$66,2,FALSE)</f>
        <v>West Virginia</v>
      </c>
    </row>
    <row r="185" spans="2:3" x14ac:dyDescent="0.4">
      <c r="B185">
        <v>1112</v>
      </c>
      <c r="C185" t="str">
        <f>VLOOKUP(B185,Sheet2!$AM$2:$AN$66,2,FALSE)</f>
        <v>Arizona</v>
      </c>
    </row>
    <row r="186" spans="2:3" x14ac:dyDescent="0.4">
      <c r="B186">
        <v>1124</v>
      </c>
      <c r="C186" t="str">
        <f>VLOOKUP(B186,Sheet2!$AM$2:$AN$66,2,FALSE)</f>
        <v>Baylor</v>
      </c>
    </row>
    <row r="187" spans="2:3" x14ac:dyDescent="0.4">
      <c r="B187">
        <v>1181</v>
      </c>
      <c r="C187" t="str">
        <f>VLOOKUP(B187,Sheet2!$AM$2:$AN$66,2,FALSE)</f>
        <v>Duke</v>
      </c>
    </row>
    <row r="188" spans="2:3" x14ac:dyDescent="0.4">
      <c r="B188">
        <v>1343</v>
      </c>
      <c r="C188" t="str">
        <f>VLOOKUP(B188,Sheet2!$AM$2:$AN$66,2,FALSE)</f>
        <v>Princeton</v>
      </c>
    </row>
    <row r="189" spans="2:3" x14ac:dyDescent="0.4">
      <c r="B189">
        <v>1437</v>
      </c>
      <c r="C189" t="str">
        <f>VLOOKUP(B189,Sheet2!$AM$2:$AN$66,2,FALSE)</f>
        <v>Villanova</v>
      </c>
    </row>
    <row r="190" spans="2:3" x14ac:dyDescent="0.4">
      <c r="B190">
        <v>1433</v>
      </c>
      <c r="C190" t="str">
        <f>VLOOKUP(B190,Sheet2!$AM$2:$AN$66,2,FALSE)</f>
        <v>Virginia Commonwealth</v>
      </c>
    </row>
    <row r="191" spans="2:3" x14ac:dyDescent="0.4">
      <c r="B191">
        <v>1437</v>
      </c>
      <c r="C191" t="str">
        <f>VLOOKUP(B191,Sheet2!$AM$2:$AN$66,2,FALSE)</f>
        <v>Villanova</v>
      </c>
    </row>
    <row r="192" spans="2:3" x14ac:dyDescent="0.4">
      <c r="B192">
        <v>1452</v>
      </c>
      <c r="C192" t="str">
        <f>VLOOKUP(B192,Sheet2!$AM$2:$AN$66,2,FALSE)</f>
        <v>West Virginia</v>
      </c>
    </row>
    <row r="193" spans="2:3" x14ac:dyDescent="0.4">
      <c r="B193">
        <v>1452</v>
      </c>
      <c r="C193" t="str">
        <f>VLOOKUP(B193,Sheet2!$AM$2:$AN$66,2,FALSE)</f>
        <v>West Virginia</v>
      </c>
    </row>
    <row r="194" spans="2:3" x14ac:dyDescent="0.4">
      <c r="B194">
        <v>1452</v>
      </c>
      <c r="C194" t="str">
        <f>VLOOKUP(B194,Sheet2!$AM$2:$AN$66,2,FALSE)</f>
        <v>West Virginia</v>
      </c>
    </row>
    <row r="195" spans="2:3" x14ac:dyDescent="0.4">
      <c r="B195">
        <v>1433</v>
      </c>
      <c r="C195" t="str">
        <f>VLOOKUP(B195,Sheet2!$AM$2:$AN$66,2,FALSE)</f>
        <v>Virginia Commonwealth</v>
      </c>
    </row>
    <row r="196" spans="2:3" x14ac:dyDescent="0.4">
      <c r="B196">
        <v>1124</v>
      </c>
      <c r="C196" t="str">
        <f>VLOOKUP(B196,Sheet2!$AM$2:$AN$66,2,FALSE)</f>
        <v>Baylor</v>
      </c>
    </row>
    <row r="197" spans="2:3" x14ac:dyDescent="0.4">
      <c r="B197">
        <v>1124</v>
      </c>
      <c r="C197" t="str">
        <f>VLOOKUP(B197,Sheet2!$AM$2:$AN$66,2,FALSE)</f>
        <v>Baylor</v>
      </c>
    </row>
    <row r="198" spans="2:3" x14ac:dyDescent="0.4">
      <c r="B198">
        <v>1452</v>
      </c>
      <c r="C198" t="str">
        <f>VLOOKUP(B198,Sheet2!$AM$2:$AN$66,2,FALSE)</f>
        <v>West Virginia</v>
      </c>
    </row>
    <row r="199" spans="2:3" x14ac:dyDescent="0.4">
      <c r="B199">
        <v>1433</v>
      </c>
      <c r="C199" t="str">
        <f>VLOOKUP(B199,Sheet2!$AM$2:$AN$66,2,FALSE)</f>
        <v>Virginia Commonwealth</v>
      </c>
    </row>
    <row r="200" spans="2:3" x14ac:dyDescent="0.4">
      <c r="B200">
        <v>1124</v>
      </c>
      <c r="C200" t="str">
        <f>VLOOKUP(B200,Sheet2!$AM$2:$AN$66,2,FALSE)</f>
        <v>Baylor</v>
      </c>
    </row>
    <row r="201" spans="2:3" x14ac:dyDescent="0.4">
      <c r="B201">
        <v>1452</v>
      </c>
      <c r="C201" t="str">
        <f>VLOOKUP(B201,Sheet2!$AM$2:$AN$66,2,FALSE)</f>
        <v>West Virginia</v>
      </c>
    </row>
    <row r="202" spans="2:3" x14ac:dyDescent="0.4">
      <c r="B202">
        <v>1452</v>
      </c>
      <c r="C202" t="str">
        <f>VLOOKUP(B202,Sheet2!$AM$2:$AN$66,2,FALSE)</f>
        <v>West Virginia</v>
      </c>
    </row>
    <row r="203" spans="2:3" x14ac:dyDescent="0.4">
      <c r="B203">
        <v>1374</v>
      </c>
      <c r="C203" t="str">
        <f>VLOOKUP(B203,Sheet2!$AM$2:$AN$66,2,FALSE)</f>
        <v>Southern Methodist</v>
      </c>
    </row>
    <row r="204" spans="2:3" x14ac:dyDescent="0.4">
      <c r="B204">
        <v>1124</v>
      </c>
      <c r="C204" t="str">
        <f>VLOOKUP(B204,Sheet2!$AM$2:$AN$66,2,FALSE)</f>
        <v>Baylor</v>
      </c>
    </row>
    <row r="205" spans="2:3" x14ac:dyDescent="0.4">
      <c r="B205">
        <v>1112</v>
      </c>
      <c r="C205" t="str">
        <f>VLOOKUP(B205,Sheet2!$AM$2:$AN$66,2,FALSE)</f>
        <v>Arizona</v>
      </c>
    </row>
    <row r="206" spans="2:3" x14ac:dyDescent="0.4">
      <c r="B206">
        <v>1437</v>
      </c>
      <c r="C206" t="str">
        <f>VLOOKUP(B206,Sheet2!$AM$2:$AN$66,2,FALSE)</f>
        <v>Villanova</v>
      </c>
    </row>
    <row r="207" spans="2:3" x14ac:dyDescent="0.4">
      <c r="B207">
        <v>1452</v>
      </c>
      <c r="C207" t="str">
        <f>VLOOKUP(B207,Sheet2!$AM$2:$AN$66,2,FALSE)</f>
        <v>West Virginia</v>
      </c>
    </row>
    <row r="208" spans="2:3" x14ac:dyDescent="0.4">
      <c r="B208">
        <v>1437</v>
      </c>
      <c r="C208" t="str">
        <f>VLOOKUP(B208,Sheet2!$AM$2:$AN$66,2,FALSE)</f>
        <v>Villanova</v>
      </c>
    </row>
    <row r="209" spans="2:3" x14ac:dyDescent="0.4">
      <c r="B209">
        <v>1437</v>
      </c>
      <c r="C209" t="str">
        <f>VLOOKUP(B209,Sheet2!$AM$2:$AN$66,2,FALSE)</f>
        <v>Villanova</v>
      </c>
    </row>
    <row r="210" spans="2:3" x14ac:dyDescent="0.4">
      <c r="B210">
        <v>1437</v>
      </c>
      <c r="C210" t="str">
        <f>VLOOKUP(B210,Sheet2!$AM$2:$AN$66,2,FALSE)</f>
        <v>Villanova</v>
      </c>
    </row>
    <row r="211" spans="2:3" x14ac:dyDescent="0.4">
      <c r="B211">
        <v>1452</v>
      </c>
      <c r="C211" t="str">
        <f>VLOOKUP(B211,Sheet2!$AM$2:$AN$66,2,FALSE)</f>
        <v>West Virginia</v>
      </c>
    </row>
    <row r="212" spans="2:3" x14ac:dyDescent="0.4">
      <c r="B212">
        <v>1124</v>
      </c>
      <c r="C212" t="str">
        <f>VLOOKUP(B212,Sheet2!$AM$2:$AN$66,2,FALSE)</f>
        <v>Baylor</v>
      </c>
    </row>
    <row r="213" spans="2:3" x14ac:dyDescent="0.4">
      <c r="B213">
        <v>1437</v>
      </c>
      <c r="C213" t="str">
        <f>VLOOKUP(B213,Sheet2!$AM$2:$AN$66,2,FALSE)</f>
        <v>Villanova</v>
      </c>
    </row>
    <row r="214" spans="2:3" x14ac:dyDescent="0.4">
      <c r="B214">
        <v>1195</v>
      </c>
      <c r="C214" t="str">
        <f>VLOOKUP(B214,Sheet2!$AM$2:$AN$66,2,FALSE)</f>
        <v>Florida Gulf Coast</v>
      </c>
    </row>
    <row r="215" spans="2:3" x14ac:dyDescent="0.4">
      <c r="B215">
        <v>1124</v>
      </c>
      <c r="C215" t="str">
        <f>VLOOKUP(B215,Sheet2!$AM$2:$AN$66,2,FALSE)</f>
        <v>Baylor</v>
      </c>
    </row>
    <row r="216" spans="2:3" x14ac:dyDescent="0.4">
      <c r="B216">
        <v>1343</v>
      </c>
      <c r="C216" t="str">
        <f>VLOOKUP(B216,Sheet2!$AM$2:$AN$66,2,FALSE)</f>
        <v>Princeton</v>
      </c>
    </row>
    <row r="217" spans="2:3" x14ac:dyDescent="0.4">
      <c r="B217">
        <v>1437</v>
      </c>
      <c r="C217" t="str">
        <f>VLOOKUP(B217,Sheet2!$AM$2:$AN$66,2,FALSE)</f>
        <v>Villanova</v>
      </c>
    </row>
    <row r="218" spans="2:3" x14ac:dyDescent="0.4">
      <c r="B218">
        <v>1124</v>
      </c>
      <c r="C218" t="str">
        <f>VLOOKUP(B218,Sheet2!$AM$2:$AN$66,2,FALSE)</f>
        <v>Baylor</v>
      </c>
    </row>
    <row r="219" spans="2:3" x14ac:dyDescent="0.4">
      <c r="B219">
        <v>1124</v>
      </c>
      <c r="C219" t="str">
        <f>VLOOKUP(B219,Sheet2!$AM$2:$AN$66,2,FALSE)</f>
        <v>Baylor</v>
      </c>
    </row>
    <row r="220" spans="2:3" x14ac:dyDescent="0.4">
      <c r="B220">
        <v>1433</v>
      </c>
      <c r="C220" t="str">
        <f>VLOOKUP(B220,Sheet2!$AM$2:$AN$66,2,FALSE)</f>
        <v>Virginia Commonwealth</v>
      </c>
    </row>
    <row r="221" spans="2:3" x14ac:dyDescent="0.4">
      <c r="B221">
        <v>1343</v>
      </c>
      <c r="C221" t="str">
        <f>VLOOKUP(B221,Sheet2!$AM$2:$AN$66,2,FALSE)</f>
        <v>Princeton</v>
      </c>
    </row>
    <row r="222" spans="2:3" x14ac:dyDescent="0.4">
      <c r="B222">
        <v>1458</v>
      </c>
      <c r="C222" t="str">
        <f>VLOOKUP(B222,Sheet2!$AM$2:$AN$66,2,FALSE)</f>
        <v>Wisconsin</v>
      </c>
    </row>
    <row r="223" spans="2:3" x14ac:dyDescent="0.4">
      <c r="B223">
        <v>1388</v>
      </c>
      <c r="C223" t="str">
        <f>VLOOKUP(B223,Sheet2!$AM$2:$AN$66,2,FALSE)</f>
        <v>Saint Mary's (CA)</v>
      </c>
    </row>
    <row r="224" spans="2:3" x14ac:dyDescent="0.4">
      <c r="B224">
        <v>1452</v>
      </c>
      <c r="C224" t="str">
        <f>VLOOKUP(B224,Sheet2!$AM$2:$AN$66,2,FALSE)</f>
        <v>West Virginia</v>
      </c>
    </row>
    <row r="225" spans="2:3" x14ac:dyDescent="0.4">
      <c r="B225">
        <v>1452</v>
      </c>
      <c r="C225" t="str">
        <f>VLOOKUP(B225,Sheet2!$AM$2:$AN$66,2,FALSE)</f>
        <v>West Virginia</v>
      </c>
    </row>
    <row r="226" spans="2:3" x14ac:dyDescent="0.4">
      <c r="B226">
        <v>1452</v>
      </c>
      <c r="C226" t="str">
        <f>VLOOKUP(B226,Sheet2!$AM$2:$AN$66,2,FALSE)</f>
        <v>West Virginia</v>
      </c>
    </row>
    <row r="227" spans="2:3" x14ac:dyDescent="0.4">
      <c r="B227">
        <v>1423</v>
      </c>
      <c r="C227" t="str">
        <f>VLOOKUP(B227,Sheet2!$AM$2:$AN$66,2,FALSE)</f>
        <v>North Carolina-Wilmington</v>
      </c>
    </row>
    <row r="228" spans="2:3" x14ac:dyDescent="0.4">
      <c r="B228">
        <v>1343</v>
      </c>
      <c r="C228" t="str">
        <f>VLOOKUP(B228,Sheet2!$AM$2:$AN$66,2,FALSE)</f>
        <v>Princeton</v>
      </c>
    </row>
    <row r="229" spans="2:3" x14ac:dyDescent="0.4">
      <c r="B229">
        <v>1437</v>
      </c>
      <c r="C229" t="str">
        <f>VLOOKUP(B229,Sheet2!$AM$2:$AN$66,2,FALSE)</f>
        <v>Villanova</v>
      </c>
    </row>
    <row r="230" spans="2:3" x14ac:dyDescent="0.4">
      <c r="B230">
        <v>1195</v>
      </c>
      <c r="C230" t="str">
        <f>VLOOKUP(B230,Sheet2!$AM$2:$AN$66,2,FALSE)</f>
        <v>Florida Gulf Coast</v>
      </c>
    </row>
    <row r="231" spans="2:3" x14ac:dyDescent="0.4">
      <c r="B231">
        <v>1124</v>
      </c>
      <c r="C231" t="str">
        <f>VLOOKUP(B231,Sheet2!$AM$2:$AN$66,2,FALSE)</f>
        <v>Baylor</v>
      </c>
    </row>
    <row r="232" spans="2:3" x14ac:dyDescent="0.4">
      <c r="B232">
        <v>1452</v>
      </c>
      <c r="C232" t="str">
        <f>VLOOKUP(B232,Sheet2!$AM$2:$AN$66,2,FALSE)</f>
        <v>West Virginia</v>
      </c>
    </row>
    <row r="233" spans="2:3" x14ac:dyDescent="0.4">
      <c r="B233">
        <v>1452</v>
      </c>
      <c r="C233" t="str">
        <f>VLOOKUP(B233,Sheet2!$AM$2:$AN$66,2,FALSE)</f>
        <v>West Virginia</v>
      </c>
    </row>
    <row r="234" spans="2:3" x14ac:dyDescent="0.4">
      <c r="B234">
        <v>1452</v>
      </c>
      <c r="C234" t="str">
        <f>VLOOKUP(B234,Sheet2!$AM$2:$AN$66,2,FALSE)</f>
        <v>West Virginia</v>
      </c>
    </row>
    <row r="235" spans="2:3" x14ac:dyDescent="0.4">
      <c r="B235">
        <v>1124</v>
      </c>
      <c r="C235" t="str">
        <f>VLOOKUP(B235,Sheet2!$AM$2:$AN$66,2,FALSE)</f>
        <v>Baylor</v>
      </c>
    </row>
    <row r="236" spans="2:3" x14ac:dyDescent="0.4">
      <c r="B236">
        <v>1437</v>
      </c>
      <c r="C236" t="str">
        <f>VLOOKUP(B236,Sheet2!$AM$2:$AN$66,2,FALSE)</f>
        <v>Villanova</v>
      </c>
    </row>
    <row r="237" spans="2:3" x14ac:dyDescent="0.4">
      <c r="B237">
        <v>1458</v>
      </c>
      <c r="C237" t="str">
        <f>VLOOKUP(B237,Sheet2!$AM$2:$AN$66,2,FALSE)</f>
        <v>Wisconsin</v>
      </c>
    </row>
    <row r="238" spans="2:3" x14ac:dyDescent="0.4">
      <c r="B238">
        <v>1343</v>
      </c>
      <c r="C238" t="str">
        <f>VLOOKUP(B238,Sheet2!$AM$2:$AN$66,2,FALSE)</f>
        <v>Princeton</v>
      </c>
    </row>
    <row r="239" spans="2:3" x14ac:dyDescent="0.4">
      <c r="B239">
        <v>1343</v>
      </c>
      <c r="C239" t="str">
        <f>VLOOKUP(B239,Sheet2!$AM$2:$AN$66,2,FALSE)</f>
        <v>Princeton</v>
      </c>
    </row>
    <row r="240" spans="2:3" x14ac:dyDescent="0.4">
      <c r="B240">
        <v>1374</v>
      </c>
      <c r="C240" t="str">
        <f>VLOOKUP(B240,Sheet2!$AM$2:$AN$66,2,FALSE)</f>
        <v>Southern Methodist</v>
      </c>
    </row>
    <row r="241" spans="2:3" x14ac:dyDescent="0.4">
      <c r="B241">
        <v>1124</v>
      </c>
      <c r="C241" t="str">
        <f>VLOOKUP(B241,Sheet2!$AM$2:$AN$66,2,FALSE)</f>
        <v>Baylor</v>
      </c>
    </row>
    <row r="242" spans="2:3" x14ac:dyDescent="0.4">
      <c r="B242">
        <v>1343</v>
      </c>
      <c r="C242" t="str">
        <f>VLOOKUP(B242,Sheet2!$AM$2:$AN$66,2,FALSE)</f>
        <v>Princeton</v>
      </c>
    </row>
    <row r="243" spans="2:3" x14ac:dyDescent="0.4">
      <c r="B243">
        <v>1458</v>
      </c>
      <c r="C243" t="str">
        <f>VLOOKUP(B243,Sheet2!$AM$2:$AN$66,2,FALSE)</f>
        <v>Wisconsin</v>
      </c>
    </row>
    <row r="244" spans="2:3" x14ac:dyDescent="0.4">
      <c r="B244">
        <v>1452</v>
      </c>
      <c r="C244" t="str">
        <f>VLOOKUP(B244,Sheet2!$AM$2:$AN$66,2,FALSE)</f>
        <v>West Virginia</v>
      </c>
    </row>
    <row r="245" spans="2:3" x14ac:dyDescent="0.4">
      <c r="B245">
        <v>1452</v>
      </c>
      <c r="C245" t="str">
        <f>VLOOKUP(B245,Sheet2!$AM$2:$AN$66,2,FALSE)</f>
        <v>West Virginia</v>
      </c>
    </row>
    <row r="246" spans="2:3" x14ac:dyDescent="0.4">
      <c r="B246">
        <v>1452</v>
      </c>
      <c r="C246" t="str">
        <f>VLOOKUP(B246,Sheet2!$AM$2:$AN$66,2,FALSE)</f>
        <v>West Virginia</v>
      </c>
    </row>
    <row r="247" spans="2:3" x14ac:dyDescent="0.4">
      <c r="B247">
        <v>1452</v>
      </c>
      <c r="C247" t="str">
        <f>VLOOKUP(B247,Sheet2!$AM$2:$AN$66,2,FALSE)</f>
        <v>West Virginia</v>
      </c>
    </row>
    <row r="248" spans="2:3" x14ac:dyDescent="0.4">
      <c r="B248">
        <v>1452</v>
      </c>
      <c r="C248" t="str">
        <f>VLOOKUP(B248,Sheet2!$AM$2:$AN$66,2,FALSE)</f>
        <v>West Virginia</v>
      </c>
    </row>
    <row r="249" spans="2:3" x14ac:dyDescent="0.4">
      <c r="B249">
        <v>1124</v>
      </c>
      <c r="C249" t="str">
        <f>VLOOKUP(B249,Sheet2!$AM$2:$AN$66,2,FALSE)</f>
        <v>Baylor</v>
      </c>
    </row>
    <row r="250" spans="2:3" x14ac:dyDescent="0.4">
      <c r="B250">
        <v>1376</v>
      </c>
      <c r="C250" t="str">
        <f>VLOOKUP(B250,Sheet2!$AM$2:$AN$66,2,FALSE)</f>
        <v>South Carolina</v>
      </c>
    </row>
    <row r="251" spans="2:3" x14ac:dyDescent="0.4">
      <c r="B251">
        <v>1452</v>
      </c>
      <c r="C251" t="str">
        <f>VLOOKUP(B251,Sheet2!$AM$2:$AN$66,2,FALSE)</f>
        <v>West Virginia</v>
      </c>
    </row>
    <row r="252" spans="2:3" x14ac:dyDescent="0.4">
      <c r="B252">
        <v>1437</v>
      </c>
      <c r="C252" t="str">
        <f>VLOOKUP(B252,Sheet2!$AM$2:$AN$66,2,FALSE)</f>
        <v>Villanova</v>
      </c>
    </row>
    <row r="253" spans="2:3" x14ac:dyDescent="0.4">
      <c r="B253">
        <v>1437</v>
      </c>
      <c r="C253" t="str">
        <f>VLOOKUP(B253,Sheet2!$AM$2:$AN$66,2,FALSE)</f>
        <v>Villanova</v>
      </c>
    </row>
    <row r="254" spans="2:3" x14ac:dyDescent="0.4">
      <c r="B254">
        <v>1458</v>
      </c>
      <c r="C254" t="str">
        <f>VLOOKUP(B254,Sheet2!$AM$2:$AN$66,2,FALSE)</f>
        <v>Wisconsin</v>
      </c>
    </row>
    <row r="255" spans="2:3" x14ac:dyDescent="0.4">
      <c r="B255">
        <v>1423</v>
      </c>
      <c r="C255" t="str">
        <f>VLOOKUP(B255,Sheet2!$AM$2:$AN$66,2,FALSE)</f>
        <v>North Carolina-Wilmington</v>
      </c>
    </row>
    <row r="256" spans="2:3" x14ac:dyDescent="0.4">
      <c r="B256">
        <v>1437</v>
      </c>
      <c r="C256" t="str">
        <f>VLOOKUP(B256,Sheet2!$AM$2:$AN$66,2,FALSE)</f>
        <v>Villanova</v>
      </c>
    </row>
    <row r="257" spans="2:3" x14ac:dyDescent="0.4">
      <c r="B257">
        <v>1124</v>
      </c>
      <c r="C257" t="str">
        <f>VLOOKUP(B257,Sheet2!$AM$2:$AN$66,2,FALSE)</f>
        <v>Baylor</v>
      </c>
    </row>
    <row r="258" spans="2:3" x14ac:dyDescent="0.4">
      <c r="B258">
        <v>1374</v>
      </c>
      <c r="C258" t="str">
        <f>VLOOKUP(B258,Sheet2!$AM$2:$AN$66,2,FALSE)</f>
        <v>Southern Methodist</v>
      </c>
    </row>
    <row r="259" spans="2:3" x14ac:dyDescent="0.4">
      <c r="B259">
        <v>1433</v>
      </c>
      <c r="C259" t="str">
        <f>VLOOKUP(B259,Sheet2!$AM$2:$AN$66,2,FALSE)</f>
        <v>Virginia Commonwealth</v>
      </c>
    </row>
    <row r="260" spans="2:3" x14ac:dyDescent="0.4">
      <c r="B260">
        <v>1452</v>
      </c>
      <c r="C260" t="str">
        <f>VLOOKUP(B260,Sheet2!$AM$2:$AN$66,2,FALSE)</f>
        <v>West Virginia</v>
      </c>
    </row>
    <row r="261" spans="2:3" x14ac:dyDescent="0.4">
      <c r="B261">
        <v>1437</v>
      </c>
      <c r="C261" t="str">
        <f>VLOOKUP(B261,Sheet2!$AM$2:$AN$66,2,FALSE)</f>
        <v>Villanova</v>
      </c>
    </row>
    <row r="262" spans="2:3" x14ac:dyDescent="0.4">
      <c r="B262">
        <v>1433</v>
      </c>
      <c r="C262" t="str">
        <f>VLOOKUP(B262,Sheet2!$AM$2:$AN$66,2,FALSE)</f>
        <v>Virginia Commonwealth</v>
      </c>
    </row>
    <row r="263" spans="2:3" x14ac:dyDescent="0.4">
      <c r="B263">
        <v>1452</v>
      </c>
      <c r="C263" t="str">
        <f>VLOOKUP(B263,Sheet2!$AM$2:$AN$66,2,FALSE)</f>
        <v>West Virginia</v>
      </c>
    </row>
    <row r="264" spans="2:3" x14ac:dyDescent="0.4">
      <c r="B264">
        <v>1124</v>
      </c>
      <c r="C264" t="str">
        <f>VLOOKUP(B264,Sheet2!$AM$2:$AN$66,2,FALSE)</f>
        <v>Baylor</v>
      </c>
    </row>
    <row r="265" spans="2:3" x14ac:dyDescent="0.4">
      <c r="B265">
        <v>1452</v>
      </c>
      <c r="C265" t="str">
        <f>VLOOKUP(B265,Sheet2!$AM$2:$AN$66,2,FALSE)</f>
        <v>West Virginia</v>
      </c>
    </row>
    <row r="266" spans="2:3" x14ac:dyDescent="0.4">
      <c r="B266">
        <v>1452</v>
      </c>
      <c r="C266" t="str">
        <f>VLOOKUP(B266,Sheet2!$AM$2:$AN$66,2,FALSE)</f>
        <v>West Virginia</v>
      </c>
    </row>
    <row r="267" spans="2:3" x14ac:dyDescent="0.4">
      <c r="B267">
        <v>1195</v>
      </c>
      <c r="C267" t="str">
        <f>VLOOKUP(B267,Sheet2!$AM$2:$AN$66,2,FALSE)</f>
        <v>Florida Gulf Coast</v>
      </c>
    </row>
    <row r="268" spans="2:3" x14ac:dyDescent="0.4">
      <c r="B268">
        <v>1452</v>
      </c>
      <c r="C268" t="str">
        <f>VLOOKUP(B268,Sheet2!$AM$2:$AN$66,2,FALSE)</f>
        <v>West Virginia</v>
      </c>
    </row>
    <row r="269" spans="2:3" x14ac:dyDescent="0.4">
      <c r="B269">
        <v>1315</v>
      </c>
      <c r="C269" t="str">
        <f>VLOOKUP(B269,Sheet2!$AM$2:$AN$66,2,FALSE)</f>
        <v>North Dakota</v>
      </c>
    </row>
    <row r="270" spans="2:3" x14ac:dyDescent="0.4">
      <c r="B270">
        <v>1374</v>
      </c>
      <c r="C270" t="str">
        <f>VLOOKUP(B270,Sheet2!$AM$2:$AN$66,2,FALSE)</f>
        <v>Southern Methodist</v>
      </c>
    </row>
    <row r="271" spans="2:3" x14ac:dyDescent="0.4">
      <c r="B271">
        <v>1437</v>
      </c>
      <c r="C271" t="str">
        <f>VLOOKUP(B271,Sheet2!$AM$2:$AN$66,2,FALSE)</f>
        <v>Villanova</v>
      </c>
    </row>
    <row r="272" spans="2:3" x14ac:dyDescent="0.4">
      <c r="B272">
        <v>1374</v>
      </c>
      <c r="C272" t="str">
        <f>VLOOKUP(B272,Sheet2!$AM$2:$AN$66,2,FALSE)</f>
        <v>Southern Methodist</v>
      </c>
    </row>
    <row r="273" spans="2:3" x14ac:dyDescent="0.4">
      <c r="B273">
        <v>1124</v>
      </c>
      <c r="C273" t="str">
        <f>VLOOKUP(B273,Sheet2!$AM$2:$AN$66,2,FALSE)</f>
        <v>Baylor</v>
      </c>
    </row>
    <row r="274" spans="2:3" x14ac:dyDescent="0.4">
      <c r="B274">
        <v>1124</v>
      </c>
      <c r="C274" t="str">
        <f>VLOOKUP(B274,Sheet2!$AM$2:$AN$66,2,FALSE)</f>
        <v>Baylor</v>
      </c>
    </row>
    <row r="275" spans="2:3" x14ac:dyDescent="0.4">
      <c r="B275">
        <v>1437</v>
      </c>
      <c r="C275" t="str">
        <f>VLOOKUP(B275,Sheet2!$AM$2:$AN$66,2,FALSE)</f>
        <v>Villanova</v>
      </c>
    </row>
    <row r="276" spans="2:3" x14ac:dyDescent="0.4">
      <c r="B276">
        <v>1433</v>
      </c>
      <c r="C276" t="str">
        <f>VLOOKUP(B276,Sheet2!$AM$2:$AN$66,2,FALSE)</f>
        <v>Virginia Commonwealth</v>
      </c>
    </row>
    <row r="277" spans="2:3" x14ac:dyDescent="0.4">
      <c r="B277">
        <v>1124</v>
      </c>
      <c r="C277" t="str">
        <f>VLOOKUP(B277,Sheet2!$AM$2:$AN$66,2,FALSE)</f>
        <v>Baylor</v>
      </c>
    </row>
    <row r="278" spans="2:3" x14ac:dyDescent="0.4">
      <c r="B278">
        <v>1437</v>
      </c>
      <c r="C278" t="str">
        <f>VLOOKUP(B278,Sheet2!$AM$2:$AN$66,2,FALSE)</f>
        <v>Villanova</v>
      </c>
    </row>
    <row r="279" spans="2:3" x14ac:dyDescent="0.4">
      <c r="B279">
        <v>1452</v>
      </c>
      <c r="C279" t="str">
        <f>VLOOKUP(B279,Sheet2!$AM$2:$AN$66,2,FALSE)</f>
        <v>West Virginia</v>
      </c>
    </row>
    <row r="280" spans="2:3" x14ac:dyDescent="0.4">
      <c r="B280">
        <v>1437</v>
      </c>
      <c r="C280" t="str">
        <f>VLOOKUP(B280,Sheet2!$AM$2:$AN$66,2,FALSE)</f>
        <v>Villanova</v>
      </c>
    </row>
    <row r="281" spans="2:3" x14ac:dyDescent="0.4">
      <c r="B281">
        <v>1437</v>
      </c>
      <c r="C281" t="str">
        <f>VLOOKUP(B281,Sheet2!$AM$2:$AN$66,2,FALSE)</f>
        <v>Villanova</v>
      </c>
    </row>
    <row r="282" spans="2:3" x14ac:dyDescent="0.4">
      <c r="B282">
        <v>1181</v>
      </c>
      <c r="C282" t="str">
        <f>VLOOKUP(B282,Sheet2!$AM$2:$AN$66,2,FALSE)</f>
        <v>Duke</v>
      </c>
    </row>
    <row r="283" spans="2:3" x14ac:dyDescent="0.4">
      <c r="B283">
        <v>1452</v>
      </c>
      <c r="C283" t="str">
        <f>VLOOKUP(B283,Sheet2!$AM$2:$AN$66,2,FALSE)</f>
        <v>West Virginia</v>
      </c>
    </row>
    <row r="284" spans="2:3" x14ac:dyDescent="0.4">
      <c r="B284">
        <v>1124</v>
      </c>
      <c r="C284" t="str">
        <f>VLOOKUP(B284,Sheet2!$AM$2:$AN$66,2,FALSE)</f>
        <v>Baylor</v>
      </c>
    </row>
    <row r="285" spans="2:3" x14ac:dyDescent="0.4">
      <c r="B285">
        <v>1437</v>
      </c>
      <c r="C285" t="str">
        <f>VLOOKUP(B285,Sheet2!$AM$2:$AN$66,2,FALSE)</f>
        <v>Villanova</v>
      </c>
    </row>
    <row r="286" spans="2:3" x14ac:dyDescent="0.4">
      <c r="B286">
        <v>1181</v>
      </c>
      <c r="C286" t="str">
        <f>VLOOKUP(B286,Sheet2!$AM$2:$AN$66,2,FALSE)</f>
        <v>Duke</v>
      </c>
    </row>
    <row r="287" spans="2:3" x14ac:dyDescent="0.4">
      <c r="B287">
        <v>1437</v>
      </c>
      <c r="C287" t="str">
        <f>VLOOKUP(B287,Sheet2!$AM$2:$AN$66,2,FALSE)</f>
        <v>Villanova</v>
      </c>
    </row>
    <row r="288" spans="2:3" x14ac:dyDescent="0.4">
      <c r="B288">
        <v>1458</v>
      </c>
      <c r="C288" t="str">
        <f>VLOOKUP(B288,Sheet2!$AM$2:$AN$66,2,FALSE)</f>
        <v>Wisconsin</v>
      </c>
    </row>
    <row r="289" spans="2:3" x14ac:dyDescent="0.4">
      <c r="B289">
        <v>1452</v>
      </c>
      <c r="C289" t="str">
        <f>VLOOKUP(B289,Sheet2!$AM$2:$AN$66,2,FALSE)</f>
        <v>West Virginia</v>
      </c>
    </row>
    <row r="290" spans="2:3" x14ac:dyDescent="0.4">
      <c r="B290">
        <v>1433</v>
      </c>
      <c r="C290" t="str">
        <f>VLOOKUP(B290,Sheet2!$AM$2:$AN$66,2,FALSE)</f>
        <v>Virginia Commonwealth</v>
      </c>
    </row>
    <row r="291" spans="2:3" x14ac:dyDescent="0.4">
      <c r="B291">
        <v>1196</v>
      </c>
      <c r="C291" t="str">
        <f>VLOOKUP(B291,Sheet2!$AM$2:$AN$66,2,FALSE)</f>
        <v>Florida</v>
      </c>
    </row>
    <row r="292" spans="2:3" x14ac:dyDescent="0.4">
      <c r="B292">
        <v>1343</v>
      </c>
      <c r="C292" t="str">
        <f>VLOOKUP(B292,Sheet2!$AM$2:$AN$66,2,FALSE)</f>
        <v>Princeton</v>
      </c>
    </row>
    <row r="293" spans="2:3" x14ac:dyDescent="0.4">
      <c r="B293">
        <v>1124</v>
      </c>
      <c r="C293" t="str">
        <f>VLOOKUP(B293,Sheet2!$AM$2:$AN$66,2,FALSE)</f>
        <v>Baylor</v>
      </c>
    </row>
    <row r="294" spans="2:3" x14ac:dyDescent="0.4">
      <c r="B294">
        <v>1452</v>
      </c>
      <c r="C294" t="str">
        <f>VLOOKUP(B294,Sheet2!$AM$2:$AN$66,2,FALSE)</f>
        <v>West Virginia</v>
      </c>
    </row>
    <row r="295" spans="2:3" x14ac:dyDescent="0.4">
      <c r="B295">
        <v>1112</v>
      </c>
      <c r="C295" t="str">
        <f>VLOOKUP(B295,Sheet2!$AM$2:$AN$66,2,FALSE)</f>
        <v>Arizona</v>
      </c>
    </row>
    <row r="296" spans="2:3" x14ac:dyDescent="0.4">
      <c r="B296">
        <v>1433</v>
      </c>
      <c r="C296" t="str">
        <f>VLOOKUP(B296,Sheet2!$AM$2:$AN$66,2,FALSE)</f>
        <v>Virginia Commonwealth</v>
      </c>
    </row>
    <row r="297" spans="2:3" x14ac:dyDescent="0.4">
      <c r="B297">
        <v>1452</v>
      </c>
      <c r="C297" t="str">
        <f>VLOOKUP(B297,Sheet2!$AM$2:$AN$66,2,FALSE)</f>
        <v>West Virginia</v>
      </c>
    </row>
    <row r="298" spans="2:3" x14ac:dyDescent="0.4">
      <c r="B298">
        <v>1374</v>
      </c>
      <c r="C298" t="str">
        <f>VLOOKUP(B298,Sheet2!$AM$2:$AN$66,2,FALSE)</f>
        <v>Southern Methodist</v>
      </c>
    </row>
    <row r="299" spans="2:3" x14ac:dyDescent="0.4">
      <c r="B299">
        <v>1124</v>
      </c>
      <c r="C299" t="str">
        <f>VLOOKUP(B299,Sheet2!$AM$2:$AN$66,2,FALSE)</f>
        <v>Baylor</v>
      </c>
    </row>
    <row r="300" spans="2:3" x14ac:dyDescent="0.4">
      <c r="B300">
        <v>1452</v>
      </c>
      <c r="C300" t="str">
        <f>VLOOKUP(B300,Sheet2!$AM$2:$AN$66,2,FALSE)</f>
        <v>West Virginia</v>
      </c>
    </row>
    <row r="301" spans="2:3" x14ac:dyDescent="0.4">
      <c r="B301">
        <v>1124</v>
      </c>
      <c r="C301" t="str">
        <f>VLOOKUP(B301,Sheet2!$AM$2:$AN$66,2,FALSE)</f>
        <v>Baylor</v>
      </c>
    </row>
    <row r="302" spans="2:3" x14ac:dyDescent="0.4">
      <c r="B302">
        <v>1452</v>
      </c>
      <c r="C302" t="str">
        <f>VLOOKUP(B302,Sheet2!$AM$2:$AN$66,2,FALSE)</f>
        <v>West Virginia</v>
      </c>
    </row>
    <row r="303" spans="2:3" x14ac:dyDescent="0.4">
      <c r="B303">
        <v>1374</v>
      </c>
      <c r="C303" t="str">
        <f>VLOOKUP(B303,Sheet2!$AM$2:$AN$66,2,FALSE)</f>
        <v>Southern Methodist</v>
      </c>
    </row>
    <row r="304" spans="2:3" x14ac:dyDescent="0.4">
      <c r="B304">
        <v>1452</v>
      </c>
      <c r="C304" t="str">
        <f>VLOOKUP(B304,Sheet2!$AM$2:$AN$66,2,FALSE)</f>
        <v>West Virginia</v>
      </c>
    </row>
    <row r="305" spans="2:3" x14ac:dyDescent="0.4">
      <c r="B305">
        <v>1195</v>
      </c>
      <c r="C305" t="str">
        <f>VLOOKUP(B305,Sheet2!$AM$2:$AN$66,2,FALSE)</f>
        <v>Florida Gulf Coast</v>
      </c>
    </row>
    <row r="306" spans="2:3" x14ac:dyDescent="0.4">
      <c r="B306">
        <v>1112</v>
      </c>
      <c r="C306" t="str">
        <f>VLOOKUP(B306,Sheet2!$AM$2:$AN$66,2,FALSE)</f>
        <v>Arizona</v>
      </c>
    </row>
    <row r="307" spans="2:3" x14ac:dyDescent="0.4">
      <c r="B307">
        <v>1433</v>
      </c>
      <c r="C307" t="str">
        <f>VLOOKUP(B307,Sheet2!$AM$2:$AN$66,2,FALSE)</f>
        <v>Virginia Commonwealth</v>
      </c>
    </row>
    <row r="308" spans="2:3" x14ac:dyDescent="0.4">
      <c r="B308">
        <v>1458</v>
      </c>
      <c r="C308" t="str">
        <f>VLOOKUP(B308,Sheet2!$AM$2:$AN$66,2,FALSE)</f>
        <v>Wisconsin</v>
      </c>
    </row>
    <row r="309" spans="2:3" x14ac:dyDescent="0.4">
      <c r="B309">
        <v>1433</v>
      </c>
      <c r="C309" t="str">
        <f>VLOOKUP(B309,Sheet2!$AM$2:$AN$66,2,FALSE)</f>
        <v>Virginia Commonwealth</v>
      </c>
    </row>
    <row r="310" spans="2:3" x14ac:dyDescent="0.4">
      <c r="B310">
        <v>1124</v>
      </c>
      <c r="C310" t="str">
        <f>VLOOKUP(B310,Sheet2!$AM$2:$AN$66,2,FALSE)</f>
        <v>Baylor</v>
      </c>
    </row>
    <row r="311" spans="2:3" x14ac:dyDescent="0.4">
      <c r="B311">
        <v>1437</v>
      </c>
      <c r="C311" t="str">
        <f>VLOOKUP(B311,Sheet2!$AM$2:$AN$66,2,FALSE)</f>
        <v>Villanova</v>
      </c>
    </row>
    <row r="312" spans="2:3" x14ac:dyDescent="0.4">
      <c r="B312">
        <v>1124</v>
      </c>
      <c r="C312" t="str">
        <f>VLOOKUP(B312,Sheet2!$AM$2:$AN$66,2,FALSE)</f>
        <v>Baylor</v>
      </c>
    </row>
    <row r="313" spans="2:3" x14ac:dyDescent="0.4">
      <c r="B313">
        <v>1124</v>
      </c>
      <c r="C313" t="str">
        <f>VLOOKUP(B313,Sheet2!$AM$2:$AN$66,2,FALSE)</f>
        <v>Baylor</v>
      </c>
    </row>
    <row r="314" spans="2:3" x14ac:dyDescent="0.4">
      <c r="B314">
        <v>1452</v>
      </c>
      <c r="C314" t="str">
        <f>VLOOKUP(B314,Sheet2!$AM$2:$AN$66,2,FALSE)</f>
        <v>West Virginia</v>
      </c>
    </row>
    <row r="315" spans="2:3" x14ac:dyDescent="0.4">
      <c r="B315">
        <v>1452</v>
      </c>
      <c r="C315" t="str">
        <f>VLOOKUP(B315,Sheet2!$AM$2:$AN$66,2,FALSE)</f>
        <v>West Virginia</v>
      </c>
    </row>
    <row r="316" spans="2:3" x14ac:dyDescent="0.4">
      <c r="B316">
        <v>1124</v>
      </c>
      <c r="C316" t="str">
        <f>VLOOKUP(B316,Sheet2!$AM$2:$AN$66,2,FALSE)</f>
        <v>Baylor</v>
      </c>
    </row>
    <row r="317" spans="2:3" x14ac:dyDescent="0.4">
      <c r="B317">
        <v>1374</v>
      </c>
      <c r="C317" t="str">
        <f>VLOOKUP(B317,Sheet2!$AM$2:$AN$66,2,FALSE)</f>
        <v>Southern Methodist</v>
      </c>
    </row>
    <row r="318" spans="2:3" x14ac:dyDescent="0.4">
      <c r="B318">
        <v>1374</v>
      </c>
      <c r="C318" t="str">
        <f>VLOOKUP(B318,Sheet2!$AM$2:$AN$66,2,FALSE)</f>
        <v>Southern Methodist</v>
      </c>
    </row>
    <row r="319" spans="2:3" x14ac:dyDescent="0.4">
      <c r="B319">
        <v>1437</v>
      </c>
      <c r="C319" t="str">
        <f>VLOOKUP(B319,Sheet2!$AM$2:$AN$66,2,FALSE)</f>
        <v>Villanova</v>
      </c>
    </row>
    <row r="320" spans="2:3" x14ac:dyDescent="0.4">
      <c r="B320">
        <v>1452</v>
      </c>
      <c r="C320" t="str">
        <f>VLOOKUP(B320,Sheet2!$AM$2:$AN$66,2,FALSE)</f>
        <v>West Virginia</v>
      </c>
    </row>
    <row r="321" spans="2:3" x14ac:dyDescent="0.4">
      <c r="B321">
        <v>1452</v>
      </c>
      <c r="C321" t="str">
        <f>VLOOKUP(B321,Sheet2!$AM$2:$AN$66,2,FALSE)</f>
        <v>West Virginia</v>
      </c>
    </row>
    <row r="322" spans="2:3" x14ac:dyDescent="0.4">
      <c r="B322">
        <v>1458</v>
      </c>
      <c r="C322" t="str">
        <f>VLOOKUP(B322,Sheet2!$AM$2:$AN$66,2,FALSE)</f>
        <v>Wisconsin</v>
      </c>
    </row>
    <row r="323" spans="2:3" x14ac:dyDescent="0.4">
      <c r="B323">
        <v>1374</v>
      </c>
      <c r="C323" t="str">
        <f>VLOOKUP(B323,Sheet2!$AM$2:$AN$66,2,FALSE)</f>
        <v>Southern Methodist</v>
      </c>
    </row>
    <row r="324" spans="2:3" x14ac:dyDescent="0.4">
      <c r="B324">
        <v>1433</v>
      </c>
      <c r="C324" t="str">
        <f>VLOOKUP(B324,Sheet2!$AM$2:$AN$66,2,FALSE)</f>
        <v>Virginia Commonwealth</v>
      </c>
    </row>
    <row r="325" spans="2:3" x14ac:dyDescent="0.4">
      <c r="B325">
        <v>1437</v>
      </c>
      <c r="C325" t="str">
        <f>VLOOKUP(B325,Sheet2!$AM$2:$AN$66,2,FALSE)</f>
        <v>Villanova</v>
      </c>
    </row>
    <row r="326" spans="2:3" x14ac:dyDescent="0.4">
      <c r="B326">
        <v>1374</v>
      </c>
      <c r="C326" t="str">
        <f>VLOOKUP(B326,Sheet2!$AM$2:$AN$66,2,FALSE)</f>
        <v>Southern Methodist</v>
      </c>
    </row>
    <row r="327" spans="2:3" x14ac:dyDescent="0.4">
      <c r="B327">
        <v>1124</v>
      </c>
      <c r="C327" t="str">
        <f>VLOOKUP(B327,Sheet2!$AM$2:$AN$66,2,FALSE)</f>
        <v>Baylor</v>
      </c>
    </row>
    <row r="328" spans="2:3" x14ac:dyDescent="0.4">
      <c r="B328">
        <v>1433</v>
      </c>
      <c r="C328" t="str">
        <f>VLOOKUP(B328,Sheet2!$AM$2:$AN$66,2,FALSE)</f>
        <v>Virginia Commonwealth</v>
      </c>
    </row>
    <row r="329" spans="2:3" x14ac:dyDescent="0.4">
      <c r="B329">
        <v>1124</v>
      </c>
      <c r="C329" t="str">
        <f>VLOOKUP(B329,Sheet2!$AM$2:$AN$66,2,FALSE)</f>
        <v>Baylor</v>
      </c>
    </row>
    <row r="330" spans="2:3" x14ac:dyDescent="0.4">
      <c r="B330">
        <v>1124</v>
      </c>
      <c r="C330" t="str">
        <f>VLOOKUP(B330,Sheet2!$AM$2:$AN$66,2,FALSE)</f>
        <v>Baylor</v>
      </c>
    </row>
    <row r="331" spans="2:3" x14ac:dyDescent="0.4">
      <c r="B331">
        <v>1437</v>
      </c>
      <c r="C331" t="str">
        <f>VLOOKUP(B331,Sheet2!$AM$2:$AN$66,2,FALSE)</f>
        <v>Villanova</v>
      </c>
    </row>
    <row r="332" spans="2:3" x14ac:dyDescent="0.4">
      <c r="B332">
        <v>1433</v>
      </c>
      <c r="C332" t="str">
        <f>VLOOKUP(B332,Sheet2!$AM$2:$AN$66,2,FALSE)</f>
        <v>Virginia Commonwealth</v>
      </c>
    </row>
    <row r="333" spans="2:3" x14ac:dyDescent="0.4">
      <c r="B333">
        <v>1452</v>
      </c>
      <c r="C333" t="str">
        <f>VLOOKUP(B333,Sheet2!$AM$2:$AN$66,2,FALSE)</f>
        <v>West Virginia</v>
      </c>
    </row>
    <row r="334" spans="2:3" x14ac:dyDescent="0.4">
      <c r="B334">
        <v>1452</v>
      </c>
      <c r="C334" t="str">
        <f>VLOOKUP(B334,Sheet2!$AM$2:$AN$66,2,FALSE)</f>
        <v>West Virginia</v>
      </c>
    </row>
    <row r="335" spans="2:3" x14ac:dyDescent="0.4">
      <c r="B335">
        <v>1124</v>
      </c>
      <c r="C335" t="str">
        <f>VLOOKUP(B335,Sheet2!$AM$2:$AN$66,2,FALSE)</f>
        <v>Baylor</v>
      </c>
    </row>
    <row r="336" spans="2:3" x14ac:dyDescent="0.4">
      <c r="B336">
        <v>1124</v>
      </c>
      <c r="C336" t="str">
        <f>VLOOKUP(B336,Sheet2!$AM$2:$AN$66,2,FALSE)</f>
        <v>Baylor</v>
      </c>
    </row>
    <row r="337" spans="2:3" x14ac:dyDescent="0.4">
      <c r="B337">
        <v>1437</v>
      </c>
      <c r="C337" t="str">
        <f>VLOOKUP(B337,Sheet2!$AM$2:$AN$66,2,FALSE)</f>
        <v>Villanova</v>
      </c>
    </row>
    <row r="338" spans="2:3" x14ac:dyDescent="0.4">
      <c r="B338">
        <v>1437</v>
      </c>
      <c r="C338" t="str">
        <f>VLOOKUP(B338,Sheet2!$AM$2:$AN$66,2,FALSE)</f>
        <v>Villanova</v>
      </c>
    </row>
    <row r="339" spans="2:3" x14ac:dyDescent="0.4">
      <c r="B339">
        <v>1124</v>
      </c>
      <c r="C339" t="str">
        <f>VLOOKUP(B339,Sheet2!$AM$2:$AN$66,2,FALSE)</f>
        <v>Baylor</v>
      </c>
    </row>
    <row r="340" spans="2:3" x14ac:dyDescent="0.4">
      <c r="B340">
        <v>1374</v>
      </c>
      <c r="C340" t="str">
        <f>VLOOKUP(B340,Sheet2!$AM$2:$AN$66,2,FALSE)</f>
        <v>Southern Methodist</v>
      </c>
    </row>
    <row r="341" spans="2:3" x14ac:dyDescent="0.4">
      <c r="B341">
        <v>1433</v>
      </c>
      <c r="C341" t="str">
        <f>VLOOKUP(B341,Sheet2!$AM$2:$AN$66,2,FALSE)</f>
        <v>Virginia Commonwealth</v>
      </c>
    </row>
    <row r="342" spans="2:3" x14ac:dyDescent="0.4">
      <c r="B342">
        <v>1452</v>
      </c>
      <c r="C342" t="str">
        <f>VLOOKUP(B342,Sheet2!$AM$2:$AN$66,2,FALSE)</f>
        <v>West Virginia</v>
      </c>
    </row>
    <row r="343" spans="2:3" x14ac:dyDescent="0.4">
      <c r="B343">
        <v>1452</v>
      </c>
      <c r="C343" t="str">
        <f>VLOOKUP(B343,Sheet2!$AM$2:$AN$66,2,FALSE)</f>
        <v>West Virginia</v>
      </c>
    </row>
    <row r="344" spans="2:3" x14ac:dyDescent="0.4">
      <c r="B344">
        <v>1433</v>
      </c>
      <c r="C344" t="str">
        <f>VLOOKUP(B344,Sheet2!$AM$2:$AN$66,2,FALSE)</f>
        <v>Virginia Commonwealth</v>
      </c>
    </row>
    <row r="345" spans="2:3" x14ac:dyDescent="0.4">
      <c r="B345">
        <v>1437</v>
      </c>
      <c r="C345" t="str">
        <f>VLOOKUP(B345,Sheet2!$AM$2:$AN$66,2,FALSE)</f>
        <v>Villanova</v>
      </c>
    </row>
    <row r="346" spans="2:3" x14ac:dyDescent="0.4">
      <c r="B346">
        <v>1124</v>
      </c>
      <c r="C346" t="str">
        <f>VLOOKUP(B346,Sheet2!$AM$2:$AN$66,2,FALSE)</f>
        <v>Baylor</v>
      </c>
    </row>
    <row r="347" spans="2:3" x14ac:dyDescent="0.4">
      <c r="B347">
        <v>1124</v>
      </c>
      <c r="C347" t="str">
        <f>VLOOKUP(B347,Sheet2!$AM$2:$AN$66,2,FALSE)</f>
        <v>Baylor</v>
      </c>
    </row>
    <row r="348" spans="2:3" x14ac:dyDescent="0.4">
      <c r="B348">
        <v>1437</v>
      </c>
      <c r="C348" t="str">
        <f>VLOOKUP(B348,Sheet2!$AM$2:$AN$66,2,FALSE)</f>
        <v>Villanova</v>
      </c>
    </row>
    <row r="349" spans="2:3" x14ac:dyDescent="0.4">
      <c r="B349">
        <v>1452</v>
      </c>
      <c r="C349" t="str">
        <f>VLOOKUP(B349,Sheet2!$AM$2:$AN$66,2,FALSE)</f>
        <v>West Virginia</v>
      </c>
    </row>
    <row r="350" spans="2:3" x14ac:dyDescent="0.4">
      <c r="B350">
        <v>1376</v>
      </c>
      <c r="C350" t="str">
        <f>VLOOKUP(B350,Sheet2!$AM$2:$AN$66,2,FALSE)</f>
        <v>South Carolina</v>
      </c>
    </row>
    <row r="351" spans="2:3" x14ac:dyDescent="0.4">
      <c r="B351">
        <v>1452</v>
      </c>
      <c r="C351" t="str">
        <f>VLOOKUP(B351,Sheet2!$AM$2:$AN$66,2,FALSE)</f>
        <v>West Virginia</v>
      </c>
    </row>
    <row r="352" spans="2:3" x14ac:dyDescent="0.4">
      <c r="B352">
        <v>1437</v>
      </c>
      <c r="C352" t="str">
        <f>VLOOKUP(B352,Sheet2!$AM$2:$AN$66,2,FALSE)</f>
        <v>Villanova</v>
      </c>
    </row>
    <row r="353" spans="2:3" x14ac:dyDescent="0.4">
      <c r="B353">
        <v>1124</v>
      </c>
      <c r="C353" t="str">
        <f>VLOOKUP(B353,Sheet2!$AM$2:$AN$66,2,FALSE)</f>
        <v>Baylor</v>
      </c>
    </row>
    <row r="354" spans="2:3" x14ac:dyDescent="0.4">
      <c r="B354">
        <v>1452</v>
      </c>
      <c r="C354" t="str">
        <f>VLOOKUP(B354,Sheet2!$AM$2:$AN$66,2,FALSE)</f>
        <v>West Virginia</v>
      </c>
    </row>
    <row r="355" spans="2:3" x14ac:dyDescent="0.4">
      <c r="B355">
        <v>1124</v>
      </c>
      <c r="C355" t="str">
        <f>VLOOKUP(B355,Sheet2!$AM$2:$AN$66,2,FALSE)</f>
        <v>Baylor</v>
      </c>
    </row>
    <row r="356" spans="2:3" x14ac:dyDescent="0.4">
      <c r="B356">
        <v>1452</v>
      </c>
      <c r="C356" t="str">
        <f>VLOOKUP(B356,Sheet2!$AM$2:$AN$66,2,FALSE)</f>
        <v>West Virginia</v>
      </c>
    </row>
    <row r="357" spans="2:3" x14ac:dyDescent="0.4">
      <c r="B357">
        <v>1452</v>
      </c>
      <c r="C357" t="str">
        <f>VLOOKUP(B357,Sheet2!$AM$2:$AN$66,2,FALSE)</f>
        <v>West Virginia</v>
      </c>
    </row>
    <row r="358" spans="2:3" x14ac:dyDescent="0.4">
      <c r="B358">
        <v>1433</v>
      </c>
      <c r="C358" t="str">
        <f>VLOOKUP(B358,Sheet2!$AM$2:$AN$66,2,FALSE)</f>
        <v>Virginia Commonwealth</v>
      </c>
    </row>
    <row r="359" spans="2:3" x14ac:dyDescent="0.4">
      <c r="B359">
        <v>1458</v>
      </c>
      <c r="C359" t="str">
        <f>VLOOKUP(B359,Sheet2!$AM$2:$AN$66,2,FALSE)</f>
        <v>Wisconsin</v>
      </c>
    </row>
    <row r="360" spans="2:3" x14ac:dyDescent="0.4">
      <c r="B360">
        <v>1196</v>
      </c>
      <c r="C360" t="str">
        <f>VLOOKUP(B360,Sheet2!$AM$2:$AN$66,2,FALSE)</f>
        <v>Florida</v>
      </c>
    </row>
    <row r="361" spans="2:3" x14ac:dyDescent="0.4">
      <c r="B361">
        <v>1452</v>
      </c>
      <c r="C361" t="str">
        <f>VLOOKUP(B361,Sheet2!$AM$2:$AN$66,2,FALSE)</f>
        <v>West Virginia</v>
      </c>
    </row>
    <row r="362" spans="2:3" x14ac:dyDescent="0.4">
      <c r="B362">
        <v>1452</v>
      </c>
      <c r="C362" t="str">
        <f>VLOOKUP(B362,Sheet2!$AM$2:$AN$66,2,FALSE)</f>
        <v>West Virginia</v>
      </c>
    </row>
    <row r="363" spans="2:3" x14ac:dyDescent="0.4">
      <c r="B363">
        <v>1452</v>
      </c>
      <c r="C363" t="str">
        <f>VLOOKUP(B363,Sheet2!$AM$2:$AN$66,2,FALSE)</f>
        <v>West Virginia</v>
      </c>
    </row>
    <row r="364" spans="2:3" x14ac:dyDescent="0.4">
      <c r="B364">
        <v>1452</v>
      </c>
      <c r="C364" t="str">
        <f>VLOOKUP(B364,Sheet2!$AM$2:$AN$66,2,FALSE)</f>
        <v>West Virginia</v>
      </c>
    </row>
    <row r="365" spans="2:3" x14ac:dyDescent="0.4">
      <c r="B365">
        <v>1452</v>
      </c>
      <c r="C365" t="str">
        <f>VLOOKUP(B365,Sheet2!$AM$2:$AN$66,2,FALSE)</f>
        <v>West Virginia</v>
      </c>
    </row>
    <row r="366" spans="2:3" x14ac:dyDescent="0.4">
      <c r="B366">
        <v>1181</v>
      </c>
      <c r="C366" t="str">
        <f>VLOOKUP(B366,Sheet2!$AM$2:$AN$66,2,FALSE)</f>
        <v>Duke</v>
      </c>
    </row>
    <row r="367" spans="2:3" x14ac:dyDescent="0.4">
      <c r="B367">
        <v>1433</v>
      </c>
      <c r="C367" t="str">
        <f>VLOOKUP(B367,Sheet2!$AM$2:$AN$66,2,FALSE)</f>
        <v>Virginia Commonwealth</v>
      </c>
    </row>
    <row r="368" spans="2:3" x14ac:dyDescent="0.4">
      <c r="B368">
        <v>1433</v>
      </c>
      <c r="C368" t="str">
        <f>VLOOKUP(B368,Sheet2!$AM$2:$AN$66,2,FALSE)</f>
        <v>Virginia Commonwealth</v>
      </c>
    </row>
    <row r="369" spans="2:3" x14ac:dyDescent="0.4">
      <c r="B369">
        <v>1124</v>
      </c>
      <c r="C369" t="str">
        <f>VLOOKUP(B369,Sheet2!$AM$2:$AN$66,2,FALSE)</f>
        <v>Baylor</v>
      </c>
    </row>
    <row r="370" spans="2:3" x14ac:dyDescent="0.4">
      <c r="B370">
        <v>1343</v>
      </c>
      <c r="C370" t="str">
        <f>VLOOKUP(B370,Sheet2!$AM$2:$AN$66,2,FALSE)</f>
        <v>Princeton</v>
      </c>
    </row>
    <row r="371" spans="2:3" x14ac:dyDescent="0.4">
      <c r="B371">
        <v>1112</v>
      </c>
      <c r="C371" t="str">
        <f>VLOOKUP(B371,Sheet2!$AM$2:$AN$66,2,FALSE)</f>
        <v>Arizona</v>
      </c>
    </row>
    <row r="372" spans="2:3" x14ac:dyDescent="0.4">
      <c r="B372">
        <v>1452</v>
      </c>
      <c r="C372" t="str">
        <f>VLOOKUP(B372,Sheet2!$AM$2:$AN$66,2,FALSE)</f>
        <v>West Virginia</v>
      </c>
    </row>
    <row r="373" spans="2:3" x14ac:dyDescent="0.4">
      <c r="B373">
        <v>1433</v>
      </c>
      <c r="C373" t="str">
        <f>VLOOKUP(B373,Sheet2!$AM$2:$AN$66,2,FALSE)</f>
        <v>Virginia Commonwealth</v>
      </c>
    </row>
    <row r="374" spans="2:3" x14ac:dyDescent="0.4">
      <c r="B374">
        <v>1452</v>
      </c>
      <c r="C374" t="str">
        <f>VLOOKUP(B374,Sheet2!$AM$2:$AN$66,2,FALSE)</f>
        <v>West Virginia</v>
      </c>
    </row>
    <row r="375" spans="2:3" x14ac:dyDescent="0.4">
      <c r="B375">
        <v>1458</v>
      </c>
      <c r="C375" t="str">
        <f>VLOOKUP(B375,Sheet2!$AM$2:$AN$66,2,FALSE)</f>
        <v>Wisconsin</v>
      </c>
    </row>
    <row r="376" spans="2:3" x14ac:dyDescent="0.4">
      <c r="B376">
        <v>1452</v>
      </c>
      <c r="C376" t="str">
        <f>VLOOKUP(B376,Sheet2!$AM$2:$AN$66,2,FALSE)</f>
        <v>West Virginia</v>
      </c>
    </row>
    <row r="377" spans="2:3" x14ac:dyDescent="0.4">
      <c r="B377">
        <v>1452</v>
      </c>
      <c r="C377" t="str">
        <f>VLOOKUP(B377,Sheet2!$AM$2:$AN$66,2,FALSE)</f>
        <v>West Virginia</v>
      </c>
    </row>
    <row r="378" spans="2:3" x14ac:dyDescent="0.4">
      <c r="B378">
        <v>1343</v>
      </c>
      <c r="C378" t="str">
        <f>VLOOKUP(B378,Sheet2!$AM$2:$AN$66,2,FALSE)</f>
        <v>Princeton</v>
      </c>
    </row>
    <row r="379" spans="2:3" x14ac:dyDescent="0.4">
      <c r="B379">
        <v>1181</v>
      </c>
      <c r="C379" t="str">
        <f>VLOOKUP(B379,Sheet2!$AM$2:$AN$66,2,FALSE)</f>
        <v>Duke</v>
      </c>
    </row>
    <row r="380" spans="2:3" x14ac:dyDescent="0.4">
      <c r="B380">
        <v>1458</v>
      </c>
      <c r="C380" t="str">
        <f>VLOOKUP(B380,Sheet2!$AM$2:$AN$66,2,FALSE)</f>
        <v>Wisconsin</v>
      </c>
    </row>
    <row r="381" spans="2:3" x14ac:dyDescent="0.4">
      <c r="B381">
        <v>1452</v>
      </c>
      <c r="C381" t="str">
        <f>VLOOKUP(B381,Sheet2!$AM$2:$AN$66,2,FALSE)</f>
        <v>West Virginia</v>
      </c>
    </row>
    <row r="382" spans="2:3" x14ac:dyDescent="0.4">
      <c r="B382">
        <v>1452</v>
      </c>
      <c r="C382" t="str">
        <f>VLOOKUP(B382,Sheet2!$AM$2:$AN$66,2,FALSE)</f>
        <v>West Virginia</v>
      </c>
    </row>
    <row r="383" spans="2:3" x14ac:dyDescent="0.4">
      <c r="B383">
        <v>1452</v>
      </c>
      <c r="C383" t="str">
        <f>VLOOKUP(B383,Sheet2!$AM$2:$AN$66,2,FALSE)</f>
        <v>West Virginia</v>
      </c>
    </row>
    <row r="384" spans="2:3" x14ac:dyDescent="0.4">
      <c r="B384">
        <v>1435</v>
      </c>
      <c r="C384" t="str">
        <f>VLOOKUP(B384,Sheet2!$AM$2:$AN$66,2,FALSE)</f>
        <v>Vanderbilt</v>
      </c>
    </row>
    <row r="385" spans="2:3" x14ac:dyDescent="0.4">
      <c r="B385">
        <v>1433</v>
      </c>
      <c r="C385" t="str">
        <f>VLOOKUP(B385,Sheet2!$AM$2:$AN$66,2,FALSE)</f>
        <v>Virginia Commonwealth</v>
      </c>
    </row>
    <row r="386" spans="2:3" x14ac:dyDescent="0.4">
      <c r="B386">
        <v>1437</v>
      </c>
      <c r="C386" t="str">
        <f>VLOOKUP(B386,Sheet2!$AM$2:$AN$66,2,FALSE)</f>
        <v>Villanova</v>
      </c>
    </row>
    <row r="387" spans="2:3" x14ac:dyDescent="0.4">
      <c r="B387">
        <v>1458</v>
      </c>
      <c r="C387" t="str">
        <f>VLOOKUP(B387,Sheet2!$AM$2:$AN$66,2,FALSE)</f>
        <v>Wisconsin</v>
      </c>
    </row>
    <row r="388" spans="2:3" x14ac:dyDescent="0.4">
      <c r="B388">
        <v>1458</v>
      </c>
      <c r="C388" t="str">
        <f>VLOOKUP(B388,Sheet2!$AM$2:$AN$66,2,FALSE)</f>
        <v>Wisconsin</v>
      </c>
    </row>
    <row r="389" spans="2:3" x14ac:dyDescent="0.4">
      <c r="B389">
        <v>1437</v>
      </c>
      <c r="C389" t="str">
        <f>VLOOKUP(B389,Sheet2!$AM$2:$AN$66,2,FALSE)</f>
        <v>Villanova</v>
      </c>
    </row>
    <row r="390" spans="2:3" x14ac:dyDescent="0.4">
      <c r="B390">
        <v>1452</v>
      </c>
      <c r="C390" t="str">
        <f>VLOOKUP(B390,Sheet2!$AM$2:$AN$66,2,FALSE)</f>
        <v>West Virginia</v>
      </c>
    </row>
    <row r="391" spans="2:3" x14ac:dyDescent="0.4">
      <c r="B391">
        <v>1433</v>
      </c>
      <c r="C391" t="str">
        <f>VLOOKUP(B391,Sheet2!$AM$2:$AN$66,2,FALSE)</f>
        <v>Virginia Commonwealth</v>
      </c>
    </row>
    <row r="392" spans="2:3" x14ac:dyDescent="0.4">
      <c r="B392">
        <v>1124</v>
      </c>
      <c r="C392" t="str">
        <f>VLOOKUP(B392,Sheet2!$AM$2:$AN$66,2,FALSE)</f>
        <v>Baylor</v>
      </c>
    </row>
    <row r="393" spans="2:3" x14ac:dyDescent="0.4">
      <c r="B393">
        <v>1452</v>
      </c>
      <c r="C393" t="str">
        <f>VLOOKUP(B393,Sheet2!$AM$2:$AN$66,2,FALSE)</f>
        <v>West Virginia</v>
      </c>
    </row>
    <row r="394" spans="2:3" x14ac:dyDescent="0.4">
      <c r="B394">
        <v>1452</v>
      </c>
      <c r="C394" t="str">
        <f>VLOOKUP(B394,Sheet2!$AM$2:$AN$66,2,FALSE)</f>
        <v>West Virginia</v>
      </c>
    </row>
    <row r="395" spans="2:3" x14ac:dyDescent="0.4">
      <c r="B395">
        <v>1458</v>
      </c>
      <c r="C395" t="str">
        <f>VLOOKUP(B395,Sheet2!$AM$2:$AN$66,2,FALSE)</f>
        <v>Wisconsin</v>
      </c>
    </row>
    <row r="396" spans="2:3" x14ac:dyDescent="0.4">
      <c r="B396">
        <v>1124</v>
      </c>
      <c r="C396" t="str">
        <f>VLOOKUP(B396,Sheet2!$AM$2:$AN$66,2,FALSE)</f>
        <v>Baylor</v>
      </c>
    </row>
    <row r="397" spans="2:3" x14ac:dyDescent="0.4">
      <c r="B397">
        <v>1124</v>
      </c>
      <c r="C397" t="str">
        <f>VLOOKUP(B397,Sheet2!$AM$2:$AN$66,2,FALSE)</f>
        <v>Baylor</v>
      </c>
    </row>
    <row r="398" spans="2:3" x14ac:dyDescent="0.4">
      <c r="B398">
        <v>1452</v>
      </c>
      <c r="C398" t="str">
        <f>VLOOKUP(B398,Sheet2!$AM$2:$AN$66,2,FALSE)</f>
        <v>West Virginia</v>
      </c>
    </row>
    <row r="399" spans="2:3" x14ac:dyDescent="0.4">
      <c r="B399">
        <v>1195</v>
      </c>
      <c r="C399" t="str">
        <f>VLOOKUP(B399,Sheet2!$AM$2:$AN$66,2,FALSE)</f>
        <v>Florida Gulf Coast</v>
      </c>
    </row>
    <row r="400" spans="2:3" x14ac:dyDescent="0.4">
      <c r="B400">
        <v>1437</v>
      </c>
      <c r="C400" t="str">
        <f>VLOOKUP(B400,Sheet2!$AM$2:$AN$66,2,FALSE)</f>
        <v>Villanova</v>
      </c>
    </row>
    <row r="401" spans="2:3" x14ac:dyDescent="0.4">
      <c r="B401">
        <v>1112</v>
      </c>
      <c r="C401" t="str">
        <f>VLOOKUP(B401,Sheet2!$AM$2:$AN$66,2,FALSE)</f>
        <v>Arizona</v>
      </c>
    </row>
    <row r="402" spans="2:3" x14ac:dyDescent="0.4">
      <c r="B402">
        <v>1124</v>
      </c>
      <c r="C402" t="str">
        <f>VLOOKUP(B402,Sheet2!$AM$2:$AN$66,2,FALSE)</f>
        <v>Baylor</v>
      </c>
    </row>
    <row r="403" spans="2:3" x14ac:dyDescent="0.4">
      <c r="B403">
        <v>1124</v>
      </c>
      <c r="C403" t="str">
        <f>VLOOKUP(B403,Sheet2!$AM$2:$AN$66,2,FALSE)</f>
        <v>Baylor</v>
      </c>
    </row>
    <row r="404" spans="2:3" x14ac:dyDescent="0.4">
      <c r="B404">
        <v>1452</v>
      </c>
      <c r="C404" t="str">
        <f>VLOOKUP(B404,Sheet2!$AM$2:$AN$66,2,FALSE)</f>
        <v>West Virginia</v>
      </c>
    </row>
    <row r="405" spans="2:3" x14ac:dyDescent="0.4">
      <c r="B405">
        <v>1124</v>
      </c>
      <c r="C405" t="str">
        <f>VLOOKUP(B405,Sheet2!$AM$2:$AN$66,2,FALSE)</f>
        <v>Baylor</v>
      </c>
    </row>
    <row r="406" spans="2:3" x14ac:dyDescent="0.4">
      <c r="B406">
        <v>1452</v>
      </c>
      <c r="C406" t="str">
        <f>VLOOKUP(B406,Sheet2!$AM$2:$AN$66,2,FALSE)</f>
        <v>West Virginia</v>
      </c>
    </row>
    <row r="407" spans="2:3" x14ac:dyDescent="0.4">
      <c r="B407">
        <v>1112</v>
      </c>
      <c r="C407" t="str">
        <f>VLOOKUP(B407,Sheet2!$AM$2:$AN$66,2,FALSE)</f>
        <v>Arizona</v>
      </c>
    </row>
    <row r="408" spans="2:3" x14ac:dyDescent="0.4">
      <c r="B408">
        <v>1437</v>
      </c>
      <c r="C408" t="str">
        <f>VLOOKUP(B408,Sheet2!$AM$2:$AN$66,2,FALSE)</f>
        <v>Villanova</v>
      </c>
    </row>
    <row r="409" spans="2:3" x14ac:dyDescent="0.4">
      <c r="B409">
        <v>1433</v>
      </c>
      <c r="C409" t="str">
        <f>VLOOKUP(B409,Sheet2!$AM$2:$AN$66,2,FALSE)</f>
        <v>Virginia Commonwealth</v>
      </c>
    </row>
    <row r="410" spans="2:3" x14ac:dyDescent="0.4">
      <c r="B410">
        <v>1452</v>
      </c>
      <c r="C410" t="str">
        <f>VLOOKUP(B410,Sheet2!$AM$2:$AN$66,2,FALSE)</f>
        <v>West Virginia</v>
      </c>
    </row>
    <row r="411" spans="2:3" x14ac:dyDescent="0.4">
      <c r="B411">
        <v>1458</v>
      </c>
      <c r="C411" t="str">
        <f>VLOOKUP(B411,Sheet2!$AM$2:$AN$66,2,FALSE)</f>
        <v>Wisconsin</v>
      </c>
    </row>
    <row r="412" spans="2:3" x14ac:dyDescent="0.4">
      <c r="B412">
        <v>1433</v>
      </c>
      <c r="C412" t="str">
        <f>VLOOKUP(B412,Sheet2!$AM$2:$AN$66,2,FALSE)</f>
        <v>Virginia Commonwealth</v>
      </c>
    </row>
    <row r="413" spans="2:3" x14ac:dyDescent="0.4">
      <c r="B413">
        <v>1433</v>
      </c>
      <c r="C413" t="str">
        <f>VLOOKUP(B413,Sheet2!$AM$2:$AN$66,2,FALSE)</f>
        <v>Virginia Commonwealth</v>
      </c>
    </row>
    <row r="414" spans="2:3" x14ac:dyDescent="0.4">
      <c r="B414">
        <v>1452</v>
      </c>
      <c r="C414" t="str">
        <f>VLOOKUP(B414,Sheet2!$AM$2:$AN$66,2,FALSE)</f>
        <v>West Virginia</v>
      </c>
    </row>
    <row r="415" spans="2:3" x14ac:dyDescent="0.4">
      <c r="B415">
        <v>1124</v>
      </c>
      <c r="C415" t="str">
        <f>VLOOKUP(B415,Sheet2!$AM$2:$AN$66,2,FALSE)</f>
        <v>Baylor</v>
      </c>
    </row>
    <row r="416" spans="2:3" x14ac:dyDescent="0.4">
      <c r="B416">
        <v>1433</v>
      </c>
      <c r="C416" t="str">
        <f>VLOOKUP(B416,Sheet2!$AM$2:$AN$66,2,FALSE)</f>
        <v>Virginia Commonwealth</v>
      </c>
    </row>
    <row r="417" spans="2:3" x14ac:dyDescent="0.4">
      <c r="B417">
        <v>1437</v>
      </c>
      <c r="C417" t="str">
        <f>VLOOKUP(B417,Sheet2!$AM$2:$AN$66,2,FALSE)</f>
        <v>Villanova</v>
      </c>
    </row>
    <row r="418" spans="2:3" x14ac:dyDescent="0.4">
      <c r="B418">
        <v>1437</v>
      </c>
      <c r="C418" t="str">
        <f>VLOOKUP(B418,Sheet2!$AM$2:$AN$66,2,FALSE)</f>
        <v>Villanova</v>
      </c>
    </row>
    <row r="419" spans="2:3" x14ac:dyDescent="0.4">
      <c r="B419">
        <v>1458</v>
      </c>
      <c r="C419" t="str">
        <f>VLOOKUP(B419,Sheet2!$AM$2:$AN$66,2,FALSE)</f>
        <v>Wisconsin</v>
      </c>
    </row>
    <row r="420" spans="2:3" x14ac:dyDescent="0.4">
      <c r="B420">
        <v>1124</v>
      </c>
      <c r="C420" t="str">
        <f>VLOOKUP(B420,Sheet2!$AM$2:$AN$66,2,FALSE)</f>
        <v>Baylor</v>
      </c>
    </row>
    <row r="421" spans="2:3" x14ac:dyDescent="0.4">
      <c r="B421">
        <v>1452</v>
      </c>
      <c r="C421" t="str">
        <f>VLOOKUP(B421,Sheet2!$AM$2:$AN$66,2,FALSE)</f>
        <v>West Virginia</v>
      </c>
    </row>
    <row r="422" spans="2:3" x14ac:dyDescent="0.4">
      <c r="B422">
        <v>1433</v>
      </c>
      <c r="C422" t="str">
        <f>VLOOKUP(B422,Sheet2!$AM$2:$AN$66,2,FALSE)</f>
        <v>Virginia Commonwealth</v>
      </c>
    </row>
    <row r="423" spans="2:3" x14ac:dyDescent="0.4">
      <c r="B423">
        <v>1437</v>
      </c>
      <c r="C423" t="str">
        <f>VLOOKUP(B423,Sheet2!$AM$2:$AN$66,2,FALSE)</f>
        <v>Villanova</v>
      </c>
    </row>
    <row r="424" spans="2:3" x14ac:dyDescent="0.4">
      <c r="B424">
        <v>1452</v>
      </c>
      <c r="C424" t="str">
        <f>VLOOKUP(B424,Sheet2!$AM$2:$AN$66,2,FALSE)</f>
        <v>West Virginia</v>
      </c>
    </row>
    <row r="425" spans="2:3" x14ac:dyDescent="0.4">
      <c r="B425">
        <v>1124</v>
      </c>
      <c r="C425" t="str">
        <f>VLOOKUP(B425,Sheet2!$AM$2:$AN$66,2,FALSE)</f>
        <v>Baylor</v>
      </c>
    </row>
    <row r="426" spans="2:3" x14ac:dyDescent="0.4">
      <c r="B426">
        <v>1181</v>
      </c>
      <c r="C426" t="str">
        <f>VLOOKUP(B426,Sheet2!$AM$2:$AN$66,2,FALSE)</f>
        <v>Duke</v>
      </c>
    </row>
    <row r="427" spans="2:3" x14ac:dyDescent="0.4">
      <c r="B427">
        <v>1433</v>
      </c>
      <c r="C427" t="str">
        <f>VLOOKUP(B427,Sheet2!$AM$2:$AN$66,2,FALSE)</f>
        <v>Virginia Commonwealth</v>
      </c>
    </row>
    <row r="428" spans="2:3" x14ac:dyDescent="0.4">
      <c r="B428">
        <v>1452</v>
      </c>
      <c r="C428" t="str">
        <f>VLOOKUP(B428,Sheet2!$AM$2:$AN$66,2,FALSE)</f>
        <v>West Virginia</v>
      </c>
    </row>
    <row r="429" spans="2:3" x14ac:dyDescent="0.4">
      <c r="B429">
        <v>1452</v>
      </c>
      <c r="C429" t="str">
        <f>VLOOKUP(B429,Sheet2!$AM$2:$AN$66,2,FALSE)</f>
        <v>West Virginia</v>
      </c>
    </row>
    <row r="430" spans="2:3" x14ac:dyDescent="0.4">
      <c r="B430">
        <v>1437</v>
      </c>
      <c r="C430" t="str">
        <f>VLOOKUP(B430,Sheet2!$AM$2:$AN$66,2,FALSE)</f>
        <v>Villanova</v>
      </c>
    </row>
    <row r="431" spans="2:3" x14ac:dyDescent="0.4">
      <c r="B431">
        <v>1452</v>
      </c>
      <c r="C431" t="str">
        <f>VLOOKUP(B431,Sheet2!$AM$2:$AN$66,2,FALSE)</f>
        <v>West Virginia</v>
      </c>
    </row>
    <row r="432" spans="2:3" x14ac:dyDescent="0.4">
      <c r="B432">
        <v>1437</v>
      </c>
      <c r="C432" t="str">
        <f>VLOOKUP(B432,Sheet2!$AM$2:$AN$66,2,FALSE)</f>
        <v>Villanova</v>
      </c>
    </row>
    <row r="433" spans="2:3" x14ac:dyDescent="0.4">
      <c r="B433">
        <v>1452</v>
      </c>
      <c r="C433" t="str">
        <f>VLOOKUP(B433,Sheet2!$AM$2:$AN$66,2,FALSE)</f>
        <v>West Virginia</v>
      </c>
    </row>
    <row r="434" spans="2:3" x14ac:dyDescent="0.4">
      <c r="B434">
        <v>1452</v>
      </c>
      <c r="C434" t="str">
        <f>VLOOKUP(B434,Sheet2!$AM$2:$AN$66,2,FALSE)</f>
        <v>West Virginia</v>
      </c>
    </row>
    <row r="435" spans="2:3" x14ac:dyDescent="0.4">
      <c r="B435">
        <v>1452</v>
      </c>
      <c r="C435" t="str">
        <f>VLOOKUP(B435,Sheet2!$AM$2:$AN$66,2,FALSE)</f>
        <v>West Virginia</v>
      </c>
    </row>
    <row r="436" spans="2:3" x14ac:dyDescent="0.4">
      <c r="B436">
        <v>1437</v>
      </c>
      <c r="C436" t="str">
        <f>VLOOKUP(B436,Sheet2!$AM$2:$AN$66,2,FALSE)</f>
        <v>Villanova</v>
      </c>
    </row>
    <row r="437" spans="2:3" x14ac:dyDescent="0.4">
      <c r="B437">
        <v>1423</v>
      </c>
      <c r="C437" t="str">
        <f>VLOOKUP(B437,Sheet2!$AM$2:$AN$66,2,FALSE)</f>
        <v>North Carolina-Wilmington</v>
      </c>
    </row>
    <row r="438" spans="2:3" x14ac:dyDescent="0.4">
      <c r="B438">
        <v>1124</v>
      </c>
      <c r="C438" t="str">
        <f>VLOOKUP(B438,Sheet2!$AM$2:$AN$66,2,FALSE)</f>
        <v>Baylor</v>
      </c>
    </row>
    <row r="439" spans="2:3" x14ac:dyDescent="0.4">
      <c r="B439">
        <v>1437</v>
      </c>
      <c r="C439" t="str">
        <f>VLOOKUP(B439,Sheet2!$AM$2:$AN$66,2,FALSE)</f>
        <v>Villanova</v>
      </c>
    </row>
    <row r="440" spans="2:3" x14ac:dyDescent="0.4">
      <c r="B440">
        <v>1452</v>
      </c>
      <c r="C440" t="str">
        <f>VLOOKUP(B440,Sheet2!$AM$2:$AN$66,2,FALSE)</f>
        <v>West Virginia</v>
      </c>
    </row>
    <row r="441" spans="2:3" x14ac:dyDescent="0.4">
      <c r="B441">
        <v>1458</v>
      </c>
      <c r="C441" t="str">
        <f>VLOOKUP(B441,Sheet2!$AM$2:$AN$66,2,FALSE)</f>
        <v>Wisconsin</v>
      </c>
    </row>
    <row r="442" spans="2:3" x14ac:dyDescent="0.4">
      <c r="B442">
        <v>1452</v>
      </c>
      <c r="C442" t="str">
        <f>VLOOKUP(B442,Sheet2!$AM$2:$AN$66,2,FALSE)</f>
        <v>West Virginia</v>
      </c>
    </row>
    <row r="443" spans="2:3" x14ac:dyDescent="0.4">
      <c r="B443">
        <v>1452</v>
      </c>
      <c r="C443" t="str">
        <f>VLOOKUP(B443,Sheet2!$AM$2:$AN$66,2,FALSE)</f>
        <v>West Virginia</v>
      </c>
    </row>
    <row r="444" spans="2:3" x14ac:dyDescent="0.4">
      <c r="B444">
        <v>1112</v>
      </c>
      <c r="C444" t="str">
        <f>VLOOKUP(B444,Sheet2!$AM$2:$AN$66,2,FALSE)</f>
        <v>Arizona</v>
      </c>
    </row>
    <row r="445" spans="2:3" x14ac:dyDescent="0.4">
      <c r="B445">
        <v>1437</v>
      </c>
      <c r="C445" t="str">
        <f>VLOOKUP(B445,Sheet2!$AM$2:$AN$66,2,FALSE)</f>
        <v>Villanova</v>
      </c>
    </row>
    <row r="446" spans="2:3" x14ac:dyDescent="0.4">
      <c r="B446">
        <v>1124</v>
      </c>
      <c r="C446" t="str">
        <f>VLOOKUP(B446,Sheet2!$AM$2:$AN$66,2,FALSE)</f>
        <v>Baylor</v>
      </c>
    </row>
    <row r="447" spans="2:3" x14ac:dyDescent="0.4">
      <c r="B447">
        <v>1124</v>
      </c>
      <c r="C447" t="str">
        <f>VLOOKUP(B447,Sheet2!$AM$2:$AN$66,2,FALSE)</f>
        <v>Baylor</v>
      </c>
    </row>
    <row r="448" spans="2:3" x14ac:dyDescent="0.4">
      <c r="B448">
        <v>1452</v>
      </c>
      <c r="C448" t="str">
        <f>VLOOKUP(B448,Sheet2!$AM$2:$AN$66,2,FALSE)</f>
        <v>West Virginia</v>
      </c>
    </row>
    <row r="449" spans="2:3" x14ac:dyDescent="0.4">
      <c r="B449">
        <v>1124</v>
      </c>
      <c r="C449" t="str">
        <f>VLOOKUP(B449,Sheet2!$AM$2:$AN$66,2,FALSE)</f>
        <v>Baylor</v>
      </c>
    </row>
    <row r="450" spans="2:3" x14ac:dyDescent="0.4">
      <c r="B450">
        <v>1452</v>
      </c>
      <c r="C450" t="str">
        <f>VLOOKUP(B450,Sheet2!$AM$2:$AN$66,2,FALSE)</f>
        <v>West Virginia</v>
      </c>
    </row>
    <row r="451" spans="2:3" x14ac:dyDescent="0.4">
      <c r="B451">
        <v>1437</v>
      </c>
      <c r="C451" t="str">
        <f>VLOOKUP(B451,Sheet2!$AM$2:$AN$66,2,FALSE)</f>
        <v>Villanova</v>
      </c>
    </row>
    <row r="452" spans="2:3" x14ac:dyDescent="0.4">
      <c r="B452">
        <v>1124</v>
      </c>
      <c r="C452" t="str">
        <f>VLOOKUP(B452,Sheet2!$AM$2:$AN$66,2,FALSE)</f>
        <v>Baylor</v>
      </c>
    </row>
    <row r="453" spans="2:3" x14ac:dyDescent="0.4">
      <c r="B453">
        <v>1437</v>
      </c>
      <c r="C453" t="str">
        <f>VLOOKUP(B453,Sheet2!$AM$2:$AN$66,2,FALSE)</f>
        <v>Villanova</v>
      </c>
    </row>
    <row r="454" spans="2:3" x14ac:dyDescent="0.4">
      <c r="B454">
        <v>1433</v>
      </c>
      <c r="C454" t="str">
        <f>VLOOKUP(B454,Sheet2!$AM$2:$AN$66,2,FALSE)</f>
        <v>Virginia Commonwealth</v>
      </c>
    </row>
    <row r="455" spans="2:3" x14ac:dyDescent="0.4">
      <c r="B455">
        <v>1124</v>
      </c>
      <c r="C455" t="str">
        <f>VLOOKUP(B455,Sheet2!$AM$2:$AN$66,2,FALSE)</f>
        <v>Baylor</v>
      </c>
    </row>
    <row r="456" spans="2:3" x14ac:dyDescent="0.4">
      <c r="B456">
        <v>1181</v>
      </c>
      <c r="C456" t="str">
        <f>VLOOKUP(B456,Sheet2!$AM$2:$AN$66,2,FALSE)</f>
        <v>Duke</v>
      </c>
    </row>
    <row r="457" spans="2:3" x14ac:dyDescent="0.4">
      <c r="B457">
        <v>1433</v>
      </c>
      <c r="C457" t="str">
        <f>VLOOKUP(B457,Sheet2!$AM$2:$AN$66,2,FALSE)</f>
        <v>Virginia Commonwealth</v>
      </c>
    </row>
    <row r="458" spans="2:3" x14ac:dyDescent="0.4">
      <c r="B458">
        <v>1458</v>
      </c>
      <c r="C458" t="str">
        <f>VLOOKUP(B458,Sheet2!$AM$2:$AN$66,2,FALSE)</f>
        <v>Wisconsin</v>
      </c>
    </row>
    <row r="459" spans="2:3" x14ac:dyDescent="0.4">
      <c r="B459">
        <v>1452</v>
      </c>
      <c r="C459" t="str">
        <f>VLOOKUP(B459,Sheet2!$AM$2:$AN$66,2,FALSE)</f>
        <v>West Virginia</v>
      </c>
    </row>
    <row r="460" spans="2:3" x14ac:dyDescent="0.4">
      <c r="B460">
        <v>1452</v>
      </c>
      <c r="C460" t="str">
        <f>VLOOKUP(B460,Sheet2!$AM$2:$AN$66,2,FALSE)</f>
        <v>West Virginia</v>
      </c>
    </row>
    <row r="461" spans="2:3" x14ac:dyDescent="0.4">
      <c r="B461">
        <v>1124</v>
      </c>
      <c r="C461" t="str">
        <f>VLOOKUP(B461,Sheet2!$AM$2:$AN$66,2,FALSE)</f>
        <v>Baylor</v>
      </c>
    </row>
    <row r="462" spans="2:3" x14ac:dyDescent="0.4">
      <c r="B462">
        <v>1124</v>
      </c>
      <c r="C462" t="str">
        <f>VLOOKUP(B462,Sheet2!$AM$2:$AN$66,2,FALSE)</f>
        <v>Baylor</v>
      </c>
    </row>
    <row r="463" spans="2:3" x14ac:dyDescent="0.4">
      <c r="B463">
        <v>1374</v>
      </c>
      <c r="C463" t="str">
        <f>VLOOKUP(B463,Sheet2!$AM$2:$AN$66,2,FALSE)</f>
        <v>Southern Methodist</v>
      </c>
    </row>
    <row r="464" spans="2:3" x14ac:dyDescent="0.4">
      <c r="B464">
        <v>1458</v>
      </c>
      <c r="C464" t="str">
        <f>VLOOKUP(B464,Sheet2!$AM$2:$AN$66,2,FALSE)</f>
        <v>Wisconsin</v>
      </c>
    </row>
    <row r="465" spans="2:3" x14ac:dyDescent="0.4">
      <c r="B465">
        <v>1124</v>
      </c>
      <c r="C465" t="str">
        <f>VLOOKUP(B465,Sheet2!$AM$2:$AN$66,2,FALSE)</f>
        <v>Baylor</v>
      </c>
    </row>
    <row r="466" spans="2:3" x14ac:dyDescent="0.4">
      <c r="B466">
        <v>1374</v>
      </c>
      <c r="C466" t="str">
        <f>VLOOKUP(B466,Sheet2!$AM$2:$AN$66,2,FALSE)</f>
        <v>Southern Methodist</v>
      </c>
    </row>
    <row r="467" spans="2:3" x14ac:dyDescent="0.4">
      <c r="B467">
        <v>1452</v>
      </c>
      <c r="C467" t="str">
        <f>VLOOKUP(B467,Sheet2!$AM$2:$AN$66,2,FALSE)</f>
        <v>West Virginia</v>
      </c>
    </row>
    <row r="468" spans="2:3" x14ac:dyDescent="0.4">
      <c r="B468">
        <v>1458</v>
      </c>
      <c r="C468" t="str">
        <f>VLOOKUP(B468,Sheet2!$AM$2:$AN$66,2,FALSE)</f>
        <v>Wisconsin</v>
      </c>
    </row>
    <row r="469" spans="2:3" x14ac:dyDescent="0.4">
      <c r="B469">
        <v>1452</v>
      </c>
      <c r="C469" t="str">
        <f>VLOOKUP(B469,Sheet2!$AM$2:$AN$66,2,FALSE)</f>
        <v>West Virginia</v>
      </c>
    </row>
    <row r="470" spans="2:3" x14ac:dyDescent="0.4">
      <c r="B470">
        <v>1458</v>
      </c>
      <c r="C470" t="str">
        <f>VLOOKUP(B470,Sheet2!$AM$2:$AN$66,2,FALSE)</f>
        <v>Wisconsin</v>
      </c>
    </row>
    <row r="471" spans="2:3" x14ac:dyDescent="0.4">
      <c r="B471">
        <v>1437</v>
      </c>
      <c r="C471" t="str">
        <f>VLOOKUP(B471,Sheet2!$AM$2:$AN$66,2,FALSE)</f>
        <v>Villanova</v>
      </c>
    </row>
    <row r="472" spans="2:3" x14ac:dyDescent="0.4">
      <c r="B472">
        <v>1452</v>
      </c>
      <c r="C472" t="str">
        <f>VLOOKUP(B472,Sheet2!$AM$2:$AN$66,2,FALSE)</f>
        <v>West Virginia</v>
      </c>
    </row>
    <row r="473" spans="2:3" x14ac:dyDescent="0.4">
      <c r="B473">
        <v>1343</v>
      </c>
      <c r="C473" t="str">
        <f>VLOOKUP(B473,Sheet2!$AM$2:$AN$66,2,FALSE)</f>
        <v>Princeton</v>
      </c>
    </row>
    <row r="474" spans="2:3" x14ac:dyDescent="0.4">
      <c r="B474">
        <v>1124</v>
      </c>
      <c r="C474" t="str">
        <f>VLOOKUP(B474,Sheet2!$AM$2:$AN$66,2,FALSE)</f>
        <v>Baylor</v>
      </c>
    </row>
    <row r="475" spans="2:3" x14ac:dyDescent="0.4">
      <c r="B475">
        <v>1124</v>
      </c>
      <c r="C475" t="str">
        <f>VLOOKUP(B475,Sheet2!$AM$2:$AN$66,2,FALSE)</f>
        <v>Baylor</v>
      </c>
    </row>
    <row r="476" spans="2:3" x14ac:dyDescent="0.4">
      <c r="B476">
        <v>1458</v>
      </c>
      <c r="C476" t="str">
        <f>VLOOKUP(B476,Sheet2!$AM$2:$AN$66,2,FALSE)</f>
        <v>Wisconsin</v>
      </c>
    </row>
    <row r="477" spans="2:3" x14ac:dyDescent="0.4">
      <c r="B477">
        <v>1437</v>
      </c>
      <c r="C477" t="str">
        <f>VLOOKUP(B477,Sheet2!$AM$2:$AN$66,2,FALSE)</f>
        <v>Villanova</v>
      </c>
    </row>
    <row r="478" spans="2:3" x14ac:dyDescent="0.4">
      <c r="B478">
        <v>1437</v>
      </c>
      <c r="C478" t="str">
        <f>VLOOKUP(B478,Sheet2!$AM$2:$AN$66,2,FALSE)</f>
        <v>Villanova</v>
      </c>
    </row>
    <row r="479" spans="2:3" x14ac:dyDescent="0.4">
      <c r="B479">
        <v>1124</v>
      </c>
      <c r="C479" t="str">
        <f>VLOOKUP(B479,Sheet2!$AM$2:$AN$66,2,FALSE)</f>
        <v>Baylor</v>
      </c>
    </row>
    <row r="480" spans="2:3" x14ac:dyDescent="0.4">
      <c r="B480">
        <v>1452</v>
      </c>
      <c r="C480" t="str">
        <f>VLOOKUP(B480,Sheet2!$AM$2:$AN$66,2,FALSE)</f>
        <v>West Virginia</v>
      </c>
    </row>
    <row r="481" spans="2:3" x14ac:dyDescent="0.4">
      <c r="B481">
        <v>1315</v>
      </c>
      <c r="C481" t="str">
        <f>VLOOKUP(B481,Sheet2!$AM$2:$AN$66,2,FALSE)</f>
        <v>North Dakota</v>
      </c>
    </row>
    <row r="482" spans="2:3" x14ac:dyDescent="0.4">
      <c r="B482">
        <v>1124</v>
      </c>
      <c r="C482" t="str">
        <f>VLOOKUP(B482,Sheet2!$AM$2:$AN$66,2,FALSE)</f>
        <v>Baylor</v>
      </c>
    </row>
    <row r="483" spans="2:3" x14ac:dyDescent="0.4">
      <c r="B483">
        <v>1196</v>
      </c>
      <c r="C483" t="str">
        <f>VLOOKUP(B483,Sheet2!$AM$2:$AN$66,2,FALSE)</f>
        <v>Florida</v>
      </c>
    </row>
    <row r="484" spans="2:3" x14ac:dyDescent="0.4">
      <c r="B484">
        <v>1124</v>
      </c>
      <c r="C484" t="str">
        <f>VLOOKUP(B484,Sheet2!$AM$2:$AN$66,2,FALSE)</f>
        <v>Baylor</v>
      </c>
    </row>
    <row r="485" spans="2:3" x14ac:dyDescent="0.4">
      <c r="B485">
        <v>1437</v>
      </c>
      <c r="C485" t="str">
        <f>VLOOKUP(B485,Sheet2!$AM$2:$AN$66,2,FALSE)</f>
        <v>Villanova</v>
      </c>
    </row>
    <row r="486" spans="2:3" x14ac:dyDescent="0.4">
      <c r="B486">
        <v>1423</v>
      </c>
      <c r="C486" t="str">
        <f>VLOOKUP(B486,Sheet2!$AM$2:$AN$66,2,FALSE)</f>
        <v>North Carolina-Wilmington</v>
      </c>
    </row>
    <row r="487" spans="2:3" x14ac:dyDescent="0.4">
      <c r="B487">
        <v>1437</v>
      </c>
      <c r="C487" t="str">
        <f>VLOOKUP(B487,Sheet2!$AM$2:$AN$66,2,FALSE)</f>
        <v>Villanova</v>
      </c>
    </row>
    <row r="488" spans="2:3" x14ac:dyDescent="0.4">
      <c r="B488">
        <v>1452</v>
      </c>
      <c r="C488" t="str">
        <f>VLOOKUP(B488,Sheet2!$AM$2:$AN$66,2,FALSE)</f>
        <v>West Virginia</v>
      </c>
    </row>
    <row r="489" spans="2:3" x14ac:dyDescent="0.4">
      <c r="B489">
        <v>1437</v>
      </c>
      <c r="C489" t="str">
        <f>VLOOKUP(B489,Sheet2!$AM$2:$AN$66,2,FALSE)</f>
        <v>Villanova</v>
      </c>
    </row>
    <row r="490" spans="2:3" x14ac:dyDescent="0.4">
      <c r="B490">
        <v>1433</v>
      </c>
      <c r="C490" t="str">
        <f>VLOOKUP(B490,Sheet2!$AM$2:$AN$66,2,FALSE)</f>
        <v>Virginia Commonwealth</v>
      </c>
    </row>
    <row r="491" spans="2:3" x14ac:dyDescent="0.4">
      <c r="B491">
        <v>1124</v>
      </c>
      <c r="C491" t="str">
        <f>VLOOKUP(B491,Sheet2!$AM$2:$AN$66,2,FALSE)</f>
        <v>Baylor</v>
      </c>
    </row>
    <row r="492" spans="2:3" x14ac:dyDescent="0.4">
      <c r="B492">
        <v>1433</v>
      </c>
      <c r="C492" t="str">
        <f>VLOOKUP(B492,Sheet2!$AM$2:$AN$66,2,FALSE)</f>
        <v>Virginia Commonwealth</v>
      </c>
    </row>
    <row r="493" spans="2:3" x14ac:dyDescent="0.4">
      <c r="B493">
        <v>1452</v>
      </c>
      <c r="C493" t="str">
        <f>VLOOKUP(B493,Sheet2!$AM$2:$AN$66,2,FALSE)</f>
        <v>West Virginia</v>
      </c>
    </row>
    <row r="494" spans="2:3" x14ac:dyDescent="0.4">
      <c r="B494">
        <v>1452</v>
      </c>
      <c r="C494" t="str">
        <f>VLOOKUP(B494,Sheet2!$AM$2:$AN$66,2,FALSE)</f>
        <v>West Virginia</v>
      </c>
    </row>
    <row r="495" spans="2:3" x14ac:dyDescent="0.4">
      <c r="B495">
        <v>1112</v>
      </c>
      <c r="C495" t="str">
        <f>VLOOKUP(B495,Sheet2!$AM$2:$AN$66,2,FALSE)</f>
        <v>Arizona</v>
      </c>
    </row>
    <row r="496" spans="2:3" x14ac:dyDescent="0.4">
      <c r="B496">
        <v>1433</v>
      </c>
      <c r="C496" t="str">
        <f>VLOOKUP(B496,Sheet2!$AM$2:$AN$66,2,FALSE)</f>
        <v>Virginia Commonwealth</v>
      </c>
    </row>
    <row r="497" spans="2:3" x14ac:dyDescent="0.4">
      <c r="B497">
        <v>1124</v>
      </c>
      <c r="C497" t="str">
        <f>VLOOKUP(B497,Sheet2!$AM$2:$AN$66,2,FALSE)</f>
        <v>Baylor</v>
      </c>
    </row>
    <row r="498" spans="2:3" x14ac:dyDescent="0.4">
      <c r="B498">
        <v>1124</v>
      </c>
      <c r="C498" t="str">
        <f>VLOOKUP(B498,Sheet2!$AM$2:$AN$66,2,FALSE)</f>
        <v>Baylor</v>
      </c>
    </row>
    <row r="499" spans="2:3" x14ac:dyDescent="0.4">
      <c r="B499">
        <v>1458</v>
      </c>
      <c r="C499" t="str">
        <f>VLOOKUP(B499,Sheet2!$AM$2:$AN$66,2,FALSE)</f>
        <v>Wisconsin</v>
      </c>
    </row>
    <row r="500" spans="2:3" x14ac:dyDescent="0.4">
      <c r="B500">
        <v>1458</v>
      </c>
      <c r="C500" t="str">
        <f>VLOOKUP(B500,Sheet2!$AM$2:$AN$66,2,FALSE)</f>
        <v>Wisconsin</v>
      </c>
    </row>
    <row r="501" spans="2:3" x14ac:dyDescent="0.4">
      <c r="B501">
        <v>1437</v>
      </c>
      <c r="C501" t="str">
        <f>VLOOKUP(B501,Sheet2!$AM$2:$AN$66,2,FALSE)</f>
        <v>Villanova</v>
      </c>
    </row>
    <row r="502" spans="2:3" x14ac:dyDescent="0.4">
      <c r="B502">
        <v>1124</v>
      </c>
      <c r="C502" t="str">
        <f>VLOOKUP(B502,Sheet2!$AM$2:$AN$66,2,FALSE)</f>
        <v>Baylor</v>
      </c>
    </row>
    <row r="503" spans="2:3" x14ac:dyDescent="0.4">
      <c r="B503">
        <v>1452</v>
      </c>
      <c r="C503" t="str">
        <f>VLOOKUP(B503,Sheet2!$AM$2:$AN$66,2,FALSE)</f>
        <v>West Virginia</v>
      </c>
    </row>
    <row r="504" spans="2:3" x14ac:dyDescent="0.4">
      <c r="B504">
        <v>1433</v>
      </c>
      <c r="C504" t="str">
        <f>VLOOKUP(B504,Sheet2!$AM$2:$AN$66,2,FALSE)</f>
        <v>Virginia Commonwealth</v>
      </c>
    </row>
    <row r="505" spans="2:3" x14ac:dyDescent="0.4">
      <c r="B505">
        <v>1181</v>
      </c>
      <c r="C505" t="str">
        <f>VLOOKUP(B505,Sheet2!$AM$2:$AN$66,2,FALSE)</f>
        <v>Duke</v>
      </c>
    </row>
    <row r="506" spans="2:3" x14ac:dyDescent="0.4">
      <c r="B506">
        <v>1124</v>
      </c>
      <c r="C506" t="str">
        <f>VLOOKUP(B506,Sheet2!$AM$2:$AN$66,2,FALSE)</f>
        <v>Baylor</v>
      </c>
    </row>
    <row r="507" spans="2:3" x14ac:dyDescent="0.4">
      <c r="B507">
        <v>1437</v>
      </c>
      <c r="C507" t="str">
        <f>VLOOKUP(B507,Sheet2!$AM$2:$AN$66,2,FALSE)</f>
        <v>Villanova</v>
      </c>
    </row>
    <row r="508" spans="2:3" x14ac:dyDescent="0.4">
      <c r="B508">
        <v>1437</v>
      </c>
      <c r="C508" t="str">
        <f>VLOOKUP(B508,Sheet2!$AM$2:$AN$66,2,FALSE)</f>
        <v>Villanova</v>
      </c>
    </row>
    <row r="509" spans="2:3" x14ac:dyDescent="0.4">
      <c r="B509">
        <v>1124</v>
      </c>
      <c r="C509" t="str">
        <f>VLOOKUP(B509,Sheet2!$AM$2:$AN$66,2,FALSE)</f>
        <v>Baylor</v>
      </c>
    </row>
    <row r="510" spans="2:3" x14ac:dyDescent="0.4">
      <c r="B510">
        <v>1124</v>
      </c>
      <c r="C510" t="str">
        <f>VLOOKUP(B510,Sheet2!$AM$2:$AN$66,2,FALSE)</f>
        <v>Baylor</v>
      </c>
    </row>
    <row r="511" spans="2:3" x14ac:dyDescent="0.4">
      <c r="B511">
        <v>1452</v>
      </c>
      <c r="C511" t="str">
        <f>VLOOKUP(B511,Sheet2!$AM$2:$AN$66,2,FALSE)</f>
        <v>West Virginia</v>
      </c>
    </row>
    <row r="512" spans="2:3" x14ac:dyDescent="0.4">
      <c r="B512">
        <v>1452</v>
      </c>
      <c r="C512" t="str">
        <f>VLOOKUP(B512,Sheet2!$AM$2:$AN$66,2,FALSE)</f>
        <v>West Virginia</v>
      </c>
    </row>
    <row r="513" spans="2:3" x14ac:dyDescent="0.4">
      <c r="B513">
        <v>1437</v>
      </c>
      <c r="C513" t="str">
        <f>VLOOKUP(B513,Sheet2!$AM$2:$AN$66,2,FALSE)</f>
        <v>Villanova</v>
      </c>
    </row>
    <row r="514" spans="2:3" x14ac:dyDescent="0.4">
      <c r="B514">
        <v>1268</v>
      </c>
      <c r="C514" t="str">
        <f>VLOOKUP(B514,Sheet2!$AM$2:$AN$66,2,FALSE)</f>
        <v>Maryland</v>
      </c>
    </row>
    <row r="515" spans="2:3" x14ac:dyDescent="0.4">
      <c r="B515">
        <v>1124</v>
      </c>
      <c r="C515" t="str">
        <f>VLOOKUP(B515,Sheet2!$AM$2:$AN$66,2,FALSE)</f>
        <v>Baylor</v>
      </c>
    </row>
    <row r="516" spans="2:3" x14ac:dyDescent="0.4">
      <c r="B516">
        <v>1124</v>
      </c>
      <c r="C516" t="str">
        <f>VLOOKUP(B516,Sheet2!$AM$2:$AN$66,2,FALSE)</f>
        <v>Baylor</v>
      </c>
    </row>
    <row r="517" spans="2:3" x14ac:dyDescent="0.4">
      <c r="B517">
        <v>1452</v>
      </c>
      <c r="C517" t="str">
        <f>VLOOKUP(B517,Sheet2!$AM$2:$AN$66,2,FALSE)</f>
        <v>West Virginia</v>
      </c>
    </row>
    <row r="518" spans="2:3" x14ac:dyDescent="0.4">
      <c r="B518">
        <v>1437</v>
      </c>
      <c r="C518" t="str">
        <f>VLOOKUP(B518,Sheet2!$AM$2:$AN$66,2,FALSE)</f>
        <v>Villanova</v>
      </c>
    </row>
    <row r="519" spans="2:3" x14ac:dyDescent="0.4">
      <c r="B519">
        <v>1124</v>
      </c>
      <c r="C519" t="str">
        <f>VLOOKUP(B519,Sheet2!$AM$2:$AN$66,2,FALSE)</f>
        <v>Baylor</v>
      </c>
    </row>
    <row r="520" spans="2:3" x14ac:dyDescent="0.4">
      <c r="B520">
        <v>1452</v>
      </c>
      <c r="C520" t="str">
        <f>VLOOKUP(B520,Sheet2!$AM$2:$AN$66,2,FALSE)</f>
        <v>West Virginia</v>
      </c>
    </row>
    <row r="521" spans="2:3" x14ac:dyDescent="0.4">
      <c r="B521">
        <v>1452</v>
      </c>
      <c r="C521" t="str">
        <f>VLOOKUP(B521,Sheet2!$AM$2:$AN$66,2,FALSE)</f>
        <v>West Virginia</v>
      </c>
    </row>
    <row r="522" spans="2:3" x14ac:dyDescent="0.4">
      <c r="B522">
        <v>1452</v>
      </c>
      <c r="C522" t="str">
        <f>VLOOKUP(B522,Sheet2!$AM$2:$AN$66,2,FALSE)</f>
        <v>West Virginia</v>
      </c>
    </row>
    <row r="523" spans="2:3" x14ac:dyDescent="0.4">
      <c r="B523">
        <v>1388</v>
      </c>
      <c r="C523" t="str">
        <f>VLOOKUP(B523,Sheet2!$AM$2:$AN$66,2,FALSE)</f>
        <v>Saint Mary's (CA)</v>
      </c>
    </row>
    <row r="524" spans="2:3" x14ac:dyDescent="0.4">
      <c r="B524">
        <v>1452</v>
      </c>
      <c r="C524" t="str">
        <f>VLOOKUP(B524,Sheet2!$AM$2:$AN$66,2,FALSE)</f>
        <v>West Virginia</v>
      </c>
    </row>
    <row r="525" spans="2:3" x14ac:dyDescent="0.4">
      <c r="B525">
        <v>1124</v>
      </c>
      <c r="C525" t="str">
        <f>VLOOKUP(B525,Sheet2!$AM$2:$AN$66,2,FALSE)</f>
        <v>Baylor</v>
      </c>
    </row>
    <row r="526" spans="2:3" x14ac:dyDescent="0.4">
      <c r="B526">
        <v>1452</v>
      </c>
      <c r="C526" t="str">
        <f>VLOOKUP(B526,Sheet2!$AM$2:$AN$66,2,FALSE)</f>
        <v>West Virginia</v>
      </c>
    </row>
    <row r="527" spans="2:3" x14ac:dyDescent="0.4">
      <c r="B527">
        <v>1124</v>
      </c>
      <c r="C527" t="str">
        <f>VLOOKUP(B527,Sheet2!$AM$2:$AN$66,2,FALSE)</f>
        <v>Baylor</v>
      </c>
    </row>
    <row r="528" spans="2:3" x14ac:dyDescent="0.4">
      <c r="B528">
        <v>1343</v>
      </c>
      <c r="C528" t="str">
        <f>VLOOKUP(B528,Sheet2!$AM$2:$AN$66,2,FALSE)</f>
        <v>Princeton</v>
      </c>
    </row>
    <row r="529" spans="2:3" x14ac:dyDescent="0.4">
      <c r="B529">
        <v>1437</v>
      </c>
      <c r="C529" t="str">
        <f>VLOOKUP(B529,Sheet2!$AM$2:$AN$66,2,FALSE)</f>
        <v>Villanova</v>
      </c>
    </row>
    <row r="530" spans="2:3" x14ac:dyDescent="0.4">
      <c r="B530">
        <v>1437</v>
      </c>
      <c r="C530" t="str">
        <f>VLOOKUP(B530,Sheet2!$AM$2:$AN$66,2,FALSE)</f>
        <v>Villanova</v>
      </c>
    </row>
    <row r="531" spans="2:3" x14ac:dyDescent="0.4">
      <c r="B531">
        <v>1124</v>
      </c>
      <c r="C531" t="str">
        <f>VLOOKUP(B531,Sheet2!$AM$2:$AN$66,2,FALSE)</f>
        <v>Baylor</v>
      </c>
    </row>
    <row r="532" spans="2:3" x14ac:dyDescent="0.4">
      <c r="B532">
        <v>1195</v>
      </c>
      <c r="C532" t="str">
        <f>VLOOKUP(B532,Sheet2!$AM$2:$AN$66,2,FALSE)</f>
        <v>Florida Gulf Coast</v>
      </c>
    </row>
    <row r="533" spans="2:3" x14ac:dyDescent="0.4">
      <c r="B533">
        <v>1437</v>
      </c>
      <c r="C533" t="str">
        <f>VLOOKUP(B533,Sheet2!$AM$2:$AN$66,2,FALSE)</f>
        <v>Villanova</v>
      </c>
    </row>
    <row r="534" spans="2:3" x14ac:dyDescent="0.4">
      <c r="B534">
        <v>1452</v>
      </c>
      <c r="C534" t="str">
        <f>VLOOKUP(B534,Sheet2!$AM$2:$AN$66,2,FALSE)</f>
        <v>West Virginia</v>
      </c>
    </row>
    <row r="535" spans="2:3" x14ac:dyDescent="0.4">
      <c r="B535">
        <v>1374</v>
      </c>
      <c r="C535" t="str">
        <f>VLOOKUP(B535,Sheet2!$AM$2:$AN$66,2,FALSE)</f>
        <v>Southern Methodist</v>
      </c>
    </row>
    <row r="536" spans="2:3" x14ac:dyDescent="0.4">
      <c r="B536">
        <v>1124</v>
      </c>
      <c r="C536" t="str">
        <f>VLOOKUP(B536,Sheet2!$AM$2:$AN$66,2,FALSE)</f>
        <v>Baylor</v>
      </c>
    </row>
    <row r="537" spans="2:3" x14ac:dyDescent="0.4">
      <c r="B537">
        <v>1452</v>
      </c>
      <c r="C537" t="str">
        <f>VLOOKUP(B537,Sheet2!$AM$2:$AN$66,2,FALSE)</f>
        <v>West Virginia</v>
      </c>
    </row>
    <row r="538" spans="2:3" x14ac:dyDescent="0.4">
      <c r="B538">
        <v>1452</v>
      </c>
      <c r="C538" t="str">
        <f>VLOOKUP(B538,Sheet2!$AM$2:$AN$66,2,FALSE)</f>
        <v>West Virginia</v>
      </c>
    </row>
    <row r="539" spans="2:3" x14ac:dyDescent="0.4">
      <c r="B539">
        <v>1112</v>
      </c>
      <c r="C539" t="str">
        <f>VLOOKUP(B539,Sheet2!$AM$2:$AN$66,2,FALSE)</f>
        <v>Arizona</v>
      </c>
    </row>
    <row r="540" spans="2:3" x14ac:dyDescent="0.4">
      <c r="B540">
        <v>1452</v>
      </c>
      <c r="C540" t="str">
        <f>VLOOKUP(B540,Sheet2!$AM$2:$AN$66,2,FALSE)</f>
        <v>West Virginia</v>
      </c>
    </row>
    <row r="541" spans="2:3" x14ac:dyDescent="0.4">
      <c r="B541">
        <v>1458</v>
      </c>
      <c r="C541" t="str">
        <f>VLOOKUP(B541,Sheet2!$AM$2:$AN$66,2,FALSE)</f>
        <v>Wisconsin</v>
      </c>
    </row>
    <row r="542" spans="2:3" x14ac:dyDescent="0.4">
      <c r="B542">
        <v>1124</v>
      </c>
      <c r="C542" t="str">
        <f>VLOOKUP(B542,Sheet2!$AM$2:$AN$66,2,FALSE)</f>
        <v>Baylor</v>
      </c>
    </row>
    <row r="543" spans="2:3" x14ac:dyDescent="0.4">
      <c r="B543">
        <v>1452</v>
      </c>
      <c r="C543" t="str">
        <f>VLOOKUP(B543,Sheet2!$AM$2:$AN$66,2,FALSE)</f>
        <v>West Virginia</v>
      </c>
    </row>
    <row r="544" spans="2:3" x14ac:dyDescent="0.4">
      <c r="B544">
        <v>1452</v>
      </c>
      <c r="C544" t="str">
        <f>VLOOKUP(B544,Sheet2!$AM$2:$AN$66,2,FALSE)</f>
        <v>West Virginia</v>
      </c>
    </row>
    <row r="545" spans="2:3" x14ac:dyDescent="0.4">
      <c r="B545">
        <v>1452</v>
      </c>
      <c r="C545" t="str">
        <f>VLOOKUP(B545,Sheet2!$AM$2:$AN$66,2,FALSE)</f>
        <v>West Virginia</v>
      </c>
    </row>
    <row r="546" spans="2:3" x14ac:dyDescent="0.4">
      <c r="B546">
        <v>1124</v>
      </c>
      <c r="C546" t="str">
        <f>VLOOKUP(B546,Sheet2!$AM$2:$AN$66,2,FALSE)</f>
        <v>Baylor</v>
      </c>
    </row>
    <row r="547" spans="2:3" x14ac:dyDescent="0.4">
      <c r="B547">
        <v>1452</v>
      </c>
      <c r="C547" t="str">
        <f>VLOOKUP(B547,Sheet2!$AM$2:$AN$66,2,FALSE)</f>
        <v>West Virginia</v>
      </c>
    </row>
    <row r="548" spans="2:3" x14ac:dyDescent="0.4">
      <c r="B548">
        <v>1437</v>
      </c>
      <c r="C548" t="str">
        <f>VLOOKUP(B548,Sheet2!$AM$2:$AN$66,2,FALSE)</f>
        <v>Villanova</v>
      </c>
    </row>
    <row r="549" spans="2:3" x14ac:dyDescent="0.4">
      <c r="B549">
        <v>1433</v>
      </c>
      <c r="C549" t="str">
        <f>VLOOKUP(B549,Sheet2!$AM$2:$AN$66,2,FALSE)</f>
        <v>Virginia Commonwealth</v>
      </c>
    </row>
    <row r="550" spans="2:3" x14ac:dyDescent="0.4">
      <c r="B550">
        <v>1124</v>
      </c>
      <c r="C550" t="str">
        <f>VLOOKUP(B550,Sheet2!$AM$2:$AN$66,2,FALSE)</f>
        <v>Baylor</v>
      </c>
    </row>
    <row r="551" spans="2:3" x14ac:dyDescent="0.4">
      <c r="B551">
        <v>1452</v>
      </c>
      <c r="C551" t="str">
        <f>VLOOKUP(B551,Sheet2!$AM$2:$AN$66,2,FALSE)</f>
        <v>West Virginia</v>
      </c>
    </row>
    <row r="552" spans="2:3" x14ac:dyDescent="0.4">
      <c r="B552">
        <v>1124</v>
      </c>
      <c r="C552" t="str">
        <f>VLOOKUP(B552,Sheet2!$AM$2:$AN$66,2,FALSE)</f>
        <v>Baylor</v>
      </c>
    </row>
    <row r="553" spans="2:3" x14ac:dyDescent="0.4">
      <c r="B553">
        <v>1124</v>
      </c>
      <c r="C553" t="str">
        <f>VLOOKUP(B553,Sheet2!$AM$2:$AN$66,2,FALSE)</f>
        <v>Baylor</v>
      </c>
    </row>
    <row r="554" spans="2:3" x14ac:dyDescent="0.4">
      <c r="B554">
        <v>1452</v>
      </c>
      <c r="C554" t="str">
        <f>VLOOKUP(B554,Sheet2!$AM$2:$AN$66,2,FALSE)</f>
        <v>West Virginia</v>
      </c>
    </row>
    <row r="555" spans="2:3" x14ac:dyDescent="0.4">
      <c r="B555">
        <v>1376</v>
      </c>
      <c r="C555" t="str">
        <f>VLOOKUP(B555,Sheet2!$AM$2:$AN$66,2,FALSE)</f>
        <v>South Carolina</v>
      </c>
    </row>
    <row r="556" spans="2:3" x14ac:dyDescent="0.4">
      <c r="B556">
        <v>1196</v>
      </c>
      <c r="C556" t="str">
        <f>VLOOKUP(B556,Sheet2!$AM$2:$AN$66,2,FALSE)</f>
        <v>Florida</v>
      </c>
    </row>
    <row r="557" spans="2:3" x14ac:dyDescent="0.4">
      <c r="B557">
        <v>1452</v>
      </c>
      <c r="C557" t="str">
        <f>VLOOKUP(B557,Sheet2!$AM$2:$AN$66,2,FALSE)</f>
        <v>West Virginia</v>
      </c>
    </row>
    <row r="558" spans="2:3" x14ac:dyDescent="0.4">
      <c r="B558">
        <v>1343</v>
      </c>
      <c r="C558" t="str">
        <f>VLOOKUP(B558,Sheet2!$AM$2:$AN$66,2,FALSE)</f>
        <v>Princeton</v>
      </c>
    </row>
    <row r="559" spans="2:3" x14ac:dyDescent="0.4">
      <c r="B559">
        <v>1452</v>
      </c>
      <c r="C559" t="str">
        <f>VLOOKUP(B559,Sheet2!$AM$2:$AN$66,2,FALSE)</f>
        <v>West Virginia</v>
      </c>
    </row>
    <row r="560" spans="2:3" x14ac:dyDescent="0.4">
      <c r="B560">
        <v>1433</v>
      </c>
      <c r="C560" t="str">
        <f>VLOOKUP(B560,Sheet2!$AM$2:$AN$66,2,FALSE)</f>
        <v>Virginia Commonwealth</v>
      </c>
    </row>
    <row r="561" spans="2:3" x14ac:dyDescent="0.4">
      <c r="B561">
        <v>1437</v>
      </c>
      <c r="C561" t="str">
        <f>VLOOKUP(B561,Sheet2!$AM$2:$AN$66,2,FALSE)</f>
        <v>Villanova</v>
      </c>
    </row>
    <row r="562" spans="2:3" x14ac:dyDescent="0.4">
      <c r="B562">
        <v>1437</v>
      </c>
      <c r="C562" t="str">
        <f>VLOOKUP(B562,Sheet2!$AM$2:$AN$66,2,FALSE)</f>
        <v>Villanova</v>
      </c>
    </row>
    <row r="563" spans="2:3" x14ac:dyDescent="0.4">
      <c r="B563">
        <v>1124</v>
      </c>
      <c r="C563" t="str">
        <f>VLOOKUP(B563,Sheet2!$AM$2:$AN$66,2,FALSE)</f>
        <v>Baylor</v>
      </c>
    </row>
    <row r="564" spans="2:3" x14ac:dyDescent="0.4">
      <c r="B564">
        <v>1124</v>
      </c>
      <c r="C564" t="str">
        <f>VLOOKUP(B564,Sheet2!$AM$2:$AN$66,2,FALSE)</f>
        <v>Baylor</v>
      </c>
    </row>
    <row r="565" spans="2:3" x14ac:dyDescent="0.4">
      <c r="B565">
        <v>1124</v>
      </c>
      <c r="C565" t="str">
        <f>VLOOKUP(B565,Sheet2!$AM$2:$AN$66,2,FALSE)</f>
        <v>Baylor</v>
      </c>
    </row>
    <row r="566" spans="2:3" x14ac:dyDescent="0.4">
      <c r="B566">
        <v>1112</v>
      </c>
      <c r="C566" t="str">
        <f>VLOOKUP(B566,Sheet2!$AM$2:$AN$66,2,FALSE)</f>
        <v>Arizona</v>
      </c>
    </row>
    <row r="567" spans="2:3" x14ac:dyDescent="0.4">
      <c r="B567">
        <v>1343</v>
      </c>
      <c r="C567" t="str">
        <f>VLOOKUP(B567,Sheet2!$AM$2:$AN$66,2,FALSE)</f>
        <v>Princeton</v>
      </c>
    </row>
    <row r="568" spans="2:3" x14ac:dyDescent="0.4">
      <c r="B568">
        <v>1423</v>
      </c>
      <c r="C568" t="str">
        <f>VLOOKUP(B568,Sheet2!$AM$2:$AN$66,2,FALSE)</f>
        <v>North Carolina-Wilmington</v>
      </c>
    </row>
    <row r="569" spans="2:3" x14ac:dyDescent="0.4">
      <c r="B569">
        <v>1181</v>
      </c>
      <c r="C569" t="str">
        <f>VLOOKUP(B569,Sheet2!$AM$2:$AN$66,2,FALSE)</f>
        <v>Duke</v>
      </c>
    </row>
    <row r="570" spans="2:3" x14ac:dyDescent="0.4">
      <c r="B570">
        <v>1452</v>
      </c>
      <c r="C570" t="str">
        <f>VLOOKUP(B570,Sheet2!$AM$2:$AN$66,2,FALSE)</f>
        <v>West Virginia</v>
      </c>
    </row>
    <row r="571" spans="2:3" x14ac:dyDescent="0.4">
      <c r="B571">
        <v>1452</v>
      </c>
      <c r="C571" t="str">
        <f>VLOOKUP(B571,Sheet2!$AM$2:$AN$66,2,FALSE)</f>
        <v>West Virginia</v>
      </c>
    </row>
    <row r="572" spans="2:3" x14ac:dyDescent="0.4">
      <c r="B572">
        <v>1452</v>
      </c>
      <c r="C572" t="str">
        <f>VLOOKUP(B572,Sheet2!$AM$2:$AN$66,2,FALSE)</f>
        <v>West Virginia</v>
      </c>
    </row>
    <row r="573" spans="2:3" x14ac:dyDescent="0.4">
      <c r="B573">
        <v>1452</v>
      </c>
      <c r="C573" t="str">
        <f>VLOOKUP(B573,Sheet2!$AM$2:$AN$66,2,FALSE)</f>
        <v>West Virginia</v>
      </c>
    </row>
    <row r="574" spans="2:3" x14ac:dyDescent="0.4">
      <c r="B574">
        <v>1437</v>
      </c>
      <c r="C574" t="str">
        <f>VLOOKUP(B574,Sheet2!$AM$2:$AN$66,2,FALSE)</f>
        <v>Villanova</v>
      </c>
    </row>
    <row r="575" spans="2:3" x14ac:dyDescent="0.4">
      <c r="B575">
        <v>1433</v>
      </c>
      <c r="C575" t="str">
        <f>VLOOKUP(B575,Sheet2!$AM$2:$AN$66,2,FALSE)</f>
        <v>Virginia Commonwealth</v>
      </c>
    </row>
    <row r="576" spans="2:3" x14ac:dyDescent="0.4">
      <c r="B576">
        <v>1437</v>
      </c>
      <c r="C576" t="str">
        <f>VLOOKUP(B576,Sheet2!$AM$2:$AN$66,2,FALSE)</f>
        <v>Villanova</v>
      </c>
    </row>
    <row r="577" spans="2:3" x14ac:dyDescent="0.4">
      <c r="B577">
        <v>1343</v>
      </c>
      <c r="C577" t="str">
        <f>VLOOKUP(B577,Sheet2!$AM$2:$AN$66,2,FALSE)</f>
        <v>Princeton</v>
      </c>
    </row>
    <row r="578" spans="2:3" x14ac:dyDescent="0.4">
      <c r="B578">
        <v>1374</v>
      </c>
      <c r="C578" t="str">
        <f>VLOOKUP(B578,Sheet2!$AM$2:$AN$66,2,FALSE)</f>
        <v>Southern Methodist</v>
      </c>
    </row>
    <row r="579" spans="2:3" x14ac:dyDescent="0.4">
      <c r="B579">
        <v>1433</v>
      </c>
      <c r="C579" t="str">
        <f>VLOOKUP(B579,Sheet2!$AM$2:$AN$66,2,FALSE)</f>
        <v>Virginia Commonwealth</v>
      </c>
    </row>
    <row r="580" spans="2:3" x14ac:dyDescent="0.4">
      <c r="B580">
        <v>1452</v>
      </c>
      <c r="C580" t="str">
        <f>VLOOKUP(B580,Sheet2!$AM$2:$AN$66,2,FALSE)</f>
        <v>West Virginia</v>
      </c>
    </row>
    <row r="581" spans="2:3" x14ac:dyDescent="0.4">
      <c r="B581">
        <v>1452</v>
      </c>
      <c r="C581" t="str">
        <f>VLOOKUP(B581,Sheet2!$AM$2:$AN$66,2,FALSE)</f>
        <v>West Virginia</v>
      </c>
    </row>
    <row r="582" spans="2:3" x14ac:dyDescent="0.4">
      <c r="B582">
        <v>1124</v>
      </c>
      <c r="C582" t="str">
        <f>VLOOKUP(B582,Sheet2!$AM$2:$AN$66,2,FALSE)</f>
        <v>Baylor</v>
      </c>
    </row>
    <row r="583" spans="2:3" x14ac:dyDescent="0.4">
      <c r="B583">
        <v>1452</v>
      </c>
      <c r="C583" t="str">
        <f>VLOOKUP(B583,Sheet2!$AM$2:$AN$66,2,FALSE)</f>
        <v>West Virginia</v>
      </c>
    </row>
    <row r="584" spans="2:3" x14ac:dyDescent="0.4">
      <c r="B584">
        <v>1437</v>
      </c>
      <c r="C584" t="str">
        <f>VLOOKUP(B584,Sheet2!$AM$2:$AN$66,2,FALSE)</f>
        <v>Villanova</v>
      </c>
    </row>
    <row r="585" spans="2:3" x14ac:dyDescent="0.4">
      <c r="B585">
        <v>1433</v>
      </c>
      <c r="C585" t="str">
        <f>VLOOKUP(B585,Sheet2!$AM$2:$AN$66,2,FALSE)</f>
        <v>Virginia Commonwealth</v>
      </c>
    </row>
    <row r="586" spans="2:3" x14ac:dyDescent="0.4">
      <c r="B586">
        <v>1452</v>
      </c>
      <c r="C586" t="str">
        <f>VLOOKUP(B586,Sheet2!$AM$2:$AN$66,2,FALSE)</f>
        <v>West Virginia</v>
      </c>
    </row>
    <row r="587" spans="2:3" x14ac:dyDescent="0.4">
      <c r="B587">
        <v>1124</v>
      </c>
      <c r="C587" t="str">
        <f>VLOOKUP(B587,Sheet2!$AM$2:$AN$66,2,FALSE)</f>
        <v>Baylor</v>
      </c>
    </row>
    <row r="588" spans="2:3" x14ac:dyDescent="0.4">
      <c r="B588">
        <v>1112</v>
      </c>
      <c r="C588" t="str">
        <f>VLOOKUP(B588,Sheet2!$AM$2:$AN$66,2,FALSE)</f>
        <v>Arizona</v>
      </c>
    </row>
    <row r="589" spans="2:3" x14ac:dyDescent="0.4">
      <c r="B589">
        <v>1452</v>
      </c>
      <c r="C589" t="str">
        <f>VLOOKUP(B589,Sheet2!$AM$2:$AN$66,2,FALSE)</f>
        <v>West Virginia</v>
      </c>
    </row>
    <row r="590" spans="2:3" x14ac:dyDescent="0.4">
      <c r="B590">
        <v>1437</v>
      </c>
      <c r="C590" t="str">
        <f>VLOOKUP(B590,Sheet2!$AM$2:$AN$66,2,FALSE)</f>
        <v>Villanova</v>
      </c>
    </row>
    <row r="591" spans="2:3" x14ac:dyDescent="0.4">
      <c r="B591">
        <v>1437</v>
      </c>
      <c r="C591" t="str">
        <f>VLOOKUP(B591,Sheet2!$AM$2:$AN$66,2,FALSE)</f>
        <v>Villanova</v>
      </c>
    </row>
    <row r="592" spans="2:3" x14ac:dyDescent="0.4">
      <c r="B592">
        <v>1458</v>
      </c>
      <c r="C592" t="str">
        <f>VLOOKUP(B592,Sheet2!$AM$2:$AN$66,2,FALSE)</f>
        <v>Wisconsin</v>
      </c>
    </row>
    <row r="593" spans="2:3" x14ac:dyDescent="0.4">
      <c r="B593">
        <v>1433</v>
      </c>
      <c r="C593" t="str">
        <f>VLOOKUP(B593,Sheet2!$AM$2:$AN$66,2,FALSE)</f>
        <v>Virginia Commonwealth</v>
      </c>
    </row>
    <row r="594" spans="2:3" x14ac:dyDescent="0.4">
      <c r="B594">
        <v>1124</v>
      </c>
      <c r="C594" t="str">
        <f>VLOOKUP(B594,Sheet2!$AM$2:$AN$66,2,FALSE)</f>
        <v>Baylor</v>
      </c>
    </row>
    <row r="595" spans="2:3" x14ac:dyDescent="0.4">
      <c r="B595">
        <v>1458</v>
      </c>
      <c r="C595" t="str">
        <f>VLOOKUP(B595,Sheet2!$AM$2:$AN$66,2,FALSE)</f>
        <v>Wisconsin</v>
      </c>
    </row>
    <row r="596" spans="2:3" x14ac:dyDescent="0.4">
      <c r="B596">
        <v>1452</v>
      </c>
      <c r="C596" t="str">
        <f>VLOOKUP(B596,Sheet2!$AM$2:$AN$66,2,FALSE)</f>
        <v>West Virginia</v>
      </c>
    </row>
    <row r="597" spans="2:3" x14ac:dyDescent="0.4">
      <c r="B597">
        <v>1437</v>
      </c>
      <c r="C597" t="str">
        <f>VLOOKUP(B597,Sheet2!$AM$2:$AN$66,2,FALSE)</f>
        <v>Villanova</v>
      </c>
    </row>
    <row r="598" spans="2:3" x14ac:dyDescent="0.4">
      <c r="B598">
        <v>1452</v>
      </c>
      <c r="C598" t="str">
        <f>VLOOKUP(B598,Sheet2!$AM$2:$AN$66,2,FALSE)</f>
        <v>West Virginia</v>
      </c>
    </row>
    <row r="599" spans="2:3" x14ac:dyDescent="0.4">
      <c r="B599">
        <v>1437</v>
      </c>
      <c r="C599" t="str">
        <f>VLOOKUP(B599,Sheet2!$AM$2:$AN$66,2,FALSE)</f>
        <v>Villanova</v>
      </c>
    </row>
    <row r="600" spans="2:3" x14ac:dyDescent="0.4">
      <c r="B600">
        <v>1124</v>
      </c>
      <c r="C600" t="str">
        <f>VLOOKUP(B600,Sheet2!$AM$2:$AN$66,2,FALSE)</f>
        <v>Baylor</v>
      </c>
    </row>
    <row r="601" spans="2:3" x14ac:dyDescent="0.4">
      <c r="B601">
        <v>1112</v>
      </c>
      <c r="C601" t="str">
        <f>VLOOKUP(B601,Sheet2!$AM$2:$AN$66,2,FALSE)</f>
        <v>Arizona</v>
      </c>
    </row>
    <row r="602" spans="2:3" x14ac:dyDescent="0.4">
      <c r="B602">
        <v>1124</v>
      </c>
      <c r="C602" t="str">
        <f>VLOOKUP(B602,Sheet2!$AM$2:$AN$66,2,FALSE)</f>
        <v>Baylor</v>
      </c>
    </row>
    <row r="603" spans="2:3" x14ac:dyDescent="0.4">
      <c r="B603">
        <v>1452</v>
      </c>
      <c r="C603" t="str">
        <f>VLOOKUP(B603,Sheet2!$AM$2:$AN$66,2,FALSE)</f>
        <v>West Virginia</v>
      </c>
    </row>
    <row r="604" spans="2:3" x14ac:dyDescent="0.4">
      <c r="B604">
        <v>1124</v>
      </c>
      <c r="C604" t="str">
        <f>VLOOKUP(B604,Sheet2!$AM$2:$AN$66,2,FALSE)</f>
        <v>Baylor</v>
      </c>
    </row>
    <row r="605" spans="2:3" x14ac:dyDescent="0.4">
      <c r="B605">
        <v>1437</v>
      </c>
      <c r="C605" t="str">
        <f>VLOOKUP(B605,Sheet2!$AM$2:$AN$66,2,FALSE)</f>
        <v>Villanova</v>
      </c>
    </row>
    <row r="606" spans="2:3" x14ac:dyDescent="0.4">
      <c r="B606">
        <v>1124</v>
      </c>
      <c r="C606" t="str">
        <f>VLOOKUP(B606,Sheet2!$AM$2:$AN$66,2,FALSE)</f>
        <v>Baylor</v>
      </c>
    </row>
    <row r="607" spans="2:3" x14ac:dyDescent="0.4">
      <c r="B607">
        <v>1124</v>
      </c>
      <c r="C607" t="str">
        <f>VLOOKUP(B607,Sheet2!$AM$2:$AN$66,2,FALSE)</f>
        <v>Baylor</v>
      </c>
    </row>
    <row r="608" spans="2:3" x14ac:dyDescent="0.4">
      <c r="B608">
        <v>1112</v>
      </c>
      <c r="C608" t="str">
        <f>VLOOKUP(B608,Sheet2!$AM$2:$AN$66,2,FALSE)</f>
        <v>Arizona</v>
      </c>
    </row>
    <row r="609" spans="2:3" x14ac:dyDescent="0.4">
      <c r="B609">
        <v>1452</v>
      </c>
      <c r="C609" t="str">
        <f>VLOOKUP(B609,Sheet2!$AM$2:$AN$66,2,FALSE)</f>
        <v>West Virginia</v>
      </c>
    </row>
    <row r="610" spans="2:3" x14ac:dyDescent="0.4">
      <c r="B610">
        <v>1112</v>
      </c>
      <c r="C610" t="str">
        <f>VLOOKUP(B610,Sheet2!$AM$2:$AN$66,2,FALSE)</f>
        <v>Arizona</v>
      </c>
    </row>
    <row r="611" spans="2:3" x14ac:dyDescent="0.4">
      <c r="B611">
        <v>1343</v>
      </c>
      <c r="C611" t="str">
        <f>VLOOKUP(B611,Sheet2!$AM$2:$AN$66,2,FALSE)</f>
        <v>Princeton</v>
      </c>
    </row>
    <row r="612" spans="2:3" x14ac:dyDescent="0.4">
      <c r="B612">
        <v>1433</v>
      </c>
      <c r="C612" t="str">
        <f>VLOOKUP(B612,Sheet2!$AM$2:$AN$66,2,FALSE)</f>
        <v>Virginia Commonwealth</v>
      </c>
    </row>
    <row r="613" spans="2:3" x14ac:dyDescent="0.4">
      <c r="B613">
        <v>1452</v>
      </c>
      <c r="C613" t="str">
        <f>VLOOKUP(B613,Sheet2!$AM$2:$AN$66,2,FALSE)</f>
        <v>West Virginia</v>
      </c>
    </row>
    <row r="614" spans="2:3" x14ac:dyDescent="0.4">
      <c r="B614">
        <v>1433</v>
      </c>
      <c r="C614" t="str">
        <f>VLOOKUP(B614,Sheet2!$AM$2:$AN$66,2,FALSE)</f>
        <v>Virginia Commonwealth</v>
      </c>
    </row>
    <row r="615" spans="2:3" x14ac:dyDescent="0.4">
      <c r="B615">
        <v>1423</v>
      </c>
      <c r="C615" t="str">
        <f>VLOOKUP(B615,Sheet2!$AM$2:$AN$66,2,FALSE)</f>
        <v>North Carolina-Wilmington</v>
      </c>
    </row>
    <row r="616" spans="2:3" x14ac:dyDescent="0.4">
      <c r="B616">
        <v>1437</v>
      </c>
      <c r="C616" t="str">
        <f>VLOOKUP(B616,Sheet2!$AM$2:$AN$66,2,FALSE)</f>
        <v>Villanova</v>
      </c>
    </row>
    <row r="617" spans="2:3" x14ac:dyDescent="0.4">
      <c r="B617">
        <v>1452</v>
      </c>
      <c r="C617" t="str">
        <f>VLOOKUP(B617,Sheet2!$AM$2:$AN$66,2,FALSE)</f>
        <v>West Virginia</v>
      </c>
    </row>
    <row r="618" spans="2:3" x14ac:dyDescent="0.4">
      <c r="B618">
        <v>1452</v>
      </c>
      <c r="C618" t="str">
        <f>VLOOKUP(B618,Sheet2!$AM$2:$AN$66,2,FALSE)</f>
        <v>West Virginia</v>
      </c>
    </row>
    <row r="619" spans="2:3" x14ac:dyDescent="0.4">
      <c r="B619">
        <v>1458</v>
      </c>
      <c r="C619" t="str">
        <f>VLOOKUP(B619,Sheet2!$AM$2:$AN$66,2,FALSE)</f>
        <v>Wisconsin</v>
      </c>
    </row>
    <row r="620" spans="2:3" x14ac:dyDescent="0.4">
      <c r="B620">
        <v>1452</v>
      </c>
      <c r="C620" t="str">
        <f>VLOOKUP(B620,Sheet2!$AM$2:$AN$66,2,FALSE)</f>
        <v>West Virginia</v>
      </c>
    </row>
    <row r="621" spans="2:3" x14ac:dyDescent="0.4">
      <c r="B621">
        <v>1452</v>
      </c>
      <c r="C621" t="str">
        <f>VLOOKUP(B621,Sheet2!$AM$2:$AN$66,2,FALSE)</f>
        <v>West Virginia</v>
      </c>
    </row>
    <row r="622" spans="2:3" x14ac:dyDescent="0.4">
      <c r="B622">
        <v>1452</v>
      </c>
      <c r="C622" t="str">
        <f>VLOOKUP(B622,Sheet2!$AM$2:$AN$66,2,FALSE)</f>
        <v>West Virginia</v>
      </c>
    </row>
    <row r="623" spans="2:3" x14ac:dyDescent="0.4">
      <c r="B623">
        <v>1452</v>
      </c>
      <c r="C623" t="str">
        <f>VLOOKUP(B623,Sheet2!$AM$2:$AN$66,2,FALSE)</f>
        <v>West Virginia</v>
      </c>
    </row>
    <row r="624" spans="2:3" x14ac:dyDescent="0.4">
      <c r="B624">
        <v>1433</v>
      </c>
      <c r="C624" t="str">
        <f>VLOOKUP(B624,Sheet2!$AM$2:$AN$66,2,FALSE)</f>
        <v>Virginia Commonwealth</v>
      </c>
    </row>
    <row r="625" spans="2:3" x14ac:dyDescent="0.4">
      <c r="B625">
        <v>1374</v>
      </c>
      <c r="C625" t="str">
        <f>VLOOKUP(B625,Sheet2!$AM$2:$AN$66,2,FALSE)</f>
        <v>Southern Methodist</v>
      </c>
    </row>
    <row r="626" spans="2:3" x14ac:dyDescent="0.4">
      <c r="B626">
        <v>1374</v>
      </c>
      <c r="C626" t="str">
        <f>VLOOKUP(B626,Sheet2!$AM$2:$AN$66,2,FALSE)</f>
        <v>Southern Methodist</v>
      </c>
    </row>
    <row r="627" spans="2:3" x14ac:dyDescent="0.4">
      <c r="B627">
        <v>1112</v>
      </c>
      <c r="C627" t="str">
        <f>VLOOKUP(B627,Sheet2!$AM$2:$AN$66,2,FALSE)</f>
        <v>Arizona</v>
      </c>
    </row>
    <row r="628" spans="2:3" x14ac:dyDescent="0.4">
      <c r="B628">
        <v>1268</v>
      </c>
      <c r="C628" t="str">
        <f>VLOOKUP(B628,Sheet2!$AM$2:$AN$66,2,FALSE)</f>
        <v>Maryland</v>
      </c>
    </row>
    <row r="629" spans="2:3" x14ac:dyDescent="0.4">
      <c r="B629">
        <v>1452</v>
      </c>
      <c r="C629" t="str">
        <f>VLOOKUP(B629,Sheet2!$AM$2:$AN$66,2,FALSE)</f>
        <v>West Virginia</v>
      </c>
    </row>
    <row r="630" spans="2:3" x14ac:dyDescent="0.4">
      <c r="B630">
        <v>1181</v>
      </c>
      <c r="C630" t="str">
        <f>VLOOKUP(B630,Sheet2!$AM$2:$AN$66,2,FALSE)</f>
        <v>Duke</v>
      </c>
    </row>
    <row r="631" spans="2:3" x14ac:dyDescent="0.4">
      <c r="B631">
        <v>1452</v>
      </c>
      <c r="C631" t="str">
        <f>VLOOKUP(B631,Sheet2!$AM$2:$AN$66,2,FALSE)</f>
        <v>West Virginia</v>
      </c>
    </row>
    <row r="632" spans="2:3" x14ac:dyDescent="0.4">
      <c r="B632">
        <v>1124</v>
      </c>
      <c r="C632" t="str">
        <f>VLOOKUP(B632,Sheet2!$AM$2:$AN$66,2,FALSE)</f>
        <v>Baylor</v>
      </c>
    </row>
    <row r="633" spans="2:3" x14ac:dyDescent="0.4">
      <c r="B633">
        <v>1376</v>
      </c>
      <c r="C633" t="str">
        <f>VLOOKUP(B633,Sheet2!$AM$2:$AN$66,2,FALSE)</f>
        <v>South Carolina</v>
      </c>
    </row>
    <row r="634" spans="2:3" x14ac:dyDescent="0.4">
      <c r="B634">
        <v>1452</v>
      </c>
      <c r="C634" t="str">
        <f>VLOOKUP(B634,Sheet2!$AM$2:$AN$66,2,FALSE)</f>
        <v>West Virginia</v>
      </c>
    </row>
    <row r="635" spans="2:3" x14ac:dyDescent="0.4">
      <c r="B635">
        <v>1437</v>
      </c>
      <c r="C635" t="str">
        <f>VLOOKUP(B635,Sheet2!$AM$2:$AN$66,2,FALSE)</f>
        <v>Villanova</v>
      </c>
    </row>
    <row r="636" spans="2:3" x14ac:dyDescent="0.4">
      <c r="B636">
        <v>1437</v>
      </c>
      <c r="C636" t="str">
        <f>VLOOKUP(B636,Sheet2!$AM$2:$AN$66,2,FALSE)</f>
        <v>Villanova</v>
      </c>
    </row>
    <row r="637" spans="2:3" x14ac:dyDescent="0.4">
      <c r="B637">
        <v>1343</v>
      </c>
      <c r="C637" t="str">
        <f>VLOOKUP(B637,Sheet2!$AM$2:$AN$66,2,FALSE)</f>
        <v>Princeton</v>
      </c>
    </row>
    <row r="638" spans="2:3" x14ac:dyDescent="0.4">
      <c r="B638">
        <v>1437</v>
      </c>
      <c r="C638" t="str">
        <f>VLOOKUP(B638,Sheet2!$AM$2:$AN$66,2,FALSE)</f>
        <v>Villanova</v>
      </c>
    </row>
    <row r="639" spans="2:3" x14ac:dyDescent="0.4">
      <c r="B639">
        <v>1452</v>
      </c>
      <c r="C639" t="str">
        <f>VLOOKUP(B639,Sheet2!$AM$2:$AN$66,2,FALSE)</f>
        <v>West Virginia</v>
      </c>
    </row>
    <row r="640" spans="2:3" x14ac:dyDescent="0.4">
      <c r="B640">
        <v>1112</v>
      </c>
      <c r="C640" t="str">
        <f>VLOOKUP(B640,Sheet2!$AM$2:$AN$66,2,FALSE)</f>
        <v>Arizona</v>
      </c>
    </row>
    <row r="641" spans="2:3" x14ac:dyDescent="0.4">
      <c r="B641">
        <v>1437</v>
      </c>
      <c r="C641" t="str">
        <f>VLOOKUP(B641,Sheet2!$AM$2:$AN$66,2,FALSE)</f>
        <v>Villanova</v>
      </c>
    </row>
    <row r="642" spans="2:3" x14ac:dyDescent="0.4">
      <c r="B642">
        <v>1433</v>
      </c>
      <c r="C642" t="str">
        <f>VLOOKUP(B642,Sheet2!$AM$2:$AN$66,2,FALSE)</f>
        <v>Virginia Commonwealth</v>
      </c>
    </row>
    <row r="643" spans="2:3" x14ac:dyDescent="0.4">
      <c r="B643">
        <v>1433</v>
      </c>
      <c r="C643" t="str">
        <f>VLOOKUP(B643,Sheet2!$AM$2:$AN$66,2,FALSE)</f>
        <v>Virginia Commonwealth</v>
      </c>
    </row>
    <row r="644" spans="2:3" x14ac:dyDescent="0.4">
      <c r="B644">
        <v>1437</v>
      </c>
      <c r="C644" t="str">
        <f>VLOOKUP(B644,Sheet2!$AM$2:$AN$66,2,FALSE)</f>
        <v>Villanova</v>
      </c>
    </row>
    <row r="645" spans="2:3" x14ac:dyDescent="0.4">
      <c r="B645">
        <v>1268</v>
      </c>
      <c r="C645" t="str">
        <f>VLOOKUP(B645,Sheet2!$AM$2:$AN$66,2,FALSE)</f>
        <v>Maryland</v>
      </c>
    </row>
    <row r="646" spans="2:3" x14ac:dyDescent="0.4">
      <c r="B646">
        <v>1423</v>
      </c>
      <c r="C646" t="str">
        <f>VLOOKUP(B646,Sheet2!$AM$2:$AN$66,2,FALSE)</f>
        <v>North Carolina-Wilmington</v>
      </c>
    </row>
    <row r="647" spans="2:3" x14ac:dyDescent="0.4">
      <c r="B647">
        <v>1124</v>
      </c>
      <c r="C647" t="str">
        <f>VLOOKUP(B647,Sheet2!$AM$2:$AN$66,2,FALSE)</f>
        <v>Baylor</v>
      </c>
    </row>
    <row r="648" spans="2:3" x14ac:dyDescent="0.4">
      <c r="B648">
        <v>1181</v>
      </c>
      <c r="C648" t="str">
        <f>VLOOKUP(B648,Sheet2!$AM$2:$AN$66,2,FALSE)</f>
        <v>Duke</v>
      </c>
    </row>
    <row r="649" spans="2:3" x14ac:dyDescent="0.4">
      <c r="B649">
        <v>1452</v>
      </c>
      <c r="C649" t="str">
        <f>VLOOKUP(B649,Sheet2!$AM$2:$AN$66,2,FALSE)</f>
        <v>West Virginia</v>
      </c>
    </row>
    <row r="650" spans="2:3" x14ac:dyDescent="0.4">
      <c r="B650">
        <v>1458</v>
      </c>
      <c r="C650" t="str">
        <f>VLOOKUP(B650,Sheet2!$AM$2:$AN$66,2,FALSE)</f>
        <v>Wisconsin</v>
      </c>
    </row>
    <row r="651" spans="2:3" x14ac:dyDescent="0.4">
      <c r="B651">
        <v>1437</v>
      </c>
      <c r="C651" t="str">
        <f>VLOOKUP(B651,Sheet2!$AM$2:$AN$66,2,FALSE)</f>
        <v>Villanova</v>
      </c>
    </row>
    <row r="652" spans="2:3" x14ac:dyDescent="0.4">
      <c r="B652">
        <v>1124</v>
      </c>
      <c r="C652" t="str">
        <f>VLOOKUP(B652,Sheet2!$AM$2:$AN$66,2,FALSE)</f>
        <v>Baylor</v>
      </c>
    </row>
    <row r="653" spans="2:3" x14ac:dyDescent="0.4">
      <c r="B653">
        <v>1452</v>
      </c>
      <c r="C653" t="str">
        <f>VLOOKUP(B653,Sheet2!$AM$2:$AN$66,2,FALSE)</f>
        <v>West Virginia</v>
      </c>
    </row>
    <row r="654" spans="2:3" x14ac:dyDescent="0.4">
      <c r="B654">
        <v>1112</v>
      </c>
      <c r="C654" t="str">
        <f>VLOOKUP(B654,Sheet2!$AM$2:$AN$66,2,FALSE)</f>
        <v>Arizona</v>
      </c>
    </row>
    <row r="655" spans="2:3" x14ac:dyDescent="0.4">
      <c r="B655">
        <v>1124</v>
      </c>
      <c r="C655" t="str">
        <f>VLOOKUP(B655,Sheet2!$AM$2:$AN$66,2,FALSE)</f>
        <v>Baylor</v>
      </c>
    </row>
    <row r="656" spans="2:3" x14ac:dyDescent="0.4">
      <c r="B656">
        <v>1437</v>
      </c>
      <c r="C656" t="str">
        <f>VLOOKUP(B656,Sheet2!$AM$2:$AN$66,2,FALSE)</f>
        <v>Villanova</v>
      </c>
    </row>
    <row r="657" spans="2:3" x14ac:dyDescent="0.4">
      <c r="B657">
        <v>1112</v>
      </c>
      <c r="C657" t="str">
        <f>VLOOKUP(B657,Sheet2!$AM$2:$AN$66,2,FALSE)</f>
        <v>Arizona</v>
      </c>
    </row>
    <row r="658" spans="2:3" x14ac:dyDescent="0.4">
      <c r="B658">
        <v>1452</v>
      </c>
      <c r="C658" t="str">
        <f>VLOOKUP(B658,Sheet2!$AM$2:$AN$66,2,FALSE)</f>
        <v>West Virginia</v>
      </c>
    </row>
    <row r="659" spans="2:3" x14ac:dyDescent="0.4">
      <c r="B659">
        <v>1112</v>
      </c>
      <c r="C659" t="str">
        <f>VLOOKUP(B659,Sheet2!$AM$2:$AN$66,2,FALSE)</f>
        <v>Arizona</v>
      </c>
    </row>
    <row r="660" spans="2:3" x14ac:dyDescent="0.4">
      <c r="B660">
        <v>1437</v>
      </c>
      <c r="C660" t="str">
        <f>VLOOKUP(B660,Sheet2!$AM$2:$AN$66,2,FALSE)</f>
        <v>Villanova</v>
      </c>
    </row>
    <row r="661" spans="2:3" x14ac:dyDescent="0.4">
      <c r="B661">
        <v>1124</v>
      </c>
      <c r="C661" t="str">
        <f>VLOOKUP(B661,Sheet2!$AM$2:$AN$66,2,FALSE)</f>
        <v>Baylor</v>
      </c>
    </row>
    <row r="662" spans="2:3" x14ac:dyDescent="0.4">
      <c r="B662">
        <v>1458</v>
      </c>
      <c r="C662" t="str">
        <f>VLOOKUP(B662,Sheet2!$AM$2:$AN$66,2,FALSE)</f>
        <v>Wisconsin</v>
      </c>
    </row>
    <row r="663" spans="2:3" x14ac:dyDescent="0.4">
      <c r="B663">
        <v>1452</v>
      </c>
      <c r="C663" t="str">
        <f>VLOOKUP(B663,Sheet2!$AM$2:$AN$66,2,FALSE)</f>
        <v>West Virginia</v>
      </c>
    </row>
    <row r="664" spans="2:3" x14ac:dyDescent="0.4">
      <c r="B664">
        <v>1452</v>
      </c>
      <c r="C664" t="str">
        <f>VLOOKUP(B664,Sheet2!$AM$2:$AN$66,2,FALSE)</f>
        <v>West Virginia</v>
      </c>
    </row>
    <row r="665" spans="2:3" x14ac:dyDescent="0.4">
      <c r="B665">
        <v>1112</v>
      </c>
      <c r="C665" t="str">
        <f>VLOOKUP(B665,Sheet2!$AM$2:$AN$66,2,FALSE)</f>
        <v>Arizona</v>
      </c>
    </row>
    <row r="666" spans="2:3" x14ac:dyDescent="0.4">
      <c r="B666">
        <v>1181</v>
      </c>
      <c r="C666" t="str">
        <f>VLOOKUP(B666,Sheet2!$AM$2:$AN$66,2,FALSE)</f>
        <v>Duke</v>
      </c>
    </row>
    <row r="667" spans="2:3" x14ac:dyDescent="0.4">
      <c r="B667">
        <v>1437</v>
      </c>
      <c r="C667" t="str">
        <f>VLOOKUP(B667,Sheet2!$AM$2:$AN$66,2,FALSE)</f>
        <v>Villanova</v>
      </c>
    </row>
    <row r="668" spans="2:3" x14ac:dyDescent="0.4">
      <c r="B668">
        <v>1195</v>
      </c>
      <c r="C668" t="str">
        <f>VLOOKUP(B668,Sheet2!$AM$2:$AN$66,2,FALSE)</f>
        <v>Florida Gulf Coast</v>
      </c>
    </row>
    <row r="669" spans="2:3" x14ac:dyDescent="0.4">
      <c r="B669">
        <v>1452</v>
      </c>
      <c r="C669" t="str">
        <f>VLOOKUP(B669,Sheet2!$AM$2:$AN$66,2,FALSE)</f>
        <v>West Virginia</v>
      </c>
    </row>
    <row r="670" spans="2:3" x14ac:dyDescent="0.4">
      <c r="B670">
        <v>1433</v>
      </c>
      <c r="C670" t="str">
        <f>VLOOKUP(B670,Sheet2!$AM$2:$AN$66,2,FALSE)</f>
        <v>Virginia Commonwealth</v>
      </c>
    </row>
    <row r="671" spans="2:3" x14ac:dyDescent="0.4">
      <c r="B671">
        <v>1124</v>
      </c>
      <c r="C671" t="str">
        <f>VLOOKUP(B671,Sheet2!$AM$2:$AN$66,2,FALSE)</f>
        <v>Baylor</v>
      </c>
    </row>
    <row r="672" spans="2:3" x14ac:dyDescent="0.4">
      <c r="B672">
        <v>1452</v>
      </c>
      <c r="C672" t="str">
        <f>VLOOKUP(B672,Sheet2!$AM$2:$AN$66,2,FALSE)</f>
        <v>West Virginia</v>
      </c>
    </row>
    <row r="673" spans="2:3" x14ac:dyDescent="0.4">
      <c r="B673">
        <v>1437</v>
      </c>
      <c r="C673" t="str">
        <f>VLOOKUP(B673,Sheet2!$AM$2:$AN$66,2,FALSE)</f>
        <v>Villanova</v>
      </c>
    </row>
    <row r="674" spans="2:3" x14ac:dyDescent="0.4">
      <c r="B674">
        <v>1343</v>
      </c>
      <c r="C674" t="str">
        <f>VLOOKUP(B674,Sheet2!$AM$2:$AN$66,2,FALSE)</f>
        <v>Princeton</v>
      </c>
    </row>
    <row r="675" spans="2:3" x14ac:dyDescent="0.4">
      <c r="B675">
        <v>1124</v>
      </c>
      <c r="C675" t="str">
        <f>VLOOKUP(B675,Sheet2!$AM$2:$AN$66,2,FALSE)</f>
        <v>Baylor</v>
      </c>
    </row>
    <row r="676" spans="2:3" x14ac:dyDescent="0.4">
      <c r="B676">
        <v>1374</v>
      </c>
      <c r="C676" t="str">
        <f>VLOOKUP(B676,Sheet2!$AM$2:$AN$66,2,FALSE)</f>
        <v>Southern Methodist</v>
      </c>
    </row>
    <row r="677" spans="2:3" x14ac:dyDescent="0.4">
      <c r="B677">
        <v>1433</v>
      </c>
      <c r="C677" t="str">
        <f>VLOOKUP(B677,Sheet2!$AM$2:$AN$66,2,FALSE)</f>
        <v>Virginia Commonwealth</v>
      </c>
    </row>
    <row r="678" spans="2:3" x14ac:dyDescent="0.4">
      <c r="B678">
        <v>1181</v>
      </c>
      <c r="C678" t="str">
        <f>VLOOKUP(B678,Sheet2!$AM$2:$AN$66,2,FALSE)</f>
        <v>Duke</v>
      </c>
    </row>
    <row r="679" spans="2:3" x14ac:dyDescent="0.4">
      <c r="B679">
        <v>1374</v>
      </c>
      <c r="C679" t="str">
        <f>VLOOKUP(B679,Sheet2!$AM$2:$AN$66,2,FALSE)</f>
        <v>Southern Methodist</v>
      </c>
    </row>
    <row r="680" spans="2:3" x14ac:dyDescent="0.4">
      <c r="B680">
        <v>1452</v>
      </c>
      <c r="C680" t="str">
        <f>VLOOKUP(B680,Sheet2!$AM$2:$AN$66,2,FALSE)</f>
        <v>West Virginia</v>
      </c>
    </row>
    <row r="681" spans="2:3" x14ac:dyDescent="0.4">
      <c r="B681">
        <v>1452</v>
      </c>
      <c r="C681" t="str">
        <f>VLOOKUP(B681,Sheet2!$AM$2:$AN$66,2,FALSE)</f>
        <v>West Virginia</v>
      </c>
    </row>
    <row r="682" spans="2:3" x14ac:dyDescent="0.4">
      <c r="B682">
        <v>1112</v>
      </c>
      <c r="C682" t="str">
        <f>VLOOKUP(B682,Sheet2!$AM$2:$AN$66,2,FALSE)</f>
        <v>Arizona</v>
      </c>
    </row>
    <row r="683" spans="2:3" x14ac:dyDescent="0.4">
      <c r="B683">
        <v>1452</v>
      </c>
      <c r="C683" t="str">
        <f>VLOOKUP(B683,Sheet2!$AM$2:$AN$66,2,FALSE)</f>
        <v>West Virginia</v>
      </c>
    </row>
    <row r="684" spans="2:3" x14ac:dyDescent="0.4">
      <c r="B684">
        <v>1124</v>
      </c>
      <c r="C684" t="str">
        <f>VLOOKUP(B684,Sheet2!$AM$2:$AN$66,2,FALSE)</f>
        <v>Baylor</v>
      </c>
    </row>
    <row r="685" spans="2:3" x14ac:dyDescent="0.4">
      <c r="B685">
        <v>1437</v>
      </c>
      <c r="C685" t="str">
        <f>VLOOKUP(B685,Sheet2!$AM$2:$AN$66,2,FALSE)</f>
        <v>Villanova</v>
      </c>
    </row>
    <row r="686" spans="2:3" x14ac:dyDescent="0.4">
      <c r="B686">
        <v>1433</v>
      </c>
      <c r="C686" t="str">
        <f>VLOOKUP(B686,Sheet2!$AM$2:$AN$66,2,FALSE)</f>
        <v>Virginia Commonwealth</v>
      </c>
    </row>
    <row r="687" spans="2:3" x14ac:dyDescent="0.4">
      <c r="B687">
        <v>1452</v>
      </c>
      <c r="C687" t="str">
        <f>VLOOKUP(B687,Sheet2!$AM$2:$AN$66,2,FALSE)</f>
        <v>West Virginia</v>
      </c>
    </row>
    <row r="688" spans="2:3" x14ac:dyDescent="0.4">
      <c r="B688">
        <v>1343</v>
      </c>
      <c r="C688" t="str">
        <f>VLOOKUP(B688,Sheet2!$AM$2:$AN$66,2,FALSE)</f>
        <v>Princeton</v>
      </c>
    </row>
    <row r="689" spans="2:3" x14ac:dyDescent="0.4">
      <c r="B689">
        <v>1374</v>
      </c>
      <c r="C689" t="str">
        <f>VLOOKUP(B689,Sheet2!$AM$2:$AN$66,2,FALSE)</f>
        <v>Southern Methodist</v>
      </c>
    </row>
    <row r="690" spans="2:3" x14ac:dyDescent="0.4">
      <c r="B690">
        <v>1437</v>
      </c>
      <c r="C690" t="str">
        <f>VLOOKUP(B690,Sheet2!$AM$2:$AN$66,2,FALSE)</f>
        <v>Villanova</v>
      </c>
    </row>
    <row r="691" spans="2:3" x14ac:dyDescent="0.4">
      <c r="B691">
        <v>1452</v>
      </c>
      <c r="C691" t="str">
        <f>VLOOKUP(B691,Sheet2!$AM$2:$AN$66,2,FALSE)</f>
        <v>West Virginia</v>
      </c>
    </row>
    <row r="692" spans="2:3" x14ac:dyDescent="0.4">
      <c r="B692">
        <v>1433</v>
      </c>
      <c r="C692" t="str">
        <f>VLOOKUP(B692,Sheet2!$AM$2:$AN$66,2,FALSE)</f>
        <v>Virginia Commonwealth</v>
      </c>
    </row>
    <row r="693" spans="2:3" x14ac:dyDescent="0.4">
      <c r="B693">
        <v>1452</v>
      </c>
      <c r="C693" t="str">
        <f>VLOOKUP(B693,Sheet2!$AM$2:$AN$66,2,FALSE)</f>
        <v>West Virginia</v>
      </c>
    </row>
    <row r="694" spans="2:3" x14ac:dyDescent="0.4">
      <c r="B694">
        <v>1433</v>
      </c>
      <c r="C694" t="str">
        <f>VLOOKUP(B694,Sheet2!$AM$2:$AN$66,2,FALSE)</f>
        <v>Virginia Commonwealth</v>
      </c>
    </row>
    <row r="695" spans="2:3" x14ac:dyDescent="0.4">
      <c r="B695">
        <v>1437</v>
      </c>
      <c r="C695" t="str">
        <f>VLOOKUP(B695,Sheet2!$AM$2:$AN$66,2,FALSE)</f>
        <v>Villanova</v>
      </c>
    </row>
    <row r="696" spans="2:3" x14ac:dyDescent="0.4">
      <c r="B696">
        <v>1343</v>
      </c>
      <c r="C696" t="str">
        <f>VLOOKUP(B696,Sheet2!$AM$2:$AN$66,2,FALSE)</f>
        <v>Princeton</v>
      </c>
    </row>
    <row r="697" spans="2:3" x14ac:dyDescent="0.4">
      <c r="B697">
        <v>1452</v>
      </c>
      <c r="C697" t="str">
        <f>VLOOKUP(B697,Sheet2!$AM$2:$AN$66,2,FALSE)</f>
        <v>West Virginia</v>
      </c>
    </row>
    <row r="698" spans="2:3" x14ac:dyDescent="0.4">
      <c r="B698">
        <v>1452</v>
      </c>
      <c r="C698" t="str">
        <f>VLOOKUP(B698,Sheet2!$AM$2:$AN$66,2,FALSE)</f>
        <v>West Virginia</v>
      </c>
    </row>
    <row r="699" spans="2:3" x14ac:dyDescent="0.4">
      <c r="B699">
        <v>1112</v>
      </c>
      <c r="C699" t="str">
        <f>VLOOKUP(B699,Sheet2!$AM$2:$AN$66,2,FALSE)</f>
        <v>Arizona</v>
      </c>
    </row>
    <row r="700" spans="2:3" x14ac:dyDescent="0.4">
      <c r="B700">
        <v>1195</v>
      </c>
      <c r="C700" t="str">
        <f>VLOOKUP(B700,Sheet2!$AM$2:$AN$66,2,FALSE)</f>
        <v>Florida Gulf Coast</v>
      </c>
    </row>
    <row r="701" spans="2:3" x14ac:dyDescent="0.4">
      <c r="B701">
        <v>1452</v>
      </c>
      <c r="C701" t="str">
        <f>VLOOKUP(B701,Sheet2!$AM$2:$AN$66,2,FALSE)</f>
        <v>West Virginia</v>
      </c>
    </row>
    <row r="702" spans="2:3" x14ac:dyDescent="0.4">
      <c r="B702">
        <v>1124</v>
      </c>
      <c r="C702" t="str">
        <f>VLOOKUP(B702,Sheet2!$AM$2:$AN$66,2,FALSE)</f>
        <v>Baylor</v>
      </c>
    </row>
    <row r="703" spans="2:3" x14ac:dyDescent="0.4">
      <c r="B703">
        <v>1458</v>
      </c>
      <c r="C703" t="str">
        <f>VLOOKUP(B703,Sheet2!$AM$2:$AN$66,2,FALSE)</f>
        <v>Wisconsin</v>
      </c>
    </row>
    <row r="704" spans="2:3" x14ac:dyDescent="0.4">
      <c r="B704">
        <v>1112</v>
      </c>
      <c r="C704" t="str">
        <f>VLOOKUP(B704,Sheet2!$AM$2:$AN$66,2,FALSE)</f>
        <v>Arizona</v>
      </c>
    </row>
    <row r="705" spans="2:3" x14ac:dyDescent="0.4">
      <c r="B705">
        <v>1452</v>
      </c>
      <c r="C705" t="str">
        <f>VLOOKUP(B705,Sheet2!$AM$2:$AN$66,2,FALSE)</f>
        <v>West Virginia</v>
      </c>
    </row>
    <row r="706" spans="2:3" x14ac:dyDescent="0.4">
      <c r="B706">
        <v>1452</v>
      </c>
      <c r="C706" t="str">
        <f>VLOOKUP(B706,Sheet2!$AM$2:$AN$66,2,FALSE)</f>
        <v>West Virginia</v>
      </c>
    </row>
    <row r="707" spans="2:3" x14ac:dyDescent="0.4">
      <c r="B707">
        <v>1124</v>
      </c>
      <c r="C707" t="str">
        <f>VLOOKUP(B707,Sheet2!$AM$2:$AN$66,2,FALSE)</f>
        <v>Baylor</v>
      </c>
    </row>
    <row r="708" spans="2:3" x14ac:dyDescent="0.4">
      <c r="B708">
        <v>1374</v>
      </c>
      <c r="C708" t="str">
        <f>VLOOKUP(B708,Sheet2!$AM$2:$AN$66,2,FALSE)</f>
        <v>Southern Methodist</v>
      </c>
    </row>
    <row r="709" spans="2:3" x14ac:dyDescent="0.4">
      <c r="B709">
        <v>1181</v>
      </c>
      <c r="C709" t="str">
        <f>VLOOKUP(B709,Sheet2!$AM$2:$AN$66,2,FALSE)</f>
        <v>Duke</v>
      </c>
    </row>
    <row r="710" spans="2:3" x14ac:dyDescent="0.4">
      <c r="B710">
        <v>1124</v>
      </c>
      <c r="C710" t="str">
        <f>VLOOKUP(B710,Sheet2!$AM$2:$AN$66,2,FALSE)</f>
        <v>Baylor</v>
      </c>
    </row>
    <row r="711" spans="2:3" x14ac:dyDescent="0.4">
      <c r="B711">
        <v>1437</v>
      </c>
      <c r="C711" t="str">
        <f>VLOOKUP(B711,Sheet2!$AM$2:$AN$66,2,FALSE)</f>
        <v>Villanova</v>
      </c>
    </row>
    <row r="712" spans="2:3" x14ac:dyDescent="0.4">
      <c r="B712">
        <v>1124</v>
      </c>
      <c r="C712" t="str">
        <f>VLOOKUP(B712,Sheet2!$AM$2:$AN$66,2,FALSE)</f>
        <v>Baylor</v>
      </c>
    </row>
    <row r="713" spans="2:3" x14ac:dyDescent="0.4">
      <c r="B713">
        <v>1433</v>
      </c>
      <c r="C713" t="str">
        <f>VLOOKUP(B713,Sheet2!$AM$2:$AN$66,2,FALSE)</f>
        <v>Virginia Commonwealth</v>
      </c>
    </row>
    <row r="714" spans="2:3" x14ac:dyDescent="0.4">
      <c r="B714">
        <v>1437</v>
      </c>
      <c r="C714" t="str">
        <f>VLOOKUP(B714,Sheet2!$AM$2:$AN$66,2,FALSE)</f>
        <v>Villanova</v>
      </c>
    </row>
    <row r="715" spans="2:3" x14ac:dyDescent="0.4">
      <c r="B715">
        <v>1458</v>
      </c>
      <c r="C715" t="str">
        <f>VLOOKUP(B715,Sheet2!$AM$2:$AN$66,2,FALSE)</f>
        <v>Wisconsin</v>
      </c>
    </row>
    <row r="716" spans="2:3" x14ac:dyDescent="0.4">
      <c r="B716">
        <v>1112</v>
      </c>
      <c r="C716" t="str">
        <f>VLOOKUP(B716,Sheet2!$AM$2:$AN$66,2,FALSE)</f>
        <v>Arizona</v>
      </c>
    </row>
    <row r="717" spans="2:3" x14ac:dyDescent="0.4">
      <c r="B717">
        <v>1458</v>
      </c>
      <c r="C717" t="str">
        <f>VLOOKUP(B717,Sheet2!$AM$2:$AN$66,2,FALSE)</f>
        <v>Wisconsin</v>
      </c>
    </row>
    <row r="718" spans="2:3" x14ac:dyDescent="0.4">
      <c r="B718">
        <v>1124</v>
      </c>
      <c r="C718" t="str">
        <f>VLOOKUP(B718,Sheet2!$AM$2:$AN$66,2,FALSE)</f>
        <v>Baylor</v>
      </c>
    </row>
    <row r="719" spans="2:3" x14ac:dyDescent="0.4">
      <c r="B719">
        <v>1458</v>
      </c>
      <c r="C719" t="str">
        <f>VLOOKUP(B719,Sheet2!$AM$2:$AN$66,2,FALSE)</f>
        <v>Wisconsin</v>
      </c>
    </row>
    <row r="720" spans="2:3" x14ac:dyDescent="0.4">
      <c r="B720">
        <v>1124</v>
      </c>
      <c r="C720" t="str">
        <f>VLOOKUP(B720,Sheet2!$AM$2:$AN$66,2,FALSE)</f>
        <v>Baylor</v>
      </c>
    </row>
    <row r="721" spans="2:3" x14ac:dyDescent="0.4">
      <c r="B721">
        <v>1458</v>
      </c>
      <c r="C721" t="str">
        <f>VLOOKUP(B721,Sheet2!$AM$2:$AN$66,2,FALSE)</f>
        <v>Wisconsin</v>
      </c>
    </row>
    <row r="722" spans="2:3" x14ac:dyDescent="0.4">
      <c r="B722">
        <v>1124</v>
      </c>
      <c r="C722" t="str">
        <f>VLOOKUP(B722,Sheet2!$AM$2:$AN$66,2,FALSE)</f>
        <v>Baylor</v>
      </c>
    </row>
    <row r="723" spans="2:3" x14ac:dyDescent="0.4">
      <c r="B723">
        <v>1112</v>
      </c>
      <c r="C723" t="str">
        <f>VLOOKUP(B723,Sheet2!$AM$2:$AN$66,2,FALSE)</f>
        <v>Arizona</v>
      </c>
    </row>
    <row r="724" spans="2:3" x14ac:dyDescent="0.4">
      <c r="B724">
        <v>1452</v>
      </c>
      <c r="C724" t="str">
        <f>VLOOKUP(B724,Sheet2!$AM$2:$AN$66,2,FALSE)</f>
        <v>West Virginia</v>
      </c>
    </row>
    <row r="725" spans="2:3" x14ac:dyDescent="0.4">
      <c r="B725">
        <v>1452</v>
      </c>
      <c r="C725" t="str">
        <f>VLOOKUP(B725,Sheet2!$AM$2:$AN$66,2,FALSE)</f>
        <v>West Virginia</v>
      </c>
    </row>
    <row r="726" spans="2:3" x14ac:dyDescent="0.4">
      <c r="B726">
        <v>1433</v>
      </c>
      <c r="C726" t="str">
        <f>VLOOKUP(B726,Sheet2!$AM$2:$AN$66,2,FALSE)</f>
        <v>Virginia Commonwealth</v>
      </c>
    </row>
    <row r="727" spans="2:3" x14ac:dyDescent="0.4">
      <c r="B727">
        <v>1452</v>
      </c>
      <c r="C727" t="str">
        <f>VLOOKUP(B727,Sheet2!$AM$2:$AN$66,2,FALSE)</f>
        <v>West Virginia</v>
      </c>
    </row>
    <row r="728" spans="2:3" x14ac:dyDescent="0.4">
      <c r="B728">
        <v>1452</v>
      </c>
      <c r="C728" t="str">
        <f>VLOOKUP(B728,Sheet2!$AM$2:$AN$66,2,FALSE)</f>
        <v>West Virginia</v>
      </c>
    </row>
    <row r="729" spans="2:3" x14ac:dyDescent="0.4">
      <c r="B729">
        <v>1374</v>
      </c>
      <c r="C729" t="str">
        <f>VLOOKUP(B729,Sheet2!$AM$2:$AN$66,2,FALSE)</f>
        <v>Southern Methodist</v>
      </c>
    </row>
    <row r="730" spans="2:3" x14ac:dyDescent="0.4">
      <c r="B730">
        <v>1452</v>
      </c>
      <c r="C730" t="str">
        <f>VLOOKUP(B730,Sheet2!$AM$2:$AN$66,2,FALSE)</f>
        <v>West Virginia</v>
      </c>
    </row>
    <row r="731" spans="2:3" x14ac:dyDescent="0.4">
      <c r="B731">
        <v>1437</v>
      </c>
      <c r="C731" t="str">
        <f>VLOOKUP(B731,Sheet2!$AM$2:$AN$66,2,FALSE)</f>
        <v>Villanova</v>
      </c>
    </row>
    <row r="732" spans="2:3" x14ac:dyDescent="0.4">
      <c r="B732">
        <v>1374</v>
      </c>
      <c r="C732" t="str">
        <f>VLOOKUP(B732,Sheet2!$AM$2:$AN$66,2,FALSE)</f>
        <v>Southern Methodist</v>
      </c>
    </row>
    <row r="733" spans="2:3" x14ac:dyDescent="0.4">
      <c r="B733">
        <v>1181</v>
      </c>
      <c r="C733" t="str">
        <f>VLOOKUP(B733,Sheet2!$AM$2:$AN$66,2,FALSE)</f>
        <v>Duke</v>
      </c>
    </row>
    <row r="734" spans="2:3" x14ac:dyDescent="0.4">
      <c r="B734">
        <v>1112</v>
      </c>
      <c r="C734" t="str">
        <f>VLOOKUP(B734,Sheet2!$AM$2:$AN$66,2,FALSE)</f>
        <v>Arizona</v>
      </c>
    </row>
    <row r="735" spans="2:3" x14ac:dyDescent="0.4">
      <c r="B735">
        <v>1452</v>
      </c>
      <c r="C735" t="str">
        <f>VLOOKUP(B735,Sheet2!$AM$2:$AN$66,2,FALSE)</f>
        <v>West Virginia</v>
      </c>
    </row>
    <row r="736" spans="2:3" x14ac:dyDescent="0.4">
      <c r="B736">
        <v>1374</v>
      </c>
      <c r="C736" t="str">
        <f>VLOOKUP(B736,Sheet2!$AM$2:$AN$66,2,FALSE)</f>
        <v>Southern Methodist</v>
      </c>
    </row>
    <row r="737" spans="2:3" x14ac:dyDescent="0.4">
      <c r="B737">
        <v>1124</v>
      </c>
      <c r="C737" t="str">
        <f>VLOOKUP(B737,Sheet2!$AM$2:$AN$66,2,FALSE)</f>
        <v>Baylor</v>
      </c>
    </row>
    <row r="738" spans="2:3" x14ac:dyDescent="0.4">
      <c r="B738">
        <v>1452</v>
      </c>
      <c r="C738" t="str">
        <f>VLOOKUP(B738,Sheet2!$AM$2:$AN$66,2,FALSE)</f>
        <v>West Virginia</v>
      </c>
    </row>
    <row r="739" spans="2:3" x14ac:dyDescent="0.4">
      <c r="B739">
        <v>1437</v>
      </c>
      <c r="C739" t="str">
        <f>VLOOKUP(B739,Sheet2!$AM$2:$AN$66,2,FALSE)</f>
        <v>Villanova</v>
      </c>
    </row>
    <row r="740" spans="2:3" x14ac:dyDescent="0.4">
      <c r="B740">
        <v>1433</v>
      </c>
      <c r="C740" t="str">
        <f>VLOOKUP(B740,Sheet2!$AM$2:$AN$66,2,FALSE)</f>
        <v>Virginia Commonwealth</v>
      </c>
    </row>
    <row r="741" spans="2:3" x14ac:dyDescent="0.4">
      <c r="B741">
        <v>1452</v>
      </c>
      <c r="C741" t="str">
        <f>VLOOKUP(B741,Sheet2!$AM$2:$AN$66,2,FALSE)</f>
        <v>West Virginia</v>
      </c>
    </row>
    <row r="742" spans="2:3" x14ac:dyDescent="0.4">
      <c r="B742">
        <v>1195</v>
      </c>
      <c r="C742" t="str">
        <f>VLOOKUP(B742,Sheet2!$AM$2:$AN$66,2,FALSE)</f>
        <v>Florida Gulf Coast</v>
      </c>
    </row>
    <row r="743" spans="2:3" x14ac:dyDescent="0.4">
      <c r="B743">
        <v>1124</v>
      </c>
      <c r="C743" t="str">
        <f>VLOOKUP(B743,Sheet2!$AM$2:$AN$66,2,FALSE)</f>
        <v>Baylor</v>
      </c>
    </row>
    <row r="744" spans="2:3" x14ac:dyDescent="0.4">
      <c r="B744">
        <v>1181</v>
      </c>
      <c r="C744" t="str">
        <f>VLOOKUP(B744,Sheet2!$AM$2:$AN$66,2,FALSE)</f>
        <v>Duke</v>
      </c>
    </row>
    <row r="745" spans="2:3" x14ac:dyDescent="0.4">
      <c r="B745">
        <v>1124</v>
      </c>
      <c r="C745" t="str">
        <f>VLOOKUP(B745,Sheet2!$AM$2:$AN$66,2,FALSE)</f>
        <v>Baylor</v>
      </c>
    </row>
    <row r="746" spans="2:3" x14ac:dyDescent="0.4">
      <c r="B746">
        <v>1124</v>
      </c>
      <c r="C746" t="str">
        <f>VLOOKUP(B746,Sheet2!$AM$2:$AN$66,2,FALSE)</f>
        <v>Baylor</v>
      </c>
    </row>
    <row r="747" spans="2:3" x14ac:dyDescent="0.4">
      <c r="B747">
        <v>1195</v>
      </c>
      <c r="C747" t="str">
        <f>VLOOKUP(B747,Sheet2!$AM$2:$AN$66,2,FALSE)</f>
        <v>Florida Gulf Coast</v>
      </c>
    </row>
    <row r="748" spans="2:3" x14ac:dyDescent="0.4">
      <c r="B748">
        <v>1452</v>
      </c>
      <c r="C748" t="str">
        <f>VLOOKUP(B748,Sheet2!$AM$2:$AN$66,2,FALSE)</f>
        <v>West Virginia</v>
      </c>
    </row>
    <row r="749" spans="2:3" x14ac:dyDescent="0.4">
      <c r="B749">
        <v>1452</v>
      </c>
      <c r="C749" t="str">
        <f>VLOOKUP(B749,Sheet2!$AM$2:$AN$66,2,FALSE)</f>
        <v>West Virginia</v>
      </c>
    </row>
    <row r="750" spans="2:3" x14ac:dyDescent="0.4">
      <c r="B750">
        <v>1452</v>
      </c>
      <c r="C750" t="str">
        <f>VLOOKUP(B750,Sheet2!$AM$2:$AN$66,2,FALSE)</f>
        <v>West Virginia</v>
      </c>
    </row>
    <row r="751" spans="2:3" x14ac:dyDescent="0.4">
      <c r="B751">
        <v>1343</v>
      </c>
      <c r="C751" t="str">
        <f>VLOOKUP(B751,Sheet2!$AM$2:$AN$66,2,FALSE)</f>
        <v>Princeton</v>
      </c>
    </row>
    <row r="752" spans="2:3" x14ac:dyDescent="0.4">
      <c r="B752">
        <v>1452</v>
      </c>
      <c r="C752" t="str">
        <f>VLOOKUP(B752,Sheet2!$AM$2:$AN$66,2,FALSE)</f>
        <v>West Virginia</v>
      </c>
    </row>
    <row r="753" spans="2:3" x14ac:dyDescent="0.4">
      <c r="B753">
        <v>1452</v>
      </c>
      <c r="C753" t="str">
        <f>VLOOKUP(B753,Sheet2!$AM$2:$AN$66,2,FALSE)</f>
        <v>West Virginia</v>
      </c>
    </row>
    <row r="754" spans="2:3" x14ac:dyDescent="0.4">
      <c r="B754">
        <v>1343</v>
      </c>
      <c r="C754" t="str">
        <f>VLOOKUP(B754,Sheet2!$AM$2:$AN$66,2,FALSE)</f>
        <v>Princeton</v>
      </c>
    </row>
    <row r="755" spans="2:3" x14ac:dyDescent="0.4">
      <c r="B755">
        <v>1112</v>
      </c>
      <c r="C755" t="str">
        <f>VLOOKUP(B755,Sheet2!$AM$2:$AN$66,2,FALSE)</f>
        <v>Arizona</v>
      </c>
    </row>
    <row r="756" spans="2:3" x14ac:dyDescent="0.4">
      <c r="B756">
        <v>1437</v>
      </c>
      <c r="C756" t="str">
        <f>VLOOKUP(B756,Sheet2!$AM$2:$AN$66,2,FALSE)</f>
        <v>Villanova</v>
      </c>
    </row>
    <row r="757" spans="2:3" x14ac:dyDescent="0.4">
      <c r="B757">
        <v>1452</v>
      </c>
      <c r="C757" t="str">
        <f>VLOOKUP(B757,Sheet2!$AM$2:$AN$66,2,FALSE)</f>
        <v>West Virginia</v>
      </c>
    </row>
    <row r="758" spans="2:3" x14ac:dyDescent="0.4">
      <c r="B758">
        <v>1437</v>
      </c>
      <c r="C758" t="str">
        <f>VLOOKUP(B758,Sheet2!$AM$2:$AN$66,2,FALSE)</f>
        <v>Villanova</v>
      </c>
    </row>
    <row r="759" spans="2:3" x14ac:dyDescent="0.4">
      <c r="B759">
        <v>1452</v>
      </c>
      <c r="C759" t="str">
        <f>VLOOKUP(B759,Sheet2!$AM$2:$AN$66,2,FALSE)</f>
        <v>West Virginia</v>
      </c>
    </row>
    <row r="760" spans="2:3" x14ac:dyDescent="0.4">
      <c r="B760">
        <v>1112</v>
      </c>
      <c r="C760" t="str">
        <f>VLOOKUP(B760,Sheet2!$AM$2:$AN$66,2,FALSE)</f>
        <v>Arizona</v>
      </c>
    </row>
    <row r="761" spans="2:3" x14ac:dyDescent="0.4">
      <c r="B761">
        <v>1124</v>
      </c>
      <c r="C761" t="str">
        <f>VLOOKUP(B761,Sheet2!$AM$2:$AN$66,2,FALSE)</f>
        <v>Baylor</v>
      </c>
    </row>
    <row r="762" spans="2:3" x14ac:dyDescent="0.4">
      <c r="B762">
        <v>1433</v>
      </c>
      <c r="C762" t="str">
        <f>VLOOKUP(B762,Sheet2!$AM$2:$AN$66,2,FALSE)</f>
        <v>Virginia Commonwealth</v>
      </c>
    </row>
    <row r="763" spans="2:3" x14ac:dyDescent="0.4">
      <c r="B763">
        <v>1124</v>
      </c>
      <c r="C763" t="str">
        <f>VLOOKUP(B763,Sheet2!$AM$2:$AN$66,2,FALSE)</f>
        <v>Baylor</v>
      </c>
    </row>
    <row r="764" spans="2:3" x14ac:dyDescent="0.4">
      <c r="B764">
        <v>1452</v>
      </c>
      <c r="C764" t="str">
        <f>VLOOKUP(B764,Sheet2!$AM$2:$AN$66,2,FALSE)</f>
        <v>West Virginia</v>
      </c>
    </row>
    <row r="765" spans="2:3" x14ac:dyDescent="0.4">
      <c r="B765">
        <v>1124</v>
      </c>
      <c r="C765" t="str">
        <f>VLOOKUP(B765,Sheet2!$AM$2:$AN$66,2,FALSE)</f>
        <v>Baylor</v>
      </c>
    </row>
    <row r="766" spans="2:3" x14ac:dyDescent="0.4">
      <c r="B766">
        <v>1433</v>
      </c>
      <c r="C766" t="str">
        <f>VLOOKUP(B766,Sheet2!$AM$2:$AN$66,2,FALSE)</f>
        <v>Virginia Commonwealth</v>
      </c>
    </row>
    <row r="767" spans="2:3" x14ac:dyDescent="0.4">
      <c r="B767">
        <v>1124</v>
      </c>
      <c r="C767" t="str">
        <f>VLOOKUP(B767,Sheet2!$AM$2:$AN$66,2,FALSE)</f>
        <v>Baylor</v>
      </c>
    </row>
    <row r="768" spans="2:3" x14ac:dyDescent="0.4">
      <c r="B768">
        <v>1124</v>
      </c>
      <c r="C768" t="str">
        <f>VLOOKUP(B768,Sheet2!$AM$2:$AN$66,2,FALSE)</f>
        <v>Baylor</v>
      </c>
    </row>
    <row r="769" spans="2:3" x14ac:dyDescent="0.4">
      <c r="B769">
        <v>1452</v>
      </c>
      <c r="C769" t="str">
        <f>VLOOKUP(B769,Sheet2!$AM$2:$AN$66,2,FALSE)</f>
        <v>West Virginia</v>
      </c>
    </row>
    <row r="770" spans="2:3" x14ac:dyDescent="0.4">
      <c r="B770">
        <v>1437</v>
      </c>
      <c r="C770" t="str">
        <f>VLOOKUP(B770,Sheet2!$AM$2:$AN$66,2,FALSE)</f>
        <v>Villanova</v>
      </c>
    </row>
    <row r="771" spans="2:3" x14ac:dyDescent="0.4">
      <c r="B771">
        <v>1437</v>
      </c>
      <c r="C771" t="str">
        <f>VLOOKUP(B771,Sheet2!$AM$2:$AN$66,2,FALSE)</f>
        <v>Villanova</v>
      </c>
    </row>
    <row r="772" spans="2:3" x14ac:dyDescent="0.4">
      <c r="B772">
        <v>1452</v>
      </c>
      <c r="C772" t="str">
        <f>VLOOKUP(B772,Sheet2!$AM$2:$AN$66,2,FALSE)</f>
        <v>West Virginia</v>
      </c>
    </row>
    <row r="773" spans="2:3" x14ac:dyDescent="0.4">
      <c r="B773">
        <v>1124</v>
      </c>
      <c r="C773" t="str">
        <f>VLOOKUP(B773,Sheet2!$AM$2:$AN$66,2,FALSE)</f>
        <v>Baylor</v>
      </c>
    </row>
    <row r="774" spans="2:3" x14ac:dyDescent="0.4">
      <c r="B774">
        <v>1437</v>
      </c>
      <c r="C774" t="str">
        <f>VLOOKUP(B774,Sheet2!$AM$2:$AN$66,2,FALSE)</f>
        <v>Villanova</v>
      </c>
    </row>
    <row r="775" spans="2:3" x14ac:dyDescent="0.4">
      <c r="B775">
        <v>1433</v>
      </c>
      <c r="C775" t="str">
        <f>VLOOKUP(B775,Sheet2!$AM$2:$AN$66,2,FALSE)</f>
        <v>Virginia Commonwealth</v>
      </c>
    </row>
    <row r="776" spans="2:3" x14ac:dyDescent="0.4">
      <c r="B776">
        <v>1458</v>
      </c>
      <c r="C776" t="str">
        <f>VLOOKUP(B776,Sheet2!$AM$2:$AN$66,2,FALSE)</f>
        <v>Wisconsin</v>
      </c>
    </row>
    <row r="777" spans="2:3" x14ac:dyDescent="0.4">
      <c r="B777">
        <v>1452</v>
      </c>
      <c r="C777" t="str">
        <f>VLOOKUP(B777,Sheet2!$AM$2:$AN$66,2,FALSE)</f>
        <v>West Virginia</v>
      </c>
    </row>
    <row r="778" spans="2:3" x14ac:dyDescent="0.4">
      <c r="B778">
        <v>1458</v>
      </c>
      <c r="C778" t="str">
        <f>VLOOKUP(B778,Sheet2!$AM$2:$AN$66,2,FALSE)</f>
        <v>Wisconsin</v>
      </c>
    </row>
    <row r="779" spans="2:3" x14ac:dyDescent="0.4">
      <c r="B779">
        <v>1437</v>
      </c>
      <c r="C779" t="str">
        <f>VLOOKUP(B779,Sheet2!$AM$2:$AN$66,2,FALSE)</f>
        <v>Villanova</v>
      </c>
    </row>
    <row r="780" spans="2:3" x14ac:dyDescent="0.4">
      <c r="B780">
        <v>1374</v>
      </c>
      <c r="C780" t="str">
        <f>VLOOKUP(B780,Sheet2!$AM$2:$AN$66,2,FALSE)</f>
        <v>Southern Methodist</v>
      </c>
    </row>
    <row r="781" spans="2:3" x14ac:dyDescent="0.4">
      <c r="B781">
        <v>1437</v>
      </c>
      <c r="C781" t="str">
        <f>VLOOKUP(B781,Sheet2!$AM$2:$AN$66,2,FALSE)</f>
        <v>Villanova</v>
      </c>
    </row>
    <row r="782" spans="2:3" x14ac:dyDescent="0.4">
      <c r="B782">
        <v>1452</v>
      </c>
      <c r="C782" t="str">
        <f>VLOOKUP(B782,Sheet2!$AM$2:$AN$66,2,FALSE)</f>
        <v>West Virginia</v>
      </c>
    </row>
    <row r="783" spans="2:3" x14ac:dyDescent="0.4">
      <c r="B783">
        <v>1452</v>
      </c>
      <c r="C783" t="str">
        <f>VLOOKUP(B783,Sheet2!$AM$2:$AN$66,2,FALSE)</f>
        <v>West Virginia</v>
      </c>
    </row>
    <row r="784" spans="2:3" x14ac:dyDescent="0.4">
      <c r="B784">
        <v>1374</v>
      </c>
      <c r="C784" t="str">
        <f>VLOOKUP(B784,Sheet2!$AM$2:$AN$66,2,FALSE)</f>
        <v>Southern Methodist</v>
      </c>
    </row>
    <row r="785" spans="2:3" x14ac:dyDescent="0.4">
      <c r="B785">
        <v>1374</v>
      </c>
      <c r="C785" t="str">
        <f>VLOOKUP(B785,Sheet2!$AM$2:$AN$66,2,FALSE)</f>
        <v>Southern Methodist</v>
      </c>
    </row>
    <row r="786" spans="2:3" x14ac:dyDescent="0.4">
      <c r="B786">
        <v>1423</v>
      </c>
      <c r="C786" t="str">
        <f>VLOOKUP(B786,Sheet2!$AM$2:$AN$66,2,FALSE)</f>
        <v>North Carolina-Wilmington</v>
      </c>
    </row>
    <row r="787" spans="2:3" x14ac:dyDescent="0.4">
      <c r="B787">
        <v>1124</v>
      </c>
      <c r="C787" t="str">
        <f>VLOOKUP(B787,Sheet2!$AM$2:$AN$66,2,FALSE)</f>
        <v>Baylor</v>
      </c>
    </row>
    <row r="788" spans="2:3" x14ac:dyDescent="0.4">
      <c r="B788">
        <v>1423</v>
      </c>
      <c r="C788" t="str">
        <f>VLOOKUP(B788,Sheet2!$AM$2:$AN$66,2,FALSE)</f>
        <v>North Carolina-Wilmington</v>
      </c>
    </row>
    <row r="789" spans="2:3" x14ac:dyDescent="0.4">
      <c r="B789">
        <v>1452</v>
      </c>
      <c r="C789" t="str">
        <f>VLOOKUP(B789,Sheet2!$AM$2:$AN$66,2,FALSE)</f>
        <v>West Virginia</v>
      </c>
    </row>
    <row r="790" spans="2:3" x14ac:dyDescent="0.4">
      <c r="B790">
        <v>1374</v>
      </c>
      <c r="C790" t="str">
        <f>VLOOKUP(B790,Sheet2!$AM$2:$AN$66,2,FALSE)</f>
        <v>Southern Methodist</v>
      </c>
    </row>
    <row r="791" spans="2:3" x14ac:dyDescent="0.4">
      <c r="B791">
        <v>1452</v>
      </c>
      <c r="C791" t="str">
        <f>VLOOKUP(B791,Sheet2!$AM$2:$AN$66,2,FALSE)</f>
        <v>West Virginia</v>
      </c>
    </row>
    <row r="792" spans="2:3" x14ac:dyDescent="0.4">
      <c r="B792">
        <v>1452</v>
      </c>
      <c r="C792" t="str">
        <f>VLOOKUP(B792,Sheet2!$AM$2:$AN$66,2,FALSE)</f>
        <v>West Virginia</v>
      </c>
    </row>
    <row r="793" spans="2:3" x14ac:dyDescent="0.4">
      <c r="B793">
        <v>1452</v>
      </c>
      <c r="C793" t="str">
        <f>VLOOKUP(B793,Sheet2!$AM$2:$AN$66,2,FALSE)</f>
        <v>West Virginia</v>
      </c>
    </row>
    <row r="794" spans="2:3" x14ac:dyDescent="0.4">
      <c r="B794">
        <v>1124</v>
      </c>
      <c r="C794" t="str">
        <f>VLOOKUP(B794,Sheet2!$AM$2:$AN$66,2,FALSE)</f>
        <v>Baylor</v>
      </c>
    </row>
    <row r="795" spans="2:3" x14ac:dyDescent="0.4">
      <c r="B795">
        <v>1437</v>
      </c>
      <c r="C795" t="str">
        <f>VLOOKUP(B795,Sheet2!$AM$2:$AN$66,2,FALSE)</f>
        <v>Villanova</v>
      </c>
    </row>
    <row r="796" spans="2:3" x14ac:dyDescent="0.4">
      <c r="B796">
        <v>1423</v>
      </c>
      <c r="C796" t="str">
        <f>VLOOKUP(B796,Sheet2!$AM$2:$AN$66,2,FALSE)</f>
        <v>North Carolina-Wilmington</v>
      </c>
    </row>
    <row r="797" spans="2:3" x14ac:dyDescent="0.4">
      <c r="B797">
        <v>1124</v>
      </c>
      <c r="C797" t="str">
        <f>VLOOKUP(B797,Sheet2!$AM$2:$AN$66,2,FALSE)</f>
        <v>Baylor</v>
      </c>
    </row>
    <row r="798" spans="2:3" x14ac:dyDescent="0.4">
      <c r="B798">
        <v>1124</v>
      </c>
      <c r="C798" t="str">
        <f>VLOOKUP(B798,Sheet2!$AM$2:$AN$66,2,FALSE)</f>
        <v>Baylor</v>
      </c>
    </row>
    <row r="799" spans="2:3" x14ac:dyDescent="0.4">
      <c r="B799">
        <v>1343</v>
      </c>
      <c r="C799" t="str">
        <f>VLOOKUP(B799,Sheet2!$AM$2:$AN$66,2,FALSE)</f>
        <v>Princeton</v>
      </c>
    </row>
    <row r="800" spans="2:3" x14ac:dyDescent="0.4">
      <c r="B800">
        <v>1452</v>
      </c>
      <c r="C800" t="str">
        <f>VLOOKUP(B800,Sheet2!$AM$2:$AN$66,2,FALSE)</f>
        <v>West Virginia</v>
      </c>
    </row>
    <row r="801" spans="2:3" x14ac:dyDescent="0.4">
      <c r="B801">
        <v>1437</v>
      </c>
      <c r="C801" t="str">
        <f>VLOOKUP(B801,Sheet2!$AM$2:$AN$66,2,FALSE)</f>
        <v>Villanova</v>
      </c>
    </row>
    <row r="802" spans="2:3" x14ac:dyDescent="0.4">
      <c r="B802">
        <v>1437</v>
      </c>
      <c r="C802" t="str">
        <f>VLOOKUP(B802,Sheet2!$AM$2:$AN$66,2,FALSE)</f>
        <v>Villanova</v>
      </c>
    </row>
    <row r="803" spans="2:3" x14ac:dyDescent="0.4">
      <c r="B803">
        <v>1437</v>
      </c>
      <c r="C803" t="str">
        <f>VLOOKUP(B803,Sheet2!$AM$2:$AN$66,2,FALSE)</f>
        <v>Villanova</v>
      </c>
    </row>
    <row r="804" spans="2:3" x14ac:dyDescent="0.4">
      <c r="B804">
        <v>1124</v>
      </c>
      <c r="C804" t="str">
        <f>VLOOKUP(B804,Sheet2!$AM$2:$AN$66,2,FALSE)</f>
        <v>Baylor</v>
      </c>
    </row>
    <row r="805" spans="2:3" x14ac:dyDescent="0.4">
      <c r="B805">
        <v>1458</v>
      </c>
      <c r="C805" t="str">
        <f>VLOOKUP(B805,Sheet2!$AM$2:$AN$66,2,FALSE)</f>
        <v>Wisconsin</v>
      </c>
    </row>
    <row r="806" spans="2:3" x14ac:dyDescent="0.4">
      <c r="B806">
        <v>1452</v>
      </c>
      <c r="C806" t="str">
        <f>VLOOKUP(B806,Sheet2!$AM$2:$AN$66,2,FALSE)</f>
        <v>West Virginia</v>
      </c>
    </row>
    <row r="807" spans="2:3" x14ac:dyDescent="0.4">
      <c r="B807">
        <v>1452</v>
      </c>
      <c r="C807" t="str">
        <f>VLOOKUP(B807,Sheet2!$AM$2:$AN$66,2,FALSE)</f>
        <v>West Virginia</v>
      </c>
    </row>
    <row r="808" spans="2:3" x14ac:dyDescent="0.4">
      <c r="B808">
        <v>1458</v>
      </c>
      <c r="C808" t="str">
        <f>VLOOKUP(B808,Sheet2!$AM$2:$AN$66,2,FALSE)</f>
        <v>Wisconsin</v>
      </c>
    </row>
    <row r="809" spans="2:3" x14ac:dyDescent="0.4">
      <c r="B809">
        <v>1458</v>
      </c>
      <c r="C809" t="str">
        <f>VLOOKUP(B809,Sheet2!$AM$2:$AN$66,2,FALSE)</f>
        <v>Wisconsin</v>
      </c>
    </row>
    <row r="810" spans="2:3" x14ac:dyDescent="0.4">
      <c r="B810">
        <v>1452</v>
      </c>
      <c r="C810" t="str">
        <f>VLOOKUP(B810,Sheet2!$AM$2:$AN$66,2,FALSE)</f>
        <v>West Virginia</v>
      </c>
    </row>
    <row r="811" spans="2:3" x14ac:dyDescent="0.4">
      <c r="B811">
        <v>1343</v>
      </c>
      <c r="C811" t="str">
        <f>VLOOKUP(B811,Sheet2!$AM$2:$AN$66,2,FALSE)</f>
        <v>Princeton</v>
      </c>
    </row>
    <row r="812" spans="2:3" x14ac:dyDescent="0.4">
      <c r="B812">
        <v>1423</v>
      </c>
      <c r="C812" t="str">
        <f>VLOOKUP(B812,Sheet2!$AM$2:$AN$66,2,FALSE)</f>
        <v>North Carolina-Wilmington</v>
      </c>
    </row>
    <row r="813" spans="2:3" x14ac:dyDescent="0.4">
      <c r="B813">
        <v>1433</v>
      </c>
      <c r="C813" t="str">
        <f>VLOOKUP(B813,Sheet2!$AM$2:$AN$66,2,FALSE)</f>
        <v>Virginia Commonwealth</v>
      </c>
    </row>
    <row r="814" spans="2:3" x14ac:dyDescent="0.4">
      <c r="B814">
        <v>1437</v>
      </c>
      <c r="C814" t="str">
        <f>VLOOKUP(B814,Sheet2!$AM$2:$AN$66,2,FALSE)</f>
        <v>Villanova</v>
      </c>
    </row>
    <row r="815" spans="2:3" x14ac:dyDescent="0.4">
      <c r="B815">
        <v>1112</v>
      </c>
      <c r="C815" t="str">
        <f>VLOOKUP(B815,Sheet2!$AM$2:$AN$66,2,FALSE)</f>
        <v>Arizona</v>
      </c>
    </row>
    <row r="816" spans="2:3" x14ac:dyDescent="0.4">
      <c r="B816">
        <v>1343</v>
      </c>
      <c r="C816" t="str">
        <f>VLOOKUP(B816,Sheet2!$AM$2:$AN$66,2,FALSE)</f>
        <v>Princeton</v>
      </c>
    </row>
    <row r="817" spans="2:3" x14ac:dyDescent="0.4">
      <c r="B817">
        <v>1112</v>
      </c>
      <c r="C817" t="str">
        <f>VLOOKUP(B817,Sheet2!$AM$2:$AN$66,2,FALSE)</f>
        <v>Arizona</v>
      </c>
    </row>
    <row r="818" spans="2:3" x14ac:dyDescent="0.4">
      <c r="B818">
        <v>1452</v>
      </c>
      <c r="C818" t="str">
        <f>VLOOKUP(B818,Sheet2!$AM$2:$AN$66,2,FALSE)</f>
        <v>West Virginia</v>
      </c>
    </row>
    <row r="819" spans="2:3" x14ac:dyDescent="0.4">
      <c r="B819">
        <v>1195</v>
      </c>
      <c r="C819" t="str">
        <f>VLOOKUP(B819,Sheet2!$AM$2:$AN$66,2,FALSE)</f>
        <v>Florida Gulf Coast</v>
      </c>
    </row>
    <row r="820" spans="2:3" x14ac:dyDescent="0.4">
      <c r="B820">
        <v>1112</v>
      </c>
      <c r="C820" t="str">
        <f>VLOOKUP(B820,Sheet2!$AM$2:$AN$66,2,FALSE)</f>
        <v>Arizona</v>
      </c>
    </row>
    <row r="821" spans="2:3" x14ac:dyDescent="0.4">
      <c r="B821">
        <v>1124</v>
      </c>
      <c r="C821" t="str">
        <f>VLOOKUP(B821,Sheet2!$AM$2:$AN$66,2,FALSE)</f>
        <v>Baylor</v>
      </c>
    </row>
    <row r="822" spans="2:3" x14ac:dyDescent="0.4">
      <c r="B822">
        <v>1343</v>
      </c>
      <c r="C822" t="str">
        <f>VLOOKUP(B822,Sheet2!$AM$2:$AN$66,2,FALSE)</f>
        <v>Princeton</v>
      </c>
    </row>
    <row r="823" spans="2:3" x14ac:dyDescent="0.4">
      <c r="B823">
        <v>1376</v>
      </c>
      <c r="C823" t="str">
        <f>VLOOKUP(B823,Sheet2!$AM$2:$AN$66,2,FALSE)</f>
        <v>South Carolina</v>
      </c>
    </row>
    <row r="824" spans="2:3" x14ac:dyDescent="0.4">
      <c r="B824">
        <v>1124</v>
      </c>
      <c r="C824" t="str">
        <f>VLOOKUP(B824,Sheet2!$AM$2:$AN$66,2,FALSE)</f>
        <v>Baylor</v>
      </c>
    </row>
    <row r="825" spans="2:3" x14ac:dyDescent="0.4">
      <c r="B825">
        <v>1452</v>
      </c>
      <c r="C825" t="str">
        <f>VLOOKUP(B825,Sheet2!$AM$2:$AN$66,2,FALSE)</f>
        <v>West Virginia</v>
      </c>
    </row>
    <row r="826" spans="2:3" x14ac:dyDescent="0.4">
      <c r="B826">
        <v>1452</v>
      </c>
      <c r="C826" t="str">
        <f>VLOOKUP(B826,Sheet2!$AM$2:$AN$66,2,FALSE)</f>
        <v>West Virginia</v>
      </c>
    </row>
    <row r="827" spans="2:3" x14ac:dyDescent="0.4">
      <c r="B827">
        <v>1112</v>
      </c>
      <c r="C827" t="str">
        <f>VLOOKUP(B827,Sheet2!$AM$2:$AN$66,2,FALSE)</f>
        <v>Arizona</v>
      </c>
    </row>
    <row r="828" spans="2:3" x14ac:dyDescent="0.4">
      <c r="B828">
        <v>1452</v>
      </c>
      <c r="C828" t="str">
        <f>VLOOKUP(B828,Sheet2!$AM$2:$AN$66,2,FALSE)</f>
        <v>West Virginia</v>
      </c>
    </row>
    <row r="829" spans="2:3" x14ac:dyDescent="0.4">
      <c r="B829">
        <v>1437</v>
      </c>
      <c r="C829" t="str">
        <f>VLOOKUP(B829,Sheet2!$AM$2:$AN$66,2,FALSE)</f>
        <v>Villanova</v>
      </c>
    </row>
    <row r="830" spans="2:3" x14ac:dyDescent="0.4">
      <c r="B830">
        <v>1343</v>
      </c>
      <c r="C830" t="str">
        <f>VLOOKUP(B830,Sheet2!$AM$2:$AN$66,2,FALSE)</f>
        <v>Princeton</v>
      </c>
    </row>
    <row r="831" spans="2:3" x14ac:dyDescent="0.4">
      <c r="B831">
        <v>1437</v>
      </c>
      <c r="C831" t="str">
        <f>VLOOKUP(B831,Sheet2!$AM$2:$AN$66,2,FALSE)</f>
        <v>Villanova</v>
      </c>
    </row>
    <row r="832" spans="2:3" x14ac:dyDescent="0.4">
      <c r="B832">
        <v>1437</v>
      </c>
      <c r="C832" t="str">
        <f>VLOOKUP(B832,Sheet2!$AM$2:$AN$66,2,FALSE)</f>
        <v>Villanova</v>
      </c>
    </row>
    <row r="833" spans="2:3" x14ac:dyDescent="0.4">
      <c r="B833">
        <v>1124</v>
      </c>
      <c r="C833" t="str">
        <f>VLOOKUP(B833,Sheet2!$AM$2:$AN$66,2,FALSE)</f>
        <v>Baylor</v>
      </c>
    </row>
    <row r="834" spans="2:3" x14ac:dyDescent="0.4">
      <c r="B834">
        <v>1452</v>
      </c>
      <c r="C834" t="str">
        <f>VLOOKUP(B834,Sheet2!$AM$2:$AN$66,2,FALSE)</f>
        <v>West Virginia</v>
      </c>
    </row>
    <row r="835" spans="2:3" x14ac:dyDescent="0.4">
      <c r="B835">
        <v>1433</v>
      </c>
      <c r="C835" t="str">
        <f>VLOOKUP(B835,Sheet2!$AM$2:$AN$66,2,FALSE)</f>
        <v>Virginia Commonwealth</v>
      </c>
    </row>
    <row r="836" spans="2:3" x14ac:dyDescent="0.4">
      <c r="B836">
        <v>1452</v>
      </c>
      <c r="C836" t="str">
        <f>VLOOKUP(B836,Sheet2!$AM$2:$AN$66,2,FALSE)</f>
        <v>West Virginia</v>
      </c>
    </row>
    <row r="837" spans="2:3" x14ac:dyDescent="0.4">
      <c r="B837">
        <v>1452</v>
      </c>
      <c r="C837" t="str">
        <f>VLOOKUP(B837,Sheet2!$AM$2:$AN$66,2,FALSE)</f>
        <v>West Virginia</v>
      </c>
    </row>
    <row r="838" spans="2:3" x14ac:dyDescent="0.4">
      <c r="B838">
        <v>1452</v>
      </c>
      <c r="C838" t="str">
        <f>VLOOKUP(B838,Sheet2!$AM$2:$AN$66,2,FALSE)</f>
        <v>West Virginia</v>
      </c>
    </row>
    <row r="839" spans="2:3" x14ac:dyDescent="0.4">
      <c r="B839">
        <v>1452</v>
      </c>
      <c r="C839" t="str">
        <f>VLOOKUP(B839,Sheet2!$AM$2:$AN$66,2,FALSE)</f>
        <v>West Virginia</v>
      </c>
    </row>
    <row r="840" spans="2:3" x14ac:dyDescent="0.4">
      <c r="B840">
        <v>1437</v>
      </c>
      <c r="C840" t="str">
        <f>VLOOKUP(B840,Sheet2!$AM$2:$AN$66,2,FALSE)</f>
        <v>Villanova</v>
      </c>
    </row>
    <row r="841" spans="2:3" x14ac:dyDescent="0.4">
      <c r="B841">
        <v>1452</v>
      </c>
      <c r="C841" t="str">
        <f>VLOOKUP(B841,Sheet2!$AM$2:$AN$66,2,FALSE)</f>
        <v>West Virginia</v>
      </c>
    </row>
    <row r="842" spans="2:3" x14ac:dyDescent="0.4">
      <c r="B842">
        <v>1458</v>
      </c>
      <c r="C842" t="str">
        <f>VLOOKUP(B842,Sheet2!$AM$2:$AN$66,2,FALSE)</f>
        <v>Wisconsin</v>
      </c>
    </row>
    <row r="843" spans="2:3" x14ac:dyDescent="0.4">
      <c r="B843">
        <v>1458</v>
      </c>
      <c r="C843" t="str">
        <f>VLOOKUP(B843,Sheet2!$AM$2:$AN$66,2,FALSE)</f>
        <v>Wisconsin</v>
      </c>
    </row>
    <row r="844" spans="2:3" x14ac:dyDescent="0.4">
      <c r="B844">
        <v>1124</v>
      </c>
      <c r="C844" t="str">
        <f>VLOOKUP(B844,Sheet2!$AM$2:$AN$66,2,FALSE)</f>
        <v>Baylor</v>
      </c>
    </row>
    <row r="845" spans="2:3" x14ac:dyDescent="0.4">
      <c r="B845">
        <v>1124</v>
      </c>
      <c r="C845" t="str">
        <f>VLOOKUP(B845,Sheet2!$AM$2:$AN$66,2,FALSE)</f>
        <v>Baylor</v>
      </c>
    </row>
    <row r="846" spans="2:3" x14ac:dyDescent="0.4">
      <c r="B846">
        <v>1437</v>
      </c>
      <c r="C846" t="str">
        <f>VLOOKUP(B846,Sheet2!$AM$2:$AN$66,2,FALSE)</f>
        <v>Villanova</v>
      </c>
    </row>
    <row r="847" spans="2:3" x14ac:dyDescent="0.4">
      <c r="B847">
        <v>1452</v>
      </c>
      <c r="C847" t="str">
        <f>VLOOKUP(B847,Sheet2!$AM$2:$AN$66,2,FALSE)</f>
        <v>West Virginia</v>
      </c>
    </row>
    <row r="848" spans="2:3" x14ac:dyDescent="0.4">
      <c r="B848">
        <v>1452</v>
      </c>
      <c r="C848" t="str">
        <f>VLOOKUP(B848,Sheet2!$AM$2:$AN$66,2,FALSE)</f>
        <v>West Virginia</v>
      </c>
    </row>
    <row r="849" spans="2:3" x14ac:dyDescent="0.4">
      <c r="B849">
        <v>1452</v>
      </c>
      <c r="C849" t="str">
        <f>VLOOKUP(B849,Sheet2!$AM$2:$AN$66,2,FALSE)</f>
        <v>West Virginia</v>
      </c>
    </row>
    <row r="850" spans="2:3" x14ac:dyDescent="0.4">
      <c r="B850">
        <v>1437</v>
      </c>
      <c r="C850" t="str">
        <f>VLOOKUP(B850,Sheet2!$AM$2:$AN$66,2,FALSE)</f>
        <v>Villanova</v>
      </c>
    </row>
    <row r="851" spans="2:3" x14ac:dyDescent="0.4">
      <c r="B851">
        <v>1124</v>
      </c>
      <c r="C851" t="str">
        <f>VLOOKUP(B851,Sheet2!$AM$2:$AN$66,2,FALSE)</f>
        <v>Baylor</v>
      </c>
    </row>
    <row r="852" spans="2:3" x14ac:dyDescent="0.4">
      <c r="B852">
        <v>1124</v>
      </c>
      <c r="C852" t="str">
        <f>VLOOKUP(B852,Sheet2!$AM$2:$AN$66,2,FALSE)</f>
        <v>Baylor</v>
      </c>
    </row>
    <row r="853" spans="2:3" x14ac:dyDescent="0.4">
      <c r="B853">
        <v>1374</v>
      </c>
      <c r="C853" t="str">
        <f>VLOOKUP(B853,Sheet2!$AM$2:$AN$66,2,FALSE)</f>
        <v>Southern Methodist</v>
      </c>
    </row>
    <row r="854" spans="2:3" x14ac:dyDescent="0.4">
      <c r="B854">
        <v>1195</v>
      </c>
      <c r="C854" t="str">
        <f>VLOOKUP(B854,Sheet2!$AM$2:$AN$66,2,FALSE)</f>
        <v>Florida Gulf Coast</v>
      </c>
    </row>
    <row r="855" spans="2:3" x14ac:dyDescent="0.4">
      <c r="B855">
        <v>1452</v>
      </c>
      <c r="C855" t="str">
        <f>VLOOKUP(B855,Sheet2!$AM$2:$AN$66,2,FALSE)</f>
        <v>West Virginia</v>
      </c>
    </row>
    <row r="856" spans="2:3" x14ac:dyDescent="0.4">
      <c r="B856">
        <v>1343</v>
      </c>
      <c r="C856" t="str">
        <f>VLOOKUP(B856,Sheet2!$AM$2:$AN$66,2,FALSE)</f>
        <v>Princeton</v>
      </c>
    </row>
    <row r="857" spans="2:3" x14ac:dyDescent="0.4">
      <c r="B857">
        <v>1437</v>
      </c>
      <c r="C857" t="str">
        <f>VLOOKUP(B857,Sheet2!$AM$2:$AN$66,2,FALSE)</f>
        <v>Villanova</v>
      </c>
    </row>
    <row r="858" spans="2:3" x14ac:dyDescent="0.4">
      <c r="B858">
        <v>1433</v>
      </c>
      <c r="C858" t="str">
        <f>VLOOKUP(B858,Sheet2!$AM$2:$AN$66,2,FALSE)</f>
        <v>Virginia Commonwealth</v>
      </c>
    </row>
    <row r="859" spans="2:3" x14ac:dyDescent="0.4">
      <c r="B859">
        <v>1452</v>
      </c>
      <c r="C859" t="str">
        <f>VLOOKUP(B859,Sheet2!$AM$2:$AN$66,2,FALSE)</f>
        <v>West Virginia</v>
      </c>
    </row>
    <row r="860" spans="2:3" x14ac:dyDescent="0.4">
      <c r="B860">
        <v>1437</v>
      </c>
      <c r="C860" t="str">
        <f>VLOOKUP(B860,Sheet2!$AM$2:$AN$66,2,FALSE)</f>
        <v>Villanova</v>
      </c>
    </row>
    <row r="861" spans="2:3" x14ac:dyDescent="0.4">
      <c r="B861">
        <v>1458</v>
      </c>
      <c r="C861" t="str">
        <f>VLOOKUP(B861,Sheet2!$AM$2:$AN$66,2,FALSE)</f>
        <v>Wisconsin</v>
      </c>
    </row>
    <row r="862" spans="2:3" x14ac:dyDescent="0.4">
      <c r="B862">
        <v>1112</v>
      </c>
      <c r="C862" t="str">
        <f>VLOOKUP(B862,Sheet2!$AM$2:$AN$66,2,FALSE)</f>
        <v>Arizona</v>
      </c>
    </row>
    <row r="863" spans="2:3" x14ac:dyDescent="0.4">
      <c r="B863">
        <v>1452</v>
      </c>
      <c r="C863" t="str">
        <f>VLOOKUP(B863,Sheet2!$AM$2:$AN$66,2,FALSE)</f>
        <v>West Virginia</v>
      </c>
    </row>
    <row r="864" spans="2:3" x14ac:dyDescent="0.4">
      <c r="B864">
        <v>1452</v>
      </c>
      <c r="C864" t="str">
        <f>VLOOKUP(B864,Sheet2!$AM$2:$AN$66,2,FALSE)</f>
        <v>West Virginia</v>
      </c>
    </row>
    <row r="865" spans="2:3" x14ac:dyDescent="0.4">
      <c r="B865">
        <v>1124</v>
      </c>
      <c r="C865" t="str">
        <f>VLOOKUP(B865,Sheet2!$AM$2:$AN$66,2,FALSE)</f>
        <v>Baylor</v>
      </c>
    </row>
    <row r="866" spans="2:3" x14ac:dyDescent="0.4">
      <c r="B866">
        <v>1437</v>
      </c>
      <c r="C866" t="str">
        <f>VLOOKUP(B866,Sheet2!$AM$2:$AN$66,2,FALSE)</f>
        <v>Villanova</v>
      </c>
    </row>
    <row r="867" spans="2:3" x14ac:dyDescent="0.4">
      <c r="B867">
        <v>1458</v>
      </c>
      <c r="C867" t="str">
        <f>VLOOKUP(B867,Sheet2!$AM$2:$AN$66,2,FALSE)</f>
        <v>Wisconsin</v>
      </c>
    </row>
    <row r="868" spans="2:3" x14ac:dyDescent="0.4">
      <c r="B868">
        <v>1437</v>
      </c>
      <c r="C868" t="str">
        <f>VLOOKUP(B868,Sheet2!$AM$2:$AN$66,2,FALSE)</f>
        <v>Villanova</v>
      </c>
    </row>
    <row r="869" spans="2:3" x14ac:dyDescent="0.4">
      <c r="B869">
        <v>1124</v>
      </c>
      <c r="C869" t="str">
        <f>VLOOKUP(B869,Sheet2!$AM$2:$AN$66,2,FALSE)</f>
        <v>Baylor</v>
      </c>
    </row>
    <row r="870" spans="2:3" x14ac:dyDescent="0.4">
      <c r="B870">
        <v>1452</v>
      </c>
      <c r="C870" t="str">
        <f>VLOOKUP(B870,Sheet2!$AM$2:$AN$66,2,FALSE)</f>
        <v>West Virginia</v>
      </c>
    </row>
    <row r="871" spans="2:3" x14ac:dyDescent="0.4">
      <c r="B871">
        <v>1124</v>
      </c>
      <c r="C871" t="str">
        <f>VLOOKUP(B871,Sheet2!$AM$2:$AN$66,2,FALSE)</f>
        <v>Baylor</v>
      </c>
    </row>
    <row r="872" spans="2:3" x14ac:dyDescent="0.4">
      <c r="B872">
        <v>1374</v>
      </c>
      <c r="C872" t="str">
        <f>VLOOKUP(B872,Sheet2!$AM$2:$AN$66,2,FALSE)</f>
        <v>Southern Methodist</v>
      </c>
    </row>
    <row r="873" spans="2:3" x14ac:dyDescent="0.4">
      <c r="B873">
        <v>1433</v>
      </c>
      <c r="C873" t="str">
        <f>VLOOKUP(B873,Sheet2!$AM$2:$AN$66,2,FALSE)</f>
        <v>Virginia Commonwealth</v>
      </c>
    </row>
    <row r="874" spans="2:3" x14ac:dyDescent="0.4">
      <c r="B874">
        <v>1452</v>
      </c>
      <c r="C874" t="str">
        <f>VLOOKUP(B874,Sheet2!$AM$2:$AN$66,2,FALSE)</f>
        <v>West Virginia</v>
      </c>
    </row>
    <row r="875" spans="2:3" x14ac:dyDescent="0.4">
      <c r="B875">
        <v>1437</v>
      </c>
      <c r="C875" t="str">
        <f>VLOOKUP(B875,Sheet2!$AM$2:$AN$66,2,FALSE)</f>
        <v>Villanova</v>
      </c>
    </row>
    <row r="876" spans="2:3" x14ac:dyDescent="0.4">
      <c r="B876">
        <v>1437</v>
      </c>
      <c r="C876" t="str">
        <f>VLOOKUP(B876,Sheet2!$AM$2:$AN$66,2,FALSE)</f>
        <v>Villanova</v>
      </c>
    </row>
    <row r="877" spans="2:3" x14ac:dyDescent="0.4">
      <c r="B877">
        <v>1433</v>
      </c>
      <c r="C877" t="str">
        <f>VLOOKUP(B877,Sheet2!$AM$2:$AN$66,2,FALSE)</f>
        <v>Virginia Commonwealth</v>
      </c>
    </row>
    <row r="878" spans="2:3" x14ac:dyDescent="0.4">
      <c r="B878">
        <v>1452</v>
      </c>
      <c r="C878" t="str">
        <f>VLOOKUP(B878,Sheet2!$AM$2:$AN$66,2,FALSE)</f>
        <v>West Virginia</v>
      </c>
    </row>
    <row r="879" spans="2:3" x14ac:dyDescent="0.4">
      <c r="B879">
        <v>1124</v>
      </c>
      <c r="C879" t="str">
        <f>VLOOKUP(B879,Sheet2!$AM$2:$AN$66,2,FALSE)</f>
        <v>Baylor</v>
      </c>
    </row>
    <row r="880" spans="2:3" x14ac:dyDescent="0.4">
      <c r="B880">
        <v>1452</v>
      </c>
      <c r="C880" t="str">
        <f>VLOOKUP(B880,Sheet2!$AM$2:$AN$66,2,FALSE)</f>
        <v>West Virginia</v>
      </c>
    </row>
    <row r="881" spans="2:3" x14ac:dyDescent="0.4">
      <c r="B881">
        <v>1124</v>
      </c>
      <c r="C881" t="str">
        <f>VLOOKUP(B881,Sheet2!$AM$2:$AN$66,2,FALSE)</f>
        <v>Baylor</v>
      </c>
    </row>
    <row r="882" spans="2:3" x14ac:dyDescent="0.4">
      <c r="B882">
        <v>1124</v>
      </c>
      <c r="C882" t="str">
        <f>VLOOKUP(B882,Sheet2!$AM$2:$AN$66,2,FALSE)</f>
        <v>Baylor</v>
      </c>
    </row>
    <row r="883" spans="2:3" x14ac:dyDescent="0.4">
      <c r="B883">
        <v>1195</v>
      </c>
      <c r="C883" t="str">
        <f>VLOOKUP(B883,Sheet2!$AM$2:$AN$66,2,FALSE)</f>
        <v>Florida Gulf Coast</v>
      </c>
    </row>
    <row r="884" spans="2:3" x14ac:dyDescent="0.4">
      <c r="B884">
        <v>1124</v>
      </c>
      <c r="C884" t="str">
        <f>VLOOKUP(B884,Sheet2!$AM$2:$AN$66,2,FALSE)</f>
        <v>Baylor</v>
      </c>
    </row>
    <row r="885" spans="2:3" x14ac:dyDescent="0.4">
      <c r="B885">
        <v>1458</v>
      </c>
      <c r="C885" t="str">
        <f>VLOOKUP(B885,Sheet2!$AM$2:$AN$66,2,FALSE)</f>
        <v>Wisconsin</v>
      </c>
    </row>
    <row r="886" spans="2:3" x14ac:dyDescent="0.4">
      <c r="B886">
        <v>1437</v>
      </c>
      <c r="C886" t="str">
        <f>VLOOKUP(B886,Sheet2!$AM$2:$AN$66,2,FALSE)</f>
        <v>Villanova</v>
      </c>
    </row>
    <row r="887" spans="2:3" x14ac:dyDescent="0.4">
      <c r="B887">
        <v>1112</v>
      </c>
      <c r="C887" t="str">
        <f>VLOOKUP(B887,Sheet2!$AM$2:$AN$66,2,FALSE)</f>
        <v>Arizona</v>
      </c>
    </row>
    <row r="888" spans="2:3" x14ac:dyDescent="0.4">
      <c r="B888">
        <v>1452</v>
      </c>
      <c r="C888" t="str">
        <f>VLOOKUP(B888,Sheet2!$AM$2:$AN$66,2,FALSE)</f>
        <v>West Virginia</v>
      </c>
    </row>
    <row r="889" spans="2:3" x14ac:dyDescent="0.4">
      <c r="B889">
        <v>1452</v>
      </c>
      <c r="C889" t="str">
        <f>VLOOKUP(B889,Sheet2!$AM$2:$AN$66,2,FALSE)</f>
        <v>West Virginia</v>
      </c>
    </row>
    <row r="890" spans="2:3" x14ac:dyDescent="0.4">
      <c r="B890">
        <v>1376</v>
      </c>
      <c r="C890" t="str">
        <f>VLOOKUP(B890,Sheet2!$AM$2:$AN$66,2,FALSE)</f>
        <v>South Carolina</v>
      </c>
    </row>
    <row r="891" spans="2:3" x14ac:dyDescent="0.4">
      <c r="B891">
        <v>1452</v>
      </c>
      <c r="C891" t="str">
        <f>VLOOKUP(B891,Sheet2!$AM$2:$AN$66,2,FALSE)</f>
        <v>West Virginia</v>
      </c>
    </row>
    <row r="892" spans="2:3" x14ac:dyDescent="0.4">
      <c r="B892">
        <v>1437</v>
      </c>
      <c r="C892" t="str">
        <f>VLOOKUP(B892,Sheet2!$AM$2:$AN$66,2,FALSE)</f>
        <v>Villanova</v>
      </c>
    </row>
    <row r="893" spans="2:3" x14ac:dyDescent="0.4">
      <c r="B893">
        <v>1452</v>
      </c>
      <c r="C893" t="str">
        <f>VLOOKUP(B893,Sheet2!$AM$2:$AN$66,2,FALSE)</f>
        <v>West Virginia</v>
      </c>
    </row>
    <row r="894" spans="2:3" x14ac:dyDescent="0.4">
      <c r="B894">
        <v>1452</v>
      </c>
      <c r="C894" t="str">
        <f>VLOOKUP(B894,Sheet2!$AM$2:$AN$66,2,FALSE)</f>
        <v>West Virginia</v>
      </c>
    </row>
    <row r="895" spans="2:3" x14ac:dyDescent="0.4">
      <c r="B895">
        <v>1452</v>
      </c>
      <c r="C895" t="str">
        <f>VLOOKUP(B895,Sheet2!$AM$2:$AN$66,2,FALSE)</f>
        <v>West Virginia</v>
      </c>
    </row>
    <row r="896" spans="2:3" x14ac:dyDescent="0.4">
      <c r="B896">
        <v>1124</v>
      </c>
      <c r="C896" t="str">
        <f>VLOOKUP(B896,Sheet2!$AM$2:$AN$66,2,FALSE)</f>
        <v>Baylor</v>
      </c>
    </row>
    <row r="897" spans="2:3" x14ac:dyDescent="0.4">
      <c r="B897">
        <v>1376</v>
      </c>
      <c r="C897" t="str">
        <f>VLOOKUP(B897,Sheet2!$AM$2:$AN$66,2,FALSE)</f>
        <v>South Carolina</v>
      </c>
    </row>
    <row r="898" spans="2:3" x14ac:dyDescent="0.4">
      <c r="B898">
        <v>1437</v>
      </c>
      <c r="C898" t="str">
        <f>VLOOKUP(B898,Sheet2!$AM$2:$AN$66,2,FALSE)</f>
        <v>Villanova</v>
      </c>
    </row>
    <row r="899" spans="2:3" x14ac:dyDescent="0.4">
      <c r="B899">
        <v>1452</v>
      </c>
      <c r="C899" t="str">
        <f>VLOOKUP(B899,Sheet2!$AM$2:$AN$66,2,FALSE)</f>
        <v>West Virginia</v>
      </c>
    </row>
    <row r="900" spans="2:3" x14ac:dyDescent="0.4">
      <c r="B900">
        <v>1124</v>
      </c>
      <c r="C900" t="str">
        <f>VLOOKUP(B900,Sheet2!$AM$2:$AN$66,2,FALSE)</f>
        <v>Baylor</v>
      </c>
    </row>
    <row r="901" spans="2:3" x14ac:dyDescent="0.4">
      <c r="B901">
        <v>1124</v>
      </c>
      <c r="C901" t="str">
        <f>VLOOKUP(B901,Sheet2!$AM$2:$AN$66,2,FALSE)</f>
        <v>Baylor</v>
      </c>
    </row>
    <row r="902" spans="2:3" x14ac:dyDescent="0.4">
      <c r="B902">
        <v>1433</v>
      </c>
      <c r="C902" t="str">
        <f>VLOOKUP(B902,Sheet2!$AM$2:$AN$66,2,FALSE)</f>
        <v>Virginia Commonwealth</v>
      </c>
    </row>
    <row r="903" spans="2:3" x14ac:dyDescent="0.4">
      <c r="B903">
        <v>1374</v>
      </c>
      <c r="C903" t="str">
        <f>VLOOKUP(B903,Sheet2!$AM$2:$AN$66,2,FALSE)</f>
        <v>Southern Methodist</v>
      </c>
    </row>
    <row r="904" spans="2:3" x14ac:dyDescent="0.4">
      <c r="B904">
        <v>1112</v>
      </c>
      <c r="C904" t="str">
        <f>VLOOKUP(B904,Sheet2!$AM$2:$AN$66,2,FALSE)</f>
        <v>Arizona</v>
      </c>
    </row>
    <row r="905" spans="2:3" x14ac:dyDescent="0.4">
      <c r="B905">
        <v>1452</v>
      </c>
      <c r="C905" t="str">
        <f>VLOOKUP(B905,Sheet2!$AM$2:$AN$66,2,FALSE)</f>
        <v>West Virginia</v>
      </c>
    </row>
    <row r="906" spans="2:3" x14ac:dyDescent="0.4">
      <c r="B906">
        <v>1374</v>
      </c>
      <c r="C906" t="str">
        <f>VLOOKUP(B906,Sheet2!$AM$2:$AN$66,2,FALSE)</f>
        <v>Southern Methodist</v>
      </c>
    </row>
    <row r="907" spans="2:3" x14ac:dyDescent="0.4">
      <c r="B907">
        <v>1374</v>
      </c>
      <c r="C907" t="str">
        <f>VLOOKUP(B907,Sheet2!$AM$2:$AN$66,2,FALSE)</f>
        <v>Southern Methodist</v>
      </c>
    </row>
    <row r="908" spans="2:3" x14ac:dyDescent="0.4">
      <c r="B908">
        <v>1452</v>
      </c>
      <c r="C908" t="str">
        <f>VLOOKUP(B908,Sheet2!$AM$2:$AN$66,2,FALSE)</f>
        <v>West Virginia</v>
      </c>
    </row>
    <row r="909" spans="2:3" x14ac:dyDescent="0.4">
      <c r="B909">
        <v>1112</v>
      </c>
      <c r="C909" t="str">
        <f>VLOOKUP(B909,Sheet2!$AM$2:$AN$66,2,FALSE)</f>
        <v>Arizona</v>
      </c>
    </row>
    <row r="910" spans="2:3" x14ac:dyDescent="0.4">
      <c r="B910">
        <v>1195</v>
      </c>
      <c r="C910" t="str">
        <f>VLOOKUP(B910,Sheet2!$AM$2:$AN$66,2,FALSE)</f>
        <v>Florida Gulf Coast</v>
      </c>
    </row>
    <row r="911" spans="2:3" x14ac:dyDescent="0.4">
      <c r="B911">
        <v>1124</v>
      </c>
      <c r="C911" t="str">
        <f>VLOOKUP(B911,Sheet2!$AM$2:$AN$66,2,FALSE)</f>
        <v>Baylor</v>
      </c>
    </row>
    <row r="912" spans="2:3" x14ac:dyDescent="0.4">
      <c r="B912">
        <v>1196</v>
      </c>
      <c r="C912" t="str">
        <f>VLOOKUP(B912,Sheet2!$AM$2:$AN$66,2,FALSE)</f>
        <v>Florida</v>
      </c>
    </row>
    <row r="913" spans="2:3" x14ac:dyDescent="0.4">
      <c r="B913">
        <v>1124</v>
      </c>
      <c r="C913" t="str">
        <f>VLOOKUP(B913,Sheet2!$AM$2:$AN$66,2,FALSE)</f>
        <v>Baylor</v>
      </c>
    </row>
    <row r="914" spans="2:3" x14ac:dyDescent="0.4">
      <c r="B914">
        <v>1452</v>
      </c>
      <c r="C914" t="str">
        <f>VLOOKUP(B914,Sheet2!$AM$2:$AN$66,2,FALSE)</f>
        <v>West Virginia</v>
      </c>
    </row>
    <row r="915" spans="2:3" x14ac:dyDescent="0.4">
      <c r="B915">
        <v>1374</v>
      </c>
      <c r="C915" t="str">
        <f>VLOOKUP(B915,Sheet2!$AM$2:$AN$66,2,FALSE)</f>
        <v>Southern Methodist</v>
      </c>
    </row>
    <row r="916" spans="2:3" x14ac:dyDescent="0.4">
      <c r="B916">
        <v>1452</v>
      </c>
      <c r="C916" t="str">
        <f>VLOOKUP(B916,Sheet2!$AM$2:$AN$66,2,FALSE)</f>
        <v>West Virginia</v>
      </c>
    </row>
    <row r="917" spans="2:3" x14ac:dyDescent="0.4">
      <c r="B917">
        <v>1374</v>
      </c>
      <c r="C917" t="str">
        <f>VLOOKUP(B917,Sheet2!$AM$2:$AN$66,2,FALSE)</f>
        <v>Southern Methodist</v>
      </c>
    </row>
    <row r="918" spans="2:3" x14ac:dyDescent="0.4">
      <c r="B918">
        <v>1437</v>
      </c>
      <c r="C918" t="str">
        <f>VLOOKUP(B918,Sheet2!$AM$2:$AN$66,2,FALSE)</f>
        <v>Villanova</v>
      </c>
    </row>
    <row r="919" spans="2:3" x14ac:dyDescent="0.4">
      <c r="B919">
        <v>1124</v>
      </c>
      <c r="C919" t="str">
        <f>VLOOKUP(B919,Sheet2!$AM$2:$AN$66,2,FALSE)</f>
        <v>Baylor</v>
      </c>
    </row>
    <row r="920" spans="2:3" x14ac:dyDescent="0.4">
      <c r="B920">
        <v>1124</v>
      </c>
      <c r="C920" t="str">
        <f>VLOOKUP(B920,Sheet2!$AM$2:$AN$66,2,FALSE)</f>
        <v>Baylor</v>
      </c>
    </row>
    <row r="921" spans="2:3" x14ac:dyDescent="0.4">
      <c r="B921">
        <v>1124</v>
      </c>
      <c r="C921" t="str">
        <f>VLOOKUP(B921,Sheet2!$AM$2:$AN$66,2,FALSE)</f>
        <v>Baylor</v>
      </c>
    </row>
    <row r="922" spans="2:3" x14ac:dyDescent="0.4">
      <c r="B922">
        <v>1181</v>
      </c>
      <c r="C922" t="str">
        <f>VLOOKUP(B922,Sheet2!$AM$2:$AN$66,2,FALSE)</f>
        <v>Duke</v>
      </c>
    </row>
    <row r="923" spans="2:3" x14ac:dyDescent="0.4">
      <c r="B923">
        <v>1458</v>
      </c>
      <c r="C923" t="str">
        <f>VLOOKUP(B923,Sheet2!$AM$2:$AN$66,2,FALSE)</f>
        <v>Wisconsin</v>
      </c>
    </row>
    <row r="924" spans="2:3" x14ac:dyDescent="0.4">
      <c r="B924">
        <v>1437</v>
      </c>
      <c r="C924" t="str">
        <f>VLOOKUP(B924,Sheet2!$AM$2:$AN$66,2,FALSE)</f>
        <v>Villanova</v>
      </c>
    </row>
    <row r="925" spans="2:3" x14ac:dyDescent="0.4">
      <c r="B925">
        <v>1124</v>
      </c>
      <c r="C925" t="str">
        <f>VLOOKUP(B925,Sheet2!$AM$2:$AN$66,2,FALSE)</f>
        <v>Baylor</v>
      </c>
    </row>
    <row r="926" spans="2:3" x14ac:dyDescent="0.4">
      <c r="B926">
        <v>1458</v>
      </c>
      <c r="C926" t="str">
        <f>VLOOKUP(B926,Sheet2!$AM$2:$AN$66,2,FALSE)</f>
        <v>Wisconsin</v>
      </c>
    </row>
    <row r="927" spans="2:3" x14ac:dyDescent="0.4">
      <c r="B927">
        <v>1437</v>
      </c>
      <c r="C927" t="str">
        <f>VLOOKUP(B927,Sheet2!$AM$2:$AN$66,2,FALSE)</f>
        <v>Villanova</v>
      </c>
    </row>
    <row r="928" spans="2:3" x14ac:dyDescent="0.4">
      <c r="B928">
        <v>1452</v>
      </c>
      <c r="C928" t="str">
        <f>VLOOKUP(B928,Sheet2!$AM$2:$AN$66,2,FALSE)</f>
        <v>West Virginia</v>
      </c>
    </row>
    <row r="929" spans="2:3" x14ac:dyDescent="0.4">
      <c r="B929">
        <v>1452</v>
      </c>
      <c r="C929" t="str">
        <f>VLOOKUP(B929,Sheet2!$AM$2:$AN$66,2,FALSE)</f>
        <v>West Virginia</v>
      </c>
    </row>
    <row r="930" spans="2:3" x14ac:dyDescent="0.4">
      <c r="B930">
        <v>1452</v>
      </c>
      <c r="C930" t="str">
        <f>VLOOKUP(B930,Sheet2!$AM$2:$AN$66,2,FALSE)</f>
        <v>West Virginia</v>
      </c>
    </row>
    <row r="931" spans="2:3" x14ac:dyDescent="0.4">
      <c r="B931">
        <v>1343</v>
      </c>
      <c r="C931" t="str">
        <f>VLOOKUP(B931,Sheet2!$AM$2:$AN$66,2,FALSE)</f>
        <v>Princeton</v>
      </c>
    </row>
    <row r="932" spans="2:3" x14ac:dyDescent="0.4">
      <c r="B932">
        <v>1452</v>
      </c>
      <c r="C932" t="str">
        <f>VLOOKUP(B932,Sheet2!$AM$2:$AN$66,2,FALSE)</f>
        <v>West Virginia</v>
      </c>
    </row>
    <row r="933" spans="2:3" x14ac:dyDescent="0.4">
      <c r="B933">
        <v>1452</v>
      </c>
      <c r="C933" t="str">
        <f>VLOOKUP(B933,Sheet2!$AM$2:$AN$66,2,FALSE)</f>
        <v>West Virginia</v>
      </c>
    </row>
    <row r="934" spans="2:3" x14ac:dyDescent="0.4">
      <c r="B934">
        <v>1452</v>
      </c>
      <c r="C934" t="str">
        <f>VLOOKUP(B934,Sheet2!$AM$2:$AN$66,2,FALSE)</f>
        <v>West Virginia</v>
      </c>
    </row>
    <row r="935" spans="2:3" x14ac:dyDescent="0.4">
      <c r="B935">
        <v>1452</v>
      </c>
      <c r="C935" t="str">
        <f>VLOOKUP(B935,Sheet2!$AM$2:$AN$66,2,FALSE)</f>
        <v>West Virginia</v>
      </c>
    </row>
    <row r="936" spans="2:3" x14ac:dyDescent="0.4">
      <c r="B936">
        <v>1124</v>
      </c>
      <c r="C936" t="str">
        <f>VLOOKUP(B936,Sheet2!$AM$2:$AN$66,2,FALSE)</f>
        <v>Baylor</v>
      </c>
    </row>
    <row r="937" spans="2:3" x14ac:dyDescent="0.4">
      <c r="B937">
        <v>1181</v>
      </c>
      <c r="C937" t="str">
        <f>VLOOKUP(B937,Sheet2!$AM$2:$AN$66,2,FALSE)</f>
        <v>Duke</v>
      </c>
    </row>
    <row r="938" spans="2:3" x14ac:dyDescent="0.4">
      <c r="B938">
        <v>1124</v>
      </c>
      <c r="C938" t="str">
        <f>VLOOKUP(B938,Sheet2!$AM$2:$AN$66,2,FALSE)</f>
        <v>Baylor</v>
      </c>
    </row>
    <row r="939" spans="2:3" x14ac:dyDescent="0.4">
      <c r="B939">
        <v>1124</v>
      </c>
      <c r="C939" t="str">
        <f>VLOOKUP(B939,Sheet2!$AM$2:$AN$66,2,FALSE)</f>
        <v>Baylor</v>
      </c>
    </row>
    <row r="940" spans="2:3" x14ac:dyDescent="0.4">
      <c r="B940">
        <v>1437</v>
      </c>
      <c r="C940" t="str">
        <f>VLOOKUP(B940,Sheet2!$AM$2:$AN$66,2,FALSE)</f>
        <v>Villanova</v>
      </c>
    </row>
    <row r="941" spans="2:3" x14ac:dyDescent="0.4">
      <c r="B941">
        <v>1458</v>
      </c>
      <c r="C941" t="str">
        <f>VLOOKUP(B941,Sheet2!$AM$2:$AN$66,2,FALSE)</f>
        <v>Wisconsin</v>
      </c>
    </row>
    <row r="942" spans="2:3" x14ac:dyDescent="0.4">
      <c r="B942">
        <v>1437</v>
      </c>
      <c r="C942" t="str">
        <f>VLOOKUP(B942,Sheet2!$AM$2:$AN$66,2,FALSE)</f>
        <v>Villanova</v>
      </c>
    </row>
    <row r="943" spans="2:3" x14ac:dyDescent="0.4">
      <c r="B943">
        <v>1437</v>
      </c>
      <c r="C943" t="str">
        <f>VLOOKUP(B943,Sheet2!$AM$2:$AN$66,2,FALSE)</f>
        <v>Villanova</v>
      </c>
    </row>
    <row r="944" spans="2:3" x14ac:dyDescent="0.4">
      <c r="B944">
        <v>1437</v>
      </c>
      <c r="C944" t="str">
        <f>VLOOKUP(B944,Sheet2!$AM$2:$AN$66,2,FALSE)</f>
        <v>Villanova</v>
      </c>
    </row>
    <row r="945" spans="2:3" x14ac:dyDescent="0.4">
      <c r="B945">
        <v>1124</v>
      </c>
      <c r="C945" t="str">
        <f>VLOOKUP(B945,Sheet2!$AM$2:$AN$66,2,FALSE)</f>
        <v>Baylor</v>
      </c>
    </row>
    <row r="946" spans="2:3" x14ac:dyDescent="0.4">
      <c r="B946">
        <v>1124</v>
      </c>
      <c r="C946" t="str">
        <f>VLOOKUP(B946,Sheet2!$AM$2:$AN$66,2,FALSE)</f>
        <v>Baylor</v>
      </c>
    </row>
    <row r="947" spans="2:3" x14ac:dyDescent="0.4">
      <c r="B947">
        <v>1315</v>
      </c>
      <c r="C947" t="str">
        <f>VLOOKUP(B947,Sheet2!$AM$2:$AN$66,2,FALSE)</f>
        <v>North Dakota</v>
      </c>
    </row>
    <row r="948" spans="2:3" x14ac:dyDescent="0.4">
      <c r="B948">
        <v>1437</v>
      </c>
      <c r="C948" t="str">
        <f>VLOOKUP(B948,Sheet2!$AM$2:$AN$66,2,FALSE)</f>
        <v>Villanova</v>
      </c>
    </row>
    <row r="949" spans="2:3" x14ac:dyDescent="0.4">
      <c r="B949">
        <v>1452</v>
      </c>
      <c r="C949" t="str">
        <f>VLOOKUP(B949,Sheet2!$AM$2:$AN$66,2,FALSE)</f>
        <v>West Virginia</v>
      </c>
    </row>
    <row r="950" spans="2:3" x14ac:dyDescent="0.4">
      <c r="B950">
        <v>1458</v>
      </c>
      <c r="C950" t="str">
        <f>VLOOKUP(B950,Sheet2!$AM$2:$AN$66,2,FALSE)</f>
        <v>Wisconsin</v>
      </c>
    </row>
    <row r="951" spans="2:3" x14ac:dyDescent="0.4">
      <c r="B951">
        <v>1343</v>
      </c>
      <c r="C951" t="str">
        <f>VLOOKUP(B951,Sheet2!$AM$2:$AN$66,2,FALSE)</f>
        <v>Princeton</v>
      </c>
    </row>
    <row r="952" spans="2:3" x14ac:dyDescent="0.4">
      <c r="B952">
        <v>1452</v>
      </c>
      <c r="C952" t="str">
        <f>VLOOKUP(B952,Sheet2!$AM$2:$AN$66,2,FALSE)</f>
        <v>West Virginia</v>
      </c>
    </row>
    <row r="953" spans="2:3" x14ac:dyDescent="0.4">
      <c r="B953">
        <v>1452</v>
      </c>
      <c r="C953" t="str">
        <f>VLOOKUP(B953,Sheet2!$AM$2:$AN$66,2,FALSE)</f>
        <v>West Virginia</v>
      </c>
    </row>
    <row r="954" spans="2:3" x14ac:dyDescent="0.4">
      <c r="B954">
        <v>1458</v>
      </c>
      <c r="C954" t="str">
        <f>VLOOKUP(B954,Sheet2!$AM$2:$AN$66,2,FALSE)</f>
        <v>Wisconsin</v>
      </c>
    </row>
    <row r="955" spans="2:3" x14ac:dyDescent="0.4">
      <c r="B955">
        <v>1112</v>
      </c>
      <c r="C955" t="str">
        <f>VLOOKUP(B955,Sheet2!$AM$2:$AN$66,2,FALSE)</f>
        <v>Arizona</v>
      </c>
    </row>
    <row r="956" spans="2:3" x14ac:dyDescent="0.4">
      <c r="B956">
        <v>1374</v>
      </c>
      <c r="C956" t="str">
        <f>VLOOKUP(B956,Sheet2!$AM$2:$AN$66,2,FALSE)</f>
        <v>Southern Methodist</v>
      </c>
    </row>
    <row r="957" spans="2:3" x14ac:dyDescent="0.4">
      <c r="B957">
        <v>1437</v>
      </c>
      <c r="C957" t="str">
        <f>VLOOKUP(B957,Sheet2!$AM$2:$AN$66,2,FALSE)</f>
        <v>Villanova</v>
      </c>
    </row>
    <row r="958" spans="2:3" x14ac:dyDescent="0.4">
      <c r="B958">
        <v>1343</v>
      </c>
      <c r="C958" t="str">
        <f>VLOOKUP(B958,Sheet2!$AM$2:$AN$66,2,FALSE)</f>
        <v>Princeton</v>
      </c>
    </row>
    <row r="959" spans="2:3" x14ac:dyDescent="0.4">
      <c r="B959">
        <v>1112</v>
      </c>
      <c r="C959" t="str">
        <f>VLOOKUP(B959,Sheet2!$AM$2:$AN$66,2,FALSE)</f>
        <v>Arizona</v>
      </c>
    </row>
    <row r="960" spans="2:3" x14ac:dyDescent="0.4">
      <c r="B960">
        <v>1124</v>
      </c>
      <c r="C960" t="str">
        <f>VLOOKUP(B960,Sheet2!$AM$2:$AN$66,2,FALSE)</f>
        <v>Baylor</v>
      </c>
    </row>
    <row r="961" spans="2:3" x14ac:dyDescent="0.4">
      <c r="B961">
        <v>1437</v>
      </c>
      <c r="C961" t="str">
        <f>VLOOKUP(B961,Sheet2!$AM$2:$AN$66,2,FALSE)</f>
        <v>Villanova</v>
      </c>
    </row>
    <row r="962" spans="2:3" x14ac:dyDescent="0.4">
      <c r="B962">
        <v>1388</v>
      </c>
      <c r="C962" t="str">
        <f>VLOOKUP(B962,Sheet2!$AM$2:$AN$66,2,FALSE)</f>
        <v>Saint Mary's (CA)</v>
      </c>
    </row>
    <row r="963" spans="2:3" x14ac:dyDescent="0.4">
      <c r="B963">
        <v>1452</v>
      </c>
      <c r="C963" t="str">
        <f>VLOOKUP(B963,Sheet2!$AM$2:$AN$66,2,FALSE)</f>
        <v>West Virginia</v>
      </c>
    </row>
    <row r="964" spans="2:3" x14ac:dyDescent="0.4">
      <c r="B964">
        <v>1437</v>
      </c>
      <c r="C964" t="str">
        <f>VLOOKUP(B964,Sheet2!$AM$2:$AN$66,2,FALSE)</f>
        <v>Villanova</v>
      </c>
    </row>
    <row r="965" spans="2:3" x14ac:dyDescent="0.4">
      <c r="B965">
        <v>1452</v>
      </c>
      <c r="C965" t="str">
        <f>VLOOKUP(B965,Sheet2!$AM$2:$AN$66,2,FALSE)</f>
        <v>West Virginia</v>
      </c>
    </row>
    <row r="966" spans="2:3" x14ac:dyDescent="0.4">
      <c r="B966">
        <v>1437</v>
      </c>
      <c r="C966" t="str">
        <f>VLOOKUP(B966,Sheet2!$AM$2:$AN$66,2,FALSE)</f>
        <v>Villanova</v>
      </c>
    </row>
    <row r="967" spans="2:3" x14ac:dyDescent="0.4">
      <c r="B967">
        <v>1458</v>
      </c>
      <c r="C967" t="str">
        <f>VLOOKUP(B967,Sheet2!$AM$2:$AN$66,2,FALSE)</f>
        <v>Wisconsin</v>
      </c>
    </row>
    <row r="968" spans="2:3" x14ac:dyDescent="0.4">
      <c r="B968">
        <v>1458</v>
      </c>
      <c r="C968" t="str">
        <f>VLOOKUP(B968,Sheet2!$AM$2:$AN$66,2,FALSE)</f>
        <v>Wisconsin</v>
      </c>
    </row>
    <row r="969" spans="2:3" x14ac:dyDescent="0.4">
      <c r="B969">
        <v>1343</v>
      </c>
      <c r="C969" t="str">
        <f>VLOOKUP(B969,Sheet2!$AM$2:$AN$66,2,FALSE)</f>
        <v>Princeton</v>
      </c>
    </row>
    <row r="970" spans="2:3" x14ac:dyDescent="0.4">
      <c r="B970">
        <v>1452</v>
      </c>
      <c r="C970" t="str">
        <f>VLOOKUP(B970,Sheet2!$AM$2:$AN$66,2,FALSE)</f>
        <v>West Virginia</v>
      </c>
    </row>
    <row r="971" spans="2:3" x14ac:dyDescent="0.4">
      <c r="B971">
        <v>1458</v>
      </c>
      <c r="C971" t="str">
        <f>VLOOKUP(B971,Sheet2!$AM$2:$AN$66,2,FALSE)</f>
        <v>Wisconsin</v>
      </c>
    </row>
    <row r="972" spans="2:3" x14ac:dyDescent="0.4">
      <c r="B972">
        <v>1124</v>
      </c>
      <c r="C972" t="str">
        <f>VLOOKUP(B972,Sheet2!$AM$2:$AN$66,2,FALSE)</f>
        <v>Baylor</v>
      </c>
    </row>
    <row r="973" spans="2:3" x14ac:dyDescent="0.4">
      <c r="B973">
        <v>1437</v>
      </c>
      <c r="C973" t="str">
        <f>VLOOKUP(B973,Sheet2!$AM$2:$AN$66,2,FALSE)</f>
        <v>Villanova</v>
      </c>
    </row>
    <row r="974" spans="2:3" x14ac:dyDescent="0.4">
      <c r="B974">
        <v>1343</v>
      </c>
      <c r="C974" t="str">
        <f>VLOOKUP(B974,Sheet2!$AM$2:$AN$66,2,FALSE)</f>
        <v>Princeton</v>
      </c>
    </row>
    <row r="975" spans="2:3" x14ac:dyDescent="0.4">
      <c r="B975">
        <v>1374</v>
      </c>
      <c r="C975" t="str">
        <f>VLOOKUP(B975,Sheet2!$AM$2:$AN$66,2,FALSE)</f>
        <v>Southern Methodist</v>
      </c>
    </row>
    <row r="976" spans="2:3" x14ac:dyDescent="0.4">
      <c r="B976">
        <v>1458</v>
      </c>
      <c r="C976" t="str">
        <f>VLOOKUP(B976,Sheet2!$AM$2:$AN$66,2,FALSE)</f>
        <v>Wisconsin</v>
      </c>
    </row>
    <row r="977" spans="2:3" x14ac:dyDescent="0.4">
      <c r="B977">
        <v>1112</v>
      </c>
      <c r="C977" t="str">
        <f>VLOOKUP(B977,Sheet2!$AM$2:$AN$66,2,FALSE)</f>
        <v>Arizona</v>
      </c>
    </row>
    <row r="978" spans="2:3" x14ac:dyDescent="0.4">
      <c r="B978">
        <v>1433</v>
      </c>
      <c r="C978" t="str">
        <f>VLOOKUP(B978,Sheet2!$AM$2:$AN$66,2,FALSE)</f>
        <v>Virginia Commonwealth</v>
      </c>
    </row>
    <row r="979" spans="2:3" x14ac:dyDescent="0.4">
      <c r="B979">
        <v>1452</v>
      </c>
      <c r="C979" t="str">
        <f>VLOOKUP(B979,Sheet2!$AM$2:$AN$66,2,FALSE)</f>
        <v>West Virginia</v>
      </c>
    </row>
    <row r="980" spans="2:3" x14ac:dyDescent="0.4">
      <c r="B980">
        <v>1452</v>
      </c>
      <c r="C980" t="str">
        <f>VLOOKUP(B980,Sheet2!$AM$2:$AN$66,2,FALSE)</f>
        <v>West Virginia</v>
      </c>
    </row>
    <row r="981" spans="2:3" x14ac:dyDescent="0.4">
      <c r="B981">
        <v>1458</v>
      </c>
      <c r="C981" t="str">
        <f>VLOOKUP(B981,Sheet2!$AM$2:$AN$66,2,FALSE)</f>
        <v>Wisconsin</v>
      </c>
    </row>
    <row r="982" spans="2:3" x14ac:dyDescent="0.4">
      <c r="B982">
        <v>1437</v>
      </c>
      <c r="C982" t="str">
        <f>VLOOKUP(B982,Sheet2!$AM$2:$AN$66,2,FALSE)</f>
        <v>Villanova</v>
      </c>
    </row>
    <row r="983" spans="2:3" x14ac:dyDescent="0.4">
      <c r="B983">
        <v>1124</v>
      </c>
      <c r="C983" t="str">
        <f>VLOOKUP(B983,Sheet2!$AM$2:$AN$66,2,FALSE)</f>
        <v>Baylor</v>
      </c>
    </row>
    <row r="984" spans="2:3" x14ac:dyDescent="0.4">
      <c r="B984">
        <v>1452</v>
      </c>
      <c r="C984" t="str">
        <f>VLOOKUP(B984,Sheet2!$AM$2:$AN$66,2,FALSE)</f>
        <v>West Virginia</v>
      </c>
    </row>
    <row r="985" spans="2:3" x14ac:dyDescent="0.4">
      <c r="B985">
        <v>1437</v>
      </c>
      <c r="C985" t="str">
        <f>VLOOKUP(B985,Sheet2!$AM$2:$AN$66,2,FALSE)</f>
        <v>Villanova</v>
      </c>
    </row>
    <row r="986" spans="2:3" x14ac:dyDescent="0.4">
      <c r="B986">
        <v>1268</v>
      </c>
      <c r="C986" t="str">
        <f>VLOOKUP(B986,Sheet2!$AM$2:$AN$66,2,FALSE)</f>
        <v>Maryland</v>
      </c>
    </row>
    <row r="987" spans="2:3" x14ac:dyDescent="0.4">
      <c r="B987">
        <v>1124</v>
      </c>
      <c r="C987" t="str">
        <f>VLOOKUP(B987,Sheet2!$AM$2:$AN$66,2,FALSE)</f>
        <v>Baylor</v>
      </c>
    </row>
    <row r="988" spans="2:3" x14ac:dyDescent="0.4">
      <c r="B988">
        <v>1437</v>
      </c>
      <c r="C988" t="str">
        <f>VLOOKUP(B988,Sheet2!$AM$2:$AN$66,2,FALSE)</f>
        <v>Villanova</v>
      </c>
    </row>
    <row r="989" spans="2:3" x14ac:dyDescent="0.4">
      <c r="B989">
        <v>1181</v>
      </c>
      <c r="C989" t="str">
        <f>VLOOKUP(B989,Sheet2!$AM$2:$AN$66,2,FALSE)</f>
        <v>Duke</v>
      </c>
    </row>
    <row r="990" spans="2:3" x14ac:dyDescent="0.4">
      <c r="B990">
        <v>1124</v>
      </c>
      <c r="C990" t="str">
        <f>VLOOKUP(B990,Sheet2!$AM$2:$AN$66,2,FALSE)</f>
        <v>Baylor</v>
      </c>
    </row>
    <row r="991" spans="2:3" x14ac:dyDescent="0.4">
      <c r="B991">
        <v>1433</v>
      </c>
      <c r="C991" t="str">
        <f>VLOOKUP(B991,Sheet2!$AM$2:$AN$66,2,FALSE)</f>
        <v>Virginia Commonwealth</v>
      </c>
    </row>
    <row r="992" spans="2:3" x14ac:dyDescent="0.4">
      <c r="B992">
        <v>1452</v>
      </c>
      <c r="C992" t="str">
        <f>VLOOKUP(B992,Sheet2!$AM$2:$AN$66,2,FALSE)</f>
        <v>West Virginia</v>
      </c>
    </row>
    <row r="993" spans="2:3" x14ac:dyDescent="0.4">
      <c r="B993">
        <v>1437</v>
      </c>
      <c r="C993" t="str">
        <f>VLOOKUP(B993,Sheet2!$AM$2:$AN$66,2,FALSE)</f>
        <v>Villanova</v>
      </c>
    </row>
    <row r="994" spans="2:3" x14ac:dyDescent="0.4">
      <c r="B994">
        <v>1437</v>
      </c>
      <c r="C994" t="str">
        <f>VLOOKUP(B994,Sheet2!$AM$2:$AN$66,2,FALSE)</f>
        <v>Villanova</v>
      </c>
    </row>
    <row r="995" spans="2:3" x14ac:dyDescent="0.4">
      <c r="B995">
        <v>1437</v>
      </c>
      <c r="C995" t="str">
        <f>VLOOKUP(B995,Sheet2!$AM$2:$AN$66,2,FALSE)</f>
        <v>Villanova</v>
      </c>
    </row>
    <row r="996" spans="2:3" x14ac:dyDescent="0.4">
      <c r="B996">
        <v>1452</v>
      </c>
      <c r="C996" t="str">
        <f>VLOOKUP(B996,Sheet2!$AM$2:$AN$66,2,FALSE)</f>
        <v>West Virginia</v>
      </c>
    </row>
    <row r="997" spans="2:3" x14ac:dyDescent="0.4">
      <c r="B997">
        <v>1437</v>
      </c>
      <c r="C997" t="str">
        <f>VLOOKUP(B997,Sheet2!$AM$2:$AN$66,2,FALSE)</f>
        <v>Villanova</v>
      </c>
    </row>
    <row r="998" spans="2:3" x14ac:dyDescent="0.4">
      <c r="B998">
        <v>1452</v>
      </c>
      <c r="C998" t="str">
        <f>VLOOKUP(B998,Sheet2!$AM$2:$AN$66,2,FALSE)</f>
        <v>West Virginia</v>
      </c>
    </row>
    <row r="999" spans="2:3" x14ac:dyDescent="0.4">
      <c r="B999">
        <v>1437</v>
      </c>
      <c r="C999" t="str">
        <f>VLOOKUP(B999,Sheet2!$AM$2:$AN$66,2,FALSE)</f>
        <v>Villanova</v>
      </c>
    </row>
    <row r="1000" spans="2:3" x14ac:dyDescent="0.4">
      <c r="B1000">
        <v>1112</v>
      </c>
      <c r="C1000" t="str">
        <f>VLOOKUP(B1000,Sheet2!$AM$2:$AN$66,2,FALSE)</f>
        <v>Arizona</v>
      </c>
    </row>
    <row r="1001" spans="2:3" x14ac:dyDescent="0.4">
      <c r="B1001">
        <v>1437</v>
      </c>
      <c r="C1001" t="str">
        <f>VLOOKUP(B1001,Sheet2!$AM$2:$AN$66,2,FALSE)</f>
        <v>Villanova</v>
      </c>
    </row>
    <row r="1002" spans="2:3" x14ac:dyDescent="0.4">
      <c r="B1002">
        <v>1437</v>
      </c>
      <c r="C1002" t="str">
        <f>VLOOKUP(B1002,Sheet2!$AM$2:$AN$66,2,FALSE)</f>
        <v>Villanova</v>
      </c>
    </row>
    <row r="1003" spans="2:3" x14ac:dyDescent="0.4">
      <c r="B1003">
        <v>1452</v>
      </c>
      <c r="C1003" t="str">
        <f>VLOOKUP(B1003,Sheet2!$AM$2:$AN$66,2,FALSE)</f>
        <v>West Virginia</v>
      </c>
    </row>
    <row r="1004" spans="2:3" x14ac:dyDescent="0.4">
      <c r="B1004">
        <v>1124</v>
      </c>
      <c r="C1004" t="str">
        <f>VLOOKUP(B1004,Sheet2!$AM$2:$AN$66,2,FALSE)</f>
        <v>Baylor</v>
      </c>
    </row>
    <row r="1005" spans="2:3" x14ac:dyDescent="0.4">
      <c r="B1005">
        <v>1423</v>
      </c>
      <c r="C1005" t="str">
        <f>VLOOKUP(B1005,Sheet2!$AM$2:$AN$66,2,FALSE)</f>
        <v>North Carolina-Wilmington</v>
      </c>
    </row>
    <row r="1006" spans="2:3" x14ac:dyDescent="0.4">
      <c r="B1006">
        <v>1437</v>
      </c>
      <c r="C1006" t="str">
        <f>VLOOKUP(B1006,Sheet2!$AM$2:$AN$66,2,FALSE)</f>
        <v>Villanova</v>
      </c>
    </row>
    <row r="1007" spans="2:3" x14ac:dyDescent="0.4">
      <c r="B1007">
        <v>1437</v>
      </c>
      <c r="C1007" t="str">
        <f>VLOOKUP(B1007,Sheet2!$AM$2:$AN$66,2,FALSE)</f>
        <v>Villanova</v>
      </c>
    </row>
    <row r="1008" spans="2:3" x14ac:dyDescent="0.4">
      <c r="B1008">
        <v>1374</v>
      </c>
      <c r="C1008" t="str">
        <f>VLOOKUP(B1008,Sheet2!$AM$2:$AN$66,2,FALSE)</f>
        <v>Southern Methodist</v>
      </c>
    </row>
    <row r="1009" spans="2:3" x14ac:dyDescent="0.4">
      <c r="B1009">
        <v>1423</v>
      </c>
      <c r="C1009" t="str">
        <f>VLOOKUP(B1009,Sheet2!$AM$2:$AN$66,2,FALSE)</f>
        <v>North Carolina-Wilmington</v>
      </c>
    </row>
    <row r="1010" spans="2:3" x14ac:dyDescent="0.4">
      <c r="B1010">
        <v>1452</v>
      </c>
      <c r="C1010" t="str">
        <f>VLOOKUP(B1010,Sheet2!$AM$2:$AN$66,2,FALSE)</f>
        <v>West Virginia</v>
      </c>
    </row>
    <row r="1011" spans="2:3" x14ac:dyDescent="0.4">
      <c r="B1011">
        <v>1196</v>
      </c>
      <c r="C1011" t="str">
        <f>VLOOKUP(B1011,Sheet2!$AM$2:$AN$66,2,FALSE)</f>
        <v>Florida</v>
      </c>
    </row>
    <row r="1012" spans="2:3" x14ac:dyDescent="0.4">
      <c r="B1012">
        <v>1437</v>
      </c>
      <c r="C1012" t="str">
        <f>VLOOKUP(B1012,Sheet2!$AM$2:$AN$66,2,FALSE)</f>
        <v>Villanova</v>
      </c>
    </row>
    <row r="1013" spans="2:3" x14ac:dyDescent="0.4">
      <c r="B1013">
        <v>1452</v>
      </c>
      <c r="C1013" t="str">
        <f>VLOOKUP(B1013,Sheet2!$AM$2:$AN$66,2,FALSE)</f>
        <v>West Virginia</v>
      </c>
    </row>
    <row r="1014" spans="2:3" x14ac:dyDescent="0.4">
      <c r="B1014">
        <v>1437</v>
      </c>
      <c r="C1014" t="str">
        <f>VLOOKUP(B1014,Sheet2!$AM$2:$AN$66,2,FALSE)</f>
        <v>Villanova</v>
      </c>
    </row>
    <row r="1015" spans="2:3" x14ac:dyDescent="0.4">
      <c r="B1015">
        <v>1452</v>
      </c>
      <c r="C1015" t="str">
        <f>VLOOKUP(B1015,Sheet2!$AM$2:$AN$66,2,FALSE)</f>
        <v>West Virginia</v>
      </c>
    </row>
    <row r="1016" spans="2:3" x14ac:dyDescent="0.4">
      <c r="B1016">
        <v>1437</v>
      </c>
      <c r="C1016" t="str">
        <f>VLOOKUP(B1016,Sheet2!$AM$2:$AN$66,2,FALSE)</f>
        <v>Villanova</v>
      </c>
    </row>
    <row r="1017" spans="2:3" x14ac:dyDescent="0.4">
      <c r="B1017">
        <v>1437</v>
      </c>
      <c r="C1017" t="str">
        <f>VLOOKUP(B1017,Sheet2!$AM$2:$AN$66,2,FALSE)</f>
        <v>Villanova</v>
      </c>
    </row>
    <row r="1018" spans="2:3" x14ac:dyDescent="0.4">
      <c r="B1018">
        <v>1124</v>
      </c>
      <c r="C1018" t="str">
        <f>VLOOKUP(B1018,Sheet2!$AM$2:$AN$66,2,FALSE)</f>
        <v>Baylor</v>
      </c>
    </row>
    <row r="1019" spans="2:3" x14ac:dyDescent="0.4">
      <c r="B1019">
        <v>1437</v>
      </c>
      <c r="C1019" t="str">
        <f>VLOOKUP(B1019,Sheet2!$AM$2:$AN$66,2,FALSE)</f>
        <v>Villanova</v>
      </c>
    </row>
    <row r="1020" spans="2:3" x14ac:dyDescent="0.4">
      <c r="B1020">
        <v>1374</v>
      </c>
      <c r="C1020" t="str">
        <f>VLOOKUP(B1020,Sheet2!$AM$2:$AN$66,2,FALSE)</f>
        <v>Southern Methodist</v>
      </c>
    </row>
    <row r="1021" spans="2:3" x14ac:dyDescent="0.4">
      <c r="B1021">
        <v>1195</v>
      </c>
      <c r="C1021" t="str">
        <f>VLOOKUP(B1021,Sheet2!$AM$2:$AN$66,2,FALSE)</f>
        <v>Florida Gulf Coast</v>
      </c>
    </row>
    <row r="1022" spans="2:3" x14ac:dyDescent="0.4">
      <c r="B1022">
        <v>1195</v>
      </c>
      <c r="C1022" t="str">
        <f>VLOOKUP(B1022,Sheet2!$AM$2:$AN$66,2,FALSE)</f>
        <v>Florida Gulf Coast</v>
      </c>
    </row>
    <row r="1023" spans="2:3" x14ac:dyDescent="0.4">
      <c r="B1023">
        <v>1452</v>
      </c>
      <c r="C1023" t="str">
        <f>VLOOKUP(B1023,Sheet2!$AM$2:$AN$66,2,FALSE)</f>
        <v>West Virginia</v>
      </c>
    </row>
    <row r="1024" spans="2:3" x14ac:dyDescent="0.4">
      <c r="B1024">
        <v>1195</v>
      </c>
      <c r="C1024" t="str">
        <f>VLOOKUP(B1024,Sheet2!$AM$2:$AN$66,2,FALSE)</f>
        <v>Florida Gulf Coast</v>
      </c>
    </row>
    <row r="1025" spans="2:3" x14ac:dyDescent="0.4">
      <c r="B1025">
        <v>1433</v>
      </c>
      <c r="C1025" t="str">
        <f>VLOOKUP(B1025,Sheet2!$AM$2:$AN$66,2,FALSE)</f>
        <v>Virginia Commonwealth</v>
      </c>
    </row>
    <row r="1026" spans="2:3" x14ac:dyDescent="0.4">
      <c r="B1026">
        <v>1452</v>
      </c>
      <c r="C1026" t="str">
        <f>VLOOKUP(B1026,Sheet2!$AM$2:$AN$66,2,FALSE)</f>
        <v>West Virginia</v>
      </c>
    </row>
    <row r="1027" spans="2:3" x14ac:dyDescent="0.4">
      <c r="B1027">
        <v>1124</v>
      </c>
      <c r="C1027" t="str">
        <f>VLOOKUP(B1027,Sheet2!$AM$2:$AN$66,2,FALSE)</f>
        <v>Baylor</v>
      </c>
    </row>
    <row r="1028" spans="2:3" x14ac:dyDescent="0.4">
      <c r="B1028">
        <v>1124</v>
      </c>
      <c r="C1028" t="str">
        <f>VLOOKUP(B1028,Sheet2!$AM$2:$AN$66,2,FALSE)</f>
        <v>Baylor</v>
      </c>
    </row>
    <row r="1029" spans="2:3" x14ac:dyDescent="0.4">
      <c r="B1029">
        <v>1458</v>
      </c>
      <c r="C1029" t="str">
        <f>VLOOKUP(B1029,Sheet2!$AM$2:$AN$66,2,FALSE)</f>
        <v>Wisconsin</v>
      </c>
    </row>
    <row r="1030" spans="2:3" x14ac:dyDescent="0.4">
      <c r="B1030">
        <v>1437</v>
      </c>
      <c r="C1030" t="str">
        <f>VLOOKUP(B1030,Sheet2!$AM$2:$AN$66,2,FALSE)</f>
        <v>Villanova</v>
      </c>
    </row>
    <row r="1031" spans="2:3" x14ac:dyDescent="0.4">
      <c r="B1031">
        <v>1452</v>
      </c>
      <c r="C1031" t="str">
        <f>VLOOKUP(B1031,Sheet2!$AM$2:$AN$66,2,FALSE)</f>
        <v>West Virginia</v>
      </c>
    </row>
    <row r="1032" spans="2:3" x14ac:dyDescent="0.4">
      <c r="B1032">
        <v>1437</v>
      </c>
      <c r="C1032" t="str">
        <f>VLOOKUP(B1032,Sheet2!$AM$2:$AN$66,2,FALSE)</f>
        <v>Villanova</v>
      </c>
    </row>
    <row r="1033" spans="2:3" x14ac:dyDescent="0.4">
      <c r="B1033">
        <v>1458</v>
      </c>
      <c r="C1033" t="str">
        <f>VLOOKUP(B1033,Sheet2!$AM$2:$AN$66,2,FALSE)</f>
        <v>Wisconsin</v>
      </c>
    </row>
    <row r="1034" spans="2:3" x14ac:dyDescent="0.4">
      <c r="B1034">
        <v>1452</v>
      </c>
      <c r="C1034" t="str">
        <f>VLOOKUP(B1034,Sheet2!$AM$2:$AN$66,2,FALSE)</f>
        <v>West Virginia</v>
      </c>
    </row>
    <row r="1035" spans="2:3" x14ac:dyDescent="0.4">
      <c r="B1035">
        <v>1452</v>
      </c>
      <c r="C1035" t="str">
        <f>VLOOKUP(B1035,Sheet2!$AM$2:$AN$66,2,FALSE)</f>
        <v>West Virginia</v>
      </c>
    </row>
    <row r="1036" spans="2:3" x14ac:dyDescent="0.4">
      <c r="B1036">
        <v>1124</v>
      </c>
      <c r="C1036" t="str">
        <f>VLOOKUP(B1036,Sheet2!$AM$2:$AN$66,2,FALSE)</f>
        <v>Baylor</v>
      </c>
    </row>
    <row r="1037" spans="2:3" x14ac:dyDescent="0.4">
      <c r="B1037">
        <v>1124</v>
      </c>
      <c r="C1037" t="str">
        <f>VLOOKUP(B1037,Sheet2!$AM$2:$AN$66,2,FALSE)</f>
        <v>Baylor</v>
      </c>
    </row>
    <row r="1038" spans="2:3" x14ac:dyDescent="0.4">
      <c r="B1038">
        <v>1452</v>
      </c>
      <c r="C1038" t="str">
        <f>VLOOKUP(B1038,Sheet2!$AM$2:$AN$66,2,FALSE)</f>
        <v>West Virginia</v>
      </c>
    </row>
    <row r="1039" spans="2:3" x14ac:dyDescent="0.4">
      <c r="B1039">
        <v>1124</v>
      </c>
      <c r="C1039" t="str">
        <f>VLOOKUP(B1039,Sheet2!$AM$2:$AN$66,2,FALSE)</f>
        <v>Baylor</v>
      </c>
    </row>
    <row r="1040" spans="2:3" x14ac:dyDescent="0.4">
      <c r="B1040">
        <v>1437</v>
      </c>
      <c r="C1040" t="str">
        <f>VLOOKUP(B1040,Sheet2!$AM$2:$AN$66,2,FALSE)</f>
        <v>Villanova</v>
      </c>
    </row>
    <row r="1041" spans="2:3" x14ac:dyDescent="0.4">
      <c r="B1041">
        <v>1343</v>
      </c>
      <c r="C1041" t="str">
        <f>VLOOKUP(B1041,Sheet2!$AM$2:$AN$66,2,FALSE)</f>
        <v>Princeton</v>
      </c>
    </row>
    <row r="1042" spans="2:3" x14ac:dyDescent="0.4">
      <c r="B1042">
        <v>1433</v>
      </c>
      <c r="C1042" t="str">
        <f>VLOOKUP(B1042,Sheet2!$AM$2:$AN$66,2,FALSE)</f>
        <v>Virginia Commonwealth</v>
      </c>
    </row>
    <row r="1043" spans="2:3" x14ac:dyDescent="0.4">
      <c r="B1043">
        <v>1433</v>
      </c>
      <c r="C1043" t="str">
        <f>VLOOKUP(B1043,Sheet2!$AM$2:$AN$66,2,FALSE)</f>
        <v>Virginia Commonwealth</v>
      </c>
    </row>
    <row r="1044" spans="2:3" x14ac:dyDescent="0.4">
      <c r="B1044">
        <v>1452</v>
      </c>
      <c r="C1044" t="str">
        <f>VLOOKUP(B1044,Sheet2!$AM$2:$AN$66,2,FALSE)</f>
        <v>West Virginia</v>
      </c>
    </row>
    <row r="1045" spans="2:3" x14ac:dyDescent="0.4">
      <c r="B1045">
        <v>1437</v>
      </c>
      <c r="C1045" t="str">
        <f>VLOOKUP(B1045,Sheet2!$AM$2:$AN$66,2,FALSE)</f>
        <v>Villanova</v>
      </c>
    </row>
    <row r="1046" spans="2:3" x14ac:dyDescent="0.4">
      <c r="B1046">
        <v>1452</v>
      </c>
      <c r="C1046" t="str">
        <f>VLOOKUP(B1046,Sheet2!$AM$2:$AN$66,2,FALSE)</f>
        <v>West Virginia</v>
      </c>
    </row>
    <row r="1047" spans="2:3" x14ac:dyDescent="0.4">
      <c r="B1047">
        <v>1343</v>
      </c>
      <c r="C1047" t="str">
        <f>VLOOKUP(B1047,Sheet2!$AM$2:$AN$66,2,FALSE)</f>
        <v>Princeton</v>
      </c>
    </row>
    <row r="1048" spans="2:3" x14ac:dyDescent="0.4">
      <c r="B1048">
        <v>1437</v>
      </c>
      <c r="C1048" t="str">
        <f>VLOOKUP(B1048,Sheet2!$AM$2:$AN$66,2,FALSE)</f>
        <v>Villanova</v>
      </c>
    </row>
    <row r="1049" spans="2:3" x14ac:dyDescent="0.4">
      <c r="B1049">
        <v>1437</v>
      </c>
      <c r="C1049" t="str">
        <f>VLOOKUP(B1049,Sheet2!$AM$2:$AN$66,2,FALSE)</f>
        <v>Villanova</v>
      </c>
    </row>
    <row r="1050" spans="2:3" x14ac:dyDescent="0.4">
      <c r="B1050">
        <v>1452</v>
      </c>
      <c r="C1050" t="str">
        <f>VLOOKUP(B1050,Sheet2!$AM$2:$AN$66,2,FALSE)</f>
        <v>West Virginia</v>
      </c>
    </row>
    <row r="1051" spans="2:3" x14ac:dyDescent="0.4">
      <c r="B1051">
        <v>1452</v>
      </c>
      <c r="C1051" t="str">
        <f>VLOOKUP(B1051,Sheet2!$AM$2:$AN$66,2,FALSE)</f>
        <v>West Virginia</v>
      </c>
    </row>
    <row r="1052" spans="2:3" x14ac:dyDescent="0.4">
      <c r="B1052">
        <v>1433</v>
      </c>
      <c r="C1052" t="str">
        <f>VLOOKUP(B1052,Sheet2!$AM$2:$AN$66,2,FALSE)</f>
        <v>Virginia Commonwealth</v>
      </c>
    </row>
    <row r="1053" spans="2:3" x14ac:dyDescent="0.4">
      <c r="B1053">
        <v>1452</v>
      </c>
      <c r="C1053" t="str">
        <f>VLOOKUP(B1053,Sheet2!$AM$2:$AN$66,2,FALSE)</f>
        <v>West Virginia</v>
      </c>
    </row>
    <row r="1054" spans="2:3" x14ac:dyDescent="0.4">
      <c r="B1054">
        <v>1437</v>
      </c>
      <c r="C1054" t="str">
        <f>VLOOKUP(B1054,Sheet2!$AM$2:$AN$66,2,FALSE)</f>
        <v>Villanova</v>
      </c>
    </row>
    <row r="1055" spans="2:3" x14ac:dyDescent="0.4">
      <c r="B1055">
        <v>1458</v>
      </c>
      <c r="C1055" t="str">
        <f>VLOOKUP(B1055,Sheet2!$AM$2:$AN$66,2,FALSE)</f>
        <v>Wisconsin</v>
      </c>
    </row>
    <row r="1056" spans="2:3" x14ac:dyDescent="0.4">
      <c r="B1056">
        <v>1452</v>
      </c>
      <c r="C1056" t="str">
        <f>VLOOKUP(B1056,Sheet2!$AM$2:$AN$66,2,FALSE)</f>
        <v>West Virginia</v>
      </c>
    </row>
    <row r="1057" spans="2:3" x14ac:dyDescent="0.4">
      <c r="B1057">
        <v>1374</v>
      </c>
      <c r="C1057" t="str">
        <f>VLOOKUP(B1057,Sheet2!$AM$2:$AN$66,2,FALSE)</f>
        <v>Southern Methodist</v>
      </c>
    </row>
    <row r="1058" spans="2:3" x14ac:dyDescent="0.4">
      <c r="B1058">
        <v>1452</v>
      </c>
      <c r="C1058" t="str">
        <f>VLOOKUP(B1058,Sheet2!$AM$2:$AN$66,2,FALSE)</f>
        <v>West Virginia</v>
      </c>
    </row>
    <row r="1059" spans="2:3" x14ac:dyDescent="0.4">
      <c r="B1059">
        <v>1343</v>
      </c>
      <c r="C1059" t="str">
        <f>VLOOKUP(B1059,Sheet2!$AM$2:$AN$66,2,FALSE)</f>
        <v>Princeton</v>
      </c>
    </row>
    <row r="1060" spans="2:3" x14ac:dyDescent="0.4">
      <c r="B1060">
        <v>1437</v>
      </c>
      <c r="C1060" t="str">
        <f>VLOOKUP(B1060,Sheet2!$AM$2:$AN$66,2,FALSE)</f>
        <v>Villanova</v>
      </c>
    </row>
    <row r="1061" spans="2:3" x14ac:dyDescent="0.4">
      <c r="B1061">
        <v>1374</v>
      </c>
      <c r="C1061" t="str">
        <f>VLOOKUP(B1061,Sheet2!$AM$2:$AN$66,2,FALSE)</f>
        <v>Southern Methodist</v>
      </c>
    </row>
    <row r="1062" spans="2:3" x14ac:dyDescent="0.4">
      <c r="B1062">
        <v>1343</v>
      </c>
      <c r="C1062" t="str">
        <f>VLOOKUP(B1062,Sheet2!$AM$2:$AN$66,2,FALSE)</f>
        <v>Princeton</v>
      </c>
    </row>
    <row r="1063" spans="2:3" x14ac:dyDescent="0.4">
      <c r="B1063">
        <v>1195</v>
      </c>
      <c r="C1063" t="str">
        <f>VLOOKUP(B1063,Sheet2!$AM$2:$AN$66,2,FALSE)</f>
        <v>Florida Gulf Coast</v>
      </c>
    </row>
    <row r="1064" spans="2:3" x14ac:dyDescent="0.4">
      <c r="B1064">
        <v>1124</v>
      </c>
      <c r="C1064" t="str">
        <f>VLOOKUP(B1064,Sheet2!$AM$2:$AN$66,2,FALSE)</f>
        <v>Baylor</v>
      </c>
    </row>
    <row r="1065" spans="2:3" x14ac:dyDescent="0.4">
      <c r="B1065">
        <v>1124</v>
      </c>
      <c r="C1065" t="str">
        <f>VLOOKUP(B1065,Sheet2!$AM$2:$AN$66,2,FALSE)</f>
        <v>Baylor</v>
      </c>
    </row>
    <row r="1066" spans="2:3" x14ac:dyDescent="0.4">
      <c r="B1066">
        <v>1452</v>
      </c>
      <c r="C1066" t="str">
        <f>VLOOKUP(B1066,Sheet2!$AM$2:$AN$66,2,FALSE)</f>
        <v>West Virginia</v>
      </c>
    </row>
    <row r="1067" spans="2:3" x14ac:dyDescent="0.4">
      <c r="B1067">
        <v>1452</v>
      </c>
      <c r="C1067" t="str">
        <f>VLOOKUP(B1067,Sheet2!$AM$2:$AN$66,2,FALSE)</f>
        <v>West Virginia</v>
      </c>
    </row>
    <row r="1068" spans="2:3" x14ac:dyDescent="0.4">
      <c r="B1068">
        <v>1452</v>
      </c>
      <c r="C1068" t="str">
        <f>VLOOKUP(B1068,Sheet2!$AM$2:$AN$66,2,FALSE)</f>
        <v>West Virginia</v>
      </c>
    </row>
    <row r="1069" spans="2:3" x14ac:dyDescent="0.4">
      <c r="B1069">
        <v>1452</v>
      </c>
      <c r="C1069" t="str">
        <f>VLOOKUP(B1069,Sheet2!$AM$2:$AN$66,2,FALSE)</f>
        <v>West Virginia</v>
      </c>
    </row>
    <row r="1070" spans="2:3" x14ac:dyDescent="0.4">
      <c r="B1070">
        <v>1452</v>
      </c>
      <c r="C1070" t="str">
        <f>VLOOKUP(B1070,Sheet2!$AM$2:$AN$66,2,FALSE)</f>
        <v>West Virginia</v>
      </c>
    </row>
    <row r="1071" spans="2:3" x14ac:dyDescent="0.4">
      <c r="B1071">
        <v>1343</v>
      </c>
      <c r="C1071" t="str">
        <f>VLOOKUP(B1071,Sheet2!$AM$2:$AN$66,2,FALSE)</f>
        <v>Princeton</v>
      </c>
    </row>
    <row r="1072" spans="2:3" x14ac:dyDescent="0.4">
      <c r="B1072">
        <v>1374</v>
      </c>
      <c r="C1072" t="str">
        <f>VLOOKUP(B1072,Sheet2!$AM$2:$AN$66,2,FALSE)</f>
        <v>Southern Methodist</v>
      </c>
    </row>
    <row r="1073" spans="2:3" x14ac:dyDescent="0.4">
      <c r="B1073">
        <v>1452</v>
      </c>
      <c r="C1073" t="str">
        <f>VLOOKUP(B1073,Sheet2!$AM$2:$AN$66,2,FALSE)</f>
        <v>West Virginia</v>
      </c>
    </row>
    <row r="1074" spans="2:3" x14ac:dyDescent="0.4">
      <c r="B1074">
        <v>1437</v>
      </c>
      <c r="C1074" t="str">
        <f>VLOOKUP(B1074,Sheet2!$AM$2:$AN$66,2,FALSE)</f>
        <v>Villanova</v>
      </c>
    </row>
    <row r="1075" spans="2:3" x14ac:dyDescent="0.4">
      <c r="B1075">
        <v>1452</v>
      </c>
      <c r="C1075" t="str">
        <f>VLOOKUP(B1075,Sheet2!$AM$2:$AN$66,2,FALSE)</f>
        <v>West Virginia</v>
      </c>
    </row>
    <row r="1076" spans="2:3" x14ac:dyDescent="0.4">
      <c r="B1076">
        <v>1124</v>
      </c>
      <c r="C1076" t="str">
        <f>VLOOKUP(B1076,Sheet2!$AM$2:$AN$66,2,FALSE)</f>
        <v>Baylor</v>
      </c>
    </row>
    <row r="1077" spans="2:3" x14ac:dyDescent="0.4">
      <c r="B1077">
        <v>1433</v>
      </c>
      <c r="C1077" t="str">
        <f>VLOOKUP(B1077,Sheet2!$AM$2:$AN$66,2,FALSE)</f>
        <v>Virginia Commonwealth</v>
      </c>
    </row>
    <row r="1078" spans="2:3" x14ac:dyDescent="0.4">
      <c r="B1078">
        <v>1437</v>
      </c>
      <c r="C1078" t="str">
        <f>VLOOKUP(B1078,Sheet2!$AM$2:$AN$66,2,FALSE)</f>
        <v>Villanova</v>
      </c>
    </row>
    <row r="1079" spans="2:3" x14ac:dyDescent="0.4">
      <c r="B1079">
        <v>1452</v>
      </c>
      <c r="C1079" t="str">
        <f>VLOOKUP(B1079,Sheet2!$AM$2:$AN$66,2,FALSE)</f>
        <v>West Virginia</v>
      </c>
    </row>
    <row r="1080" spans="2:3" x14ac:dyDescent="0.4">
      <c r="B1080">
        <v>1343</v>
      </c>
      <c r="C1080" t="str">
        <f>VLOOKUP(B1080,Sheet2!$AM$2:$AN$66,2,FALSE)</f>
        <v>Princeton</v>
      </c>
    </row>
    <row r="1081" spans="2:3" x14ac:dyDescent="0.4">
      <c r="B1081">
        <v>1435</v>
      </c>
      <c r="C1081" t="str">
        <f>VLOOKUP(B1081,Sheet2!$AM$2:$AN$66,2,FALSE)</f>
        <v>Vanderbilt</v>
      </c>
    </row>
    <row r="1082" spans="2:3" x14ac:dyDescent="0.4">
      <c r="B1082">
        <v>1458</v>
      </c>
      <c r="C1082" t="str">
        <f>VLOOKUP(B1082,Sheet2!$AM$2:$AN$66,2,FALSE)</f>
        <v>Wisconsin</v>
      </c>
    </row>
    <row r="1083" spans="2:3" x14ac:dyDescent="0.4">
      <c r="B1083">
        <v>1452</v>
      </c>
      <c r="C1083" t="str">
        <f>VLOOKUP(B1083,Sheet2!$AM$2:$AN$66,2,FALSE)</f>
        <v>West Virginia</v>
      </c>
    </row>
    <row r="1084" spans="2:3" x14ac:dyDescent="0.4">
      <c r="B1084">
        <v>1195</v>
      </c>
      <c r="C1084" t="str">
        <f>VLOOKUP(B1084,Sheet2!$AM$2:$AN$66,2,FALSE)</f>
        <v>Florida Gulf Coast</v>
      </c>
    </row>
    <row r="1085" spans="2:3" x14ac:dyDescent="0.4">
      <c r="B1085">
        <v>1343</v>
      </c>
      <c r="C1085" t="str">
        <f>VLOOKUP(B1085,Sheet2!$AM$2:$AN$66,2,FALSE)</f>
        <v>Princeton</v>
      </c>
    </row>
    <row r="1086" spans="2:3" x14ac:dyDescent="0.4">
      <c r="B1086">
        <v>1452</v>
      </c>
      <c r="C1086" t="str">
        <f>VLOOKUP(B1086,Sheet2!$AM$2:$AN$66,2,FALSE)</f>
        <v>West Virginia</v>
      </c>
    </row>
    <row r="1087" spans="2:3" x14ac:dyDescent="0.4">
      <c r="B1087">
        <v>1124</v>
      </c>
      <c r="C1087" t="str">
        <f>VLOOKUP(B1087,Sheet2!$AM$2:$AN$66,2,FALSE)</f>
        <v>Baylor</v>
      </c>
    </row>
    <row r="1088" spans="2:3" x14ac:dyDescent="0.4">
      <c r="B1088">
        <v>1458</v>
      </c>
      <c r="C1088" t="str">
        <f>VLOOKUP(B1088,Sheet2!$AM$2:$AN$66,2,FALSE)</f>
        <v>Wisconsin</v>
      </c>
    </row>
    <row r="1089" spans="2:3" x14ac:dyDescent="0.4">
      <c r="B1089">
        <v>1433</v>
      </c>
      <c r="C1089" t="str">
        <f>VLOOKUP(B1089,Sheet2!$AM$2:$AN$66,2,FALSE)</f>
        <v>Virginia Commonwealth</v>
      </c>
    </row>
    <row r="1090" spans="2:3" x14ac:dyDescent="0.4">
      <c r="B1090">
        <v>1433</v>
      </c>
      <c r="C1090" t="str">
        <f>VLOOKUP(B1090,Sheet2!$AM$2:$AN$66,2,FALSE)</f>
        <v>Virginia Commonwealth</v>
      </c>
    </row>
    <row r="1091" spans="2:3" x14ac:dyDescent="0.4">
      <c r="B1091">
        <v>1437</v>
      </c>
      <c r="C1091" t="str">
        <f>VLOOKUP(B1091,Sheet2!$AM$2:$AN$66,2,FALSE)</f>
        <v>Villanova</v>
      </c>
    </row>
    <row r="1092" spans="2:3" x14ac:dyDescent="0.4">
      <c r="B1092">
        <v>1452</v>
      </c>
      <c r="C1092" t="str">
        <f>VLOOKUP(B1092,Sheet2!$AM$2:$AN$66,2,FALSE)</f>
        <v>West Virginia</v>
      </c>
    </row>
    <row r="1093" spans="2:3" x14ac:dyDescent="0.4">
      <c r="B1093">
        <v>1124</v>
      </c>
      <c r="C1093" t="str">
        <f>VLOOKUP(B1093,Sheet2!$AM$2:$AN$66,2,FALSE)</f>
        <v>Baylor</v>
      </c>
    </row>
    <row r="1094" spans="2:3" x14ac:dyDescent="0.4">
      <c r="B1094">
        <v>1452</v>
      </c>
      <c r="C1094" t="str">
        <f>VLOOKUP(B1094,Sheet2!$AM$2:$AN$66,2,FALSE)</f>
        <v>West Virginia</v>
      </c>
    </row>
    <row r="1095" spans="2:3" x14ac:dyDescent="0.4">
      <c r="B1095">
        <v>1433</v>
      </c>
      <c r="C1095" t="str">
        <f>VLOOKUP(B1095,Sheet2!$AM$2:$AN$66,2,FALSE)</f>
        <v>Virginia Commonwealth</v>
      </c>
    </row>
    <row r="1096" spans="2:3" x14ac:dyDescent="0.4">
      <c r="B1096">
        <v>1452</v>
      </c>
      <c r="C1096" t="str">
        <f>VLOOKUP(B1096,Sheet2!$AM$2:$AN$66,2,FALSE)</f>
        <v>West Virginia</v>
      </c>
    </row>
    <row r="1097" spans="2:3" x14ac:dyDescent="0.4">
      <c r="B1097">
        <v>1124</v>
      </c>
      <c r="C1097" t="str">
        <f>VLOOKUP(B1097,Sheet2!$AM$2:$AN$66,2,FALSE)</f>
        <v>Baylor</v>
      </c>
    </row>
    <row r="1098" spans="2:3" x14ac:dyDescent="0.4">
      <c r="B1098">
        <v>1452</v>
      </c>
      <c r="C1098" t="str">
        <f>VLOOKUP(B1098,Sheet2!$AM$2:$AN$66,2,FALSE)</f>
        <v>West Virginia</v>
      </c>
    </row>
    <row r="1099" spans="2:3" x14ac:dyDescent="0.4">
      <c r="B1099">
        <v>1452</v>
      </c>
      <c r="C1099" t="str">
        <f>VLOOKUP(B1099,Sheet2!$AM$2:$AN$66,2,FALSE)</f>
        <v>West Virginia</v>
      </c>
    </row>
    <row r="1100" spans="2:3" x14ac:dyDescent="0.4">
      <c r="B1100">
        <v>1437</v>
      </c>
      <c r="C1100" t="str">
        <f>VLOOKUP(B1100,Sheet2!$AM$2:$AN$66,2,FALSE)</f>
        <v>Villanova</v>
      </c>
    </row>
    <row r="1101" spans="2:3" x14ac:dyDescent="0.4">
      <c r="B1101">
        <v>1433</v>
      </c>
      <c r="C1101" t="str">
        <f>VLOOKUP(B1101,Sheet2!$AM$2:$AN$66,2,FALSE)</f>
        <v>Virginia Commonwealth</v>
      </c>
    </row>
    <row r="1102" spans="2:3" x14ac:dyDescent="0.4">
      <c r="B1102">
        <v>1452</v>
      </c>
      <c r="C1102" t="str">
        <f>VLOOKUP(B1102,Sheet2!$AM$2:$AN$66,2,FALSE)</f>
        <v>West Virginia</v>
      </c>
    </row>
    <row r="1103" spans="2:3" x14ac:dyDescent="0.4">
      <c r="B1103">
        <v>1452</v>
      </c>
      <c r="C1103" t="str">
        <f>VLOOKUP(B1103,Sheet2!$AM$2:$AN$66,2,FALSE)</f>
        <v>West Virginia</v>
      </c>
    </row>
    <row r="1104" spans="2:3" x14ac:dyDescent="0.4">
      <c r="B1104">
        <v>1112</v>
      </c>
      <c r="C1104" t="str">
        <f>VLOOKUP(B1104,Sheet2!$AM$2:$AN$66,2,FALSE)</f>
        <v>Arizona</v>
      </c>
    </row>
    <row r="1105" spans="2:3" x14ac:dyDescent="0.4">
      <c r="B1105">
        <v>1374</v>
      </c>
      <c r="C1105" t="str">
        <f>VLOOKUP(B1105,Sheet2!$AM$2:$AN$66,2,FALSE)</f>
        <v>Southern Methodist</v>
      </c>
    </row>
    <row r="1106" spans="2:3" x14ac:dyDescent="0.4">
      <c r="B1106">
        <v>1124</v>
      </c>
      <c r="C1106" t="str">
        <f>VLOOKUP(B1106,Sheet2!$AM$2:$AN$66,2,FALSE)</f>
        <v>Baylor</v>
      </c>
    </row>
    <row r="1107" spans="2:3" x14ac:dyDescent="0.4">
      <c r="B1107">
        <v>1181</v>
      </c>
      <c r="C1107" t="str">
        <f>VLOOKUP(B1107,Sheet2!$AM$2:$AN$66,2,FALSE)</f>
        <v>Duke</v>
      </c>
    </row>
    <row r="1108" spans="2:3" x14ac:dyDescent="0.4">
      <c r="B1108">
        <v>1343</v>
      </c>
      <c r="C1108" t="str">
        <f>VLOOKUP(B1108,Sheet2!$AM$2:$AN$66,2,FALSE)</f>
        <v>Princeton</v>
      </c>
    </row>
    <row r="1109" spans="2:3" x14ac:dyDescent="0.4">
      <c r="B1109">
        <v>1437</v>
      </c>
      <c r="C1109" t="str">
        <f>VLOOKUP(B1109,Sheet2!$AM$2:$AN$66,2,FALSE)</f>
        <v>Villanova</v>
      </c>
    </row>
    <row r="1110" spans="2:3" x14ac:dyDescent="0.4">
      <c r="B1110">
        <v>1343</v>
      </c>
      <c r="C1110" t="str">
        <f>VLOOKUP(B1110,Sheet2!$AM$2:$AN$66,2,FALSE)</f>
        <v>Princeton</v>
      </c>
    </row>
    <row r="1111" spans="2:3" x14ac:dyDescent="0.4">
      <c r="B1111">
        <v>1437</v>
      </c>
      <c r="C1111" t="str">
        <f>VLOOKUP(B1111,Sheet2!$AM$2:$AN$66,2,FALSE)</f>
        <v>Villanova</v>
      </c>
    </row>
    <row r="1112" spans="2:3" x14ac:dyDescent="0.4">
      <c r="B1112">
        <v>1452</v>
      </c>
      <c r="C1112" t="str">
        <f>VLOOKUP(B1112,Sheet2!$AM$2:$AN$66,2,FALSE)</f>
        <v>West Virginia</v>
      </c>
    </row>
    <row r="1113" spans="2:3" x14ac:dyDescent="0.4">
      <c r="B1113">
        <v>1124</v>
      </c>
      <c r="C1113" t="str">
        <f>VLOOKUP(B1113,Sheet2!$AM$2:$AN$66,2,FALSE)</f>
        <v>Baylor</v>
      </c>
    </row>
    <row r="1114" spans="2:3" x14ac:dyDescent="0.4">
      <c r="B1114">
        <v>1452</v>
      </c>
      <c r="C1114" t="str">
        <f>VLOOKUP(B1114,Sheet2!$AM$2:$AN$66,2,FALSE)</f>
        <v>West Virginia</v>
      </c>
    </row>
    <row r="1115" spans="2:3" x14ac:dyDescent="0.4">
      <c r="B1115">
        <v>1423</v>
      </c>
      <c r="C1115" t="str">
        <f>VLOOKUP(B1115,Sheet2!$AM$2:$AN$66,2,FALSE)</f>
        <v>North Carolina-Wilmington</v>
      </c>
    </row>
    <row r="1116" spans="2:3" x14ac:dyDescent="0.4">
      <c r="B1116">
        <v>1452</v>
      </c>
      <c r="C1116" t="str">
        <f>VLOOKUP(B1116,Sheet2!$AM$2:$AN$66,2,FALSE)</f>
        <v>West Virginia</v>
      </c>
    </row>
    <row r="1117" spans="2:3" x14ac:dyDescent="0.4">
      <c r="B1117">
        <v>1433</v>
      </c>
      <c r="C1117" t="str">
        <f>VLOOKUP(B1117,Sheet2!$AM$2:$AN$66,2,FALSE)</f>
        <v>Virginia Commonwealth</v>
      </c>
    </row>
    <row r="1118" spans="2:3" x14ac:dyDescent="0.4">
      <c r="B1118">
        <v>1376</v>
      </c>
      <c r="C1118" t="str">
        <f>VLOOKUP(B1118,Sheet2!$AM$2:$AN$66,2,FALSE)</f>
        <v>South Carolina</v>
      </c>
    </row>
    <row r="1119" spans="2:3" x14ac:dyDescent="0.4">
      <c r="B1119">
        <v>1452</v>
      </c>
      <c r="C1119" t="str">
        <f>VLOOKUP(B1119,Sheet2!$AM$2:$AN$66,2,FALSE)</f>
        <v>West Virginia</v>
      </c>
    </row>
    <row r="1120" spans="2:3" x14ac:dyDescent="0.4">
      <c r="B1120">
        <v>1124</v>
      </c>
      <c r="C1120" t="str">
        <f>VLOOKUP(B1120,Sheet2!$AM$2:$AN$66,2,FALSE)</f>
        <v>Baylor</v>
      </c>
    </row>
    <row r="1121" spans="2:3" x14ac:dyDescent="0.4">
      <c r="B1121">
        <v>1437</v>
      </c>
      <c r="C1121" t="str">
        <f>VLOOKUP(B1121,Sheet2!$AM$2:$AN$66,2,FALSE)</f>
        <v>Villanova</v>
      </c>
    </row>
    <row r="1122" spans="2:3" x14ac:dyDescent="0.4">
      <c r="B1122">
        <v>1437</v>
      </c>
      <c r="C1122" t="str">
        <f>VLOOKUP(B1122,Sheet2!$AM$2:$AN$66,2,FALSE)</f>
        <v>Villanova</v>
      </c>
    </row>
    <row r="1123" spans="2:3" x14ac:dyDescent="0.4">
      <c r="B1123">
        <v>1124</v>
      </c>
      <c r="C1123" t="str">
        <f>VLOOKUP(B1123,Sheet2!$AM$2:$AN$66,2,FALSE)</f>
        <v>Baylor</v>
      </c>
    </row>
    <row r="1124" spans="2:3" x14ac:dyDescent="0.4">
      <c r="B1124">
        <v>1452</v>
      </c>
      <c r="C1124" t="str">
        <f>VLOOKUP(B1124,Sheet2!$AM$2:$AN$66,2,FALSE)</f>
        <v>West Virginia</v>
      </c>
    </row>
    <row r="1125" spans="2:3" x14ac:dyDescent="0.4">
      <c r="B1125">
        <v>1124</v>
      </c>
      <c r="C1125" t="str">
        <f>VLOOKUP(B1125,Sheet2!$AM$2:$AN$66,2,FALSE)</f>
        <v>Baylor</v>
      </c>
    </row>
    <row r="1126" spans="2:3" x14ac:dyDescent="0.4">
      <c r="B1126">
        <v>1112</v>
      </c>
      <c r="C1126" t="str">
        <f>VLOOKUP(B1126,Sheet2!$AM$2:$AN$66,2,FALSE)</f>
        <v>Arizona</v>
      </c>
    </row>
    <row r="1127" spans="2:3" x14ac:dyDescent="0.4">
      <c r="B1127">
        <v>1452</v>
      </c>
      <c r="C1127" t="str">
        <f>VLOOKUP(B1127,Sheet2!$AM$2:$AN$66,2,FALSE)</f>
        <v>West Virginia</v>
      </c>
    </row>
    <row r="1128" spans="2:3" x14ac:dyDescent="0.4">
      <c r="B1128">
        <v>1124</v>
      </c>
      <c r="C1128" t="str">
        <f>VLOOKUP(B1128,Sheet2!$AM$2:$AN$66,2,FALSE)</f>
        <v>Baylor</v>
      </c>
    </row>
    <row r="1129" spans="2:3" x14ac:dyDescent="0.4">
      <c r="B1129">
        <v>1452</v>
      </c>
      <c r="C1129" t="str">
        <f>VLOOKUP(B1129,Sheet2!$AM$2:$AN$66,2,FALSE)</f>
        <v>West Virginia</v>
      </c>
    </row>
    <row r="1130" spans="2:3" x14ac:dyDescent="0.4">
      <c r="B1130">
        <v>1124</v>
      </c>
      <c r="C1130" t="str">
        <f>VLOOKUP(B1130,Sheet2!$AM$2:$AN$66,2,FALSE)</f>
        <v>Baylor</v>
      </c>
    </row>
    <row r="1131" spans="2:3" x14ac:dyDescent="0.4">
      <c r="B1131">
        <v>1124</v>
      </c>
      <c r="C1131" t="str">
        <f>VLOOKUP(B1131,Sheet2!$AM$2:$AN$66,2,FALSE)</f>
        <v>Baylor</v>
      </c>
    </row>
    <row r="1132" spans="2:3" x14ac:dyDescent="0.4">
      <c r="B1132">
        <v>1376</v>
      </c>
      <c r="C1132" t="str">
        <f>VLOOKUP(B1132,Sheet2!$AM$2:$AN$66,2,FALSE)</f>
        <v>South Carolina</v>
      </c>
    </row>
    <row r="1133" spans="2:3" x14ac:dyDescent="0.4">
      <c r="B1133">
        <v>1452</v>
      </c>
      <c r="C1133" t="str">
        <f>VLOOKUP(B1133,Sheet2!$AM$2:$AN$66,2,FALSE)</f>
        <v>West Virginia</v>
      </c>
    </row>
    <row r="1134" spans="2:3" x14ac:dyDescent="0.4">
      <c r="B1134">
        <v>1458</v>
      </c>
      <c r="C1134" t="str">
        <f>VLOOKUP(B1134,Sheet2!$AM$2:$AN$66,2,FALSE)</f>
        <v>Wisconsin</v>
      </c>
    </row>
    <row r="1135" spans="2:3" x14ac:dyDescent="0.4">
      <c r="B1135">
        <v>1458</v>
      </c>
      <c r="C1135" t="str">
        <f>VLOOKUP(B1135,Sheet2!$AM$2:$AN$66,2,FALSE)</f>
        <v>Wisconsin</v>
      </c>
    </row>
    <row r="1136" spans="2:3" x14ac:dyDescent="0.4">
      <c r="B1136">
        <v>1374</v>
      </c>
      <c r="C1136" t="str">
        <f>VLOOKUP(B1136,Sheet2!$AM$2:$AN$66,2,FALSE)</f>
        <v>Southern Methodist</v>
      </c>
    </row>
    <row r="1137" spans="2:3" x14ac:dyDescent="0.4">
      <c r="B1137">
        <v>1452</v>
      </c>
      <c r="C1137" t="str">
        <f>VLOOKUP(B1137,Sheet2!$AM$2:$AN$66,2,FALSE)</f>
        <v>West Virginia</v>
      </c>
    </row>
    <row r="1138" spans="2:3" x14ac:dyDescent="0.4">
      <c r="B1138">
        <v>1374</v>
      </c>
      <c r="C1138" t="str">
        <f>VLOOKUP(B1138,Sheet2!$AM$2:$AN$66,2,FALSE)</f>
        <v>Southern Methodist</v>
      </c>
    </row>
    <row r="1139" spans="2:3" x14ac:dyDescent="0.4">
      <c r="B1139">
        <v>1452</v>
      </c>
      <c r="C1139" t="str">
        <f>VLOOKUP(B1139,Sheet2!$AM$2:$AN$66,2,FALSE)</f>
        <v>West Virginia</v>
      </c>
    </row>
    <row r="1140" spans="2:3" x14ac:dyDescent="0.4">
      <c r="B1140">
        <v>1124</v>
      </c>
      <c r="C1140" t="str">
        <f>VLOOKUP(B1140,Sheet2!$AM$2:$AN$66,2,FALSE)</f>
        <v>Baylor</v>
      </c>
    </row>
    <row r="1141" spans="2:3" x14ac:dyDescent="0.4">
      <c r="B1141">
        <v>1452</v>
      </c>
      <c r="C1141" t="str">
        <f>VLOOKUP(B1141,Sheet2!$AM$2:$AN$66,2,FALSE)</f>
        <v>West Virginia</v>
      </c>
    </row>
    <row r="1142" spans="2:3" x14ac:dyDescent="0.4">
      <c r="B1142">
        <v>1433</v>
      </c>
      <c r="C1142" t="str">
        <f>VLOOKUP(B1142,Sheet2!$AM$2:$AN$66,2,FALSE)</f>
        <v>Virginia Commonwealth</v>
      </c>
    </row>
    <row r="1143" spans="2:3" x14ac:dyDescent="0.4">
      <c r="B1143">
        <v>1452</v>
      </c>
      <c r="C1143" t="str">
        <f>VLOOKUP(B1143,Sheet2!$AM$2:$AN$66,2,FALSE)</f>
        <v>West Virginia</v>
      </c>
    </row>
    <row r="1144" spans="2:3" x14ac:dyDescent="0.4">
      <c r="B1144">
        <v>1452</v>
      </c>
      <c r="C1144" t="str">
        <f>VLOOKUP(B1144,Sheet2!$AM$2:$AN$66,2,FALSE)</f>
        <v>West Virginia</v>
      </c>
    </row>
    <row r="1145" spans="2:3" x14ac:dyDescent="0.4">
      <c r="B1145">
        <v>1437</v>
      </c>
      <c r="C1145" t="str">
        <f>VLOOKUP(B1145,Sheet2!$AM$2:$AN$66,2,FALSE)</f>
        <v>Villanova</v>
      </c>
    </row>
    <row r="1146" spans="2:3" x14ac:dyDescent="0.4">
      <c r="B1146">
        <v>1374</v>
      </c>
      <c r="C1146" t="str">
        <f>VLOOKUP(B1146,Sheet2!$AM$2:$AN$66,2,FALSE)</f>
        <v>Southern Methodist</v>
      </c>
    </row>
    <row r="1147" spans="2:3" x14ac:dyDescent="0.4">
      <c r="B1147">
        <v>1124</v>
      </c>
      <c r="C1147" t="str">
        <f>VLOOKUP(B1147,Sheet2!$AM$2:$AN$66,2,FALSE)</f>
        <v>Baylor</v>
      </c>
    </row>
    <row r="1148" spans="2:3" x14ac:dyDescent="0.4">
      <c r="B1148">
        <v>1452</v>
      </c>
      <c r="C1148" t="str">
        <f>VLOOKUP(B1148,Sheet2!$AM$2:$AN$66,2,FALSE)</f>
        <v>West Virginia</v>
      </c>
    </row>
    <row r="1149" spans="2:3" x14ac:dyDescent="0.4">
      <c r="B1149">
        <v>1124</v>
      </c>
      <c r="C1149" t="str">
        <f>VLOOKUP(B1149,Sheet2!$AM$2:$AN$66,2,FALSE)</f>
        <v>Baylor</v>
      </c>
    </row>
    <row r="1150" spans="2:3" x14ac:dyDescent="0.4">
      <c r="B1150">
        <v>1437</v>
      </c>
      <c r="C1150" t="str">
        <f>VLOOKUP(B1150,Sheet2!$AM$2:$AN$66,2,FALSE)</f>
        <v>Villanova</v>
      </c>
    </row>
    <row r="1151" spans="2:3" x14ac:dyDescent="0.4">
      <c r="B1151">
        <v>1195</v>
      </c>
      <c r="C1151" t="str">
        <f>VLOOKUP(B1151,Sheet2!$AM$2:$AN$66,2,FALSE)</f>
        <v>Florida Gulf Coast</v>
      </c>
    </row>
    <row r="1152" spans="2:3" x14ac:dyDescent="0.4">
      <c r="B1152">
        <v>1452</v>
      </c>
      <c r="C1152" t="str">
        <f>VLOOKUP(B1152,Sheet2!$AM$2:$AN$66,2,FALSE)</f>
        <v>West Virginia</v>
      </c>
    </row>
    <row r="1153" spans="2:3" x14ac:dyDescent="0.4">
      <c r="B1153">
        <v>1452</v>
      </c>
      <c r="C1153" t="str">
        <f>VLOOKUP(B1153,Sheet2!$AM$2:$AN$66,2,FALSE)</f>
        <v>West Virginia</v>
      </c>
    </row>
    <row r="1154" spans="2:3" x14ac:dyDescent="0.4">
      <c r="B1154">
        <v>1437</v>
      </c>
      <c r="C1154" t="str">
        <f>VLOOKUP(B1154,Sheet2!$AM$2:$AN$66,2,FALSE)</f>
        <v>Villanova</v>
      </c>
    </row>
    <row r="1155" spans="2:3" x14ac:dyDescent="0.4">
      <c r="B1155">
        <v>1437</v>
      </c>
      <c r="C1155" t="str">
        <f>VLOOKUP(B1155,Sheet2!$AM$2:$AN$66,2,FALSE)</f>
        <v>Villanova</v>
      </c>
    </row>
    <row r="1156" spans="2:3" x14ac:dyDescent="0.4">
      <c r="B1156">
        <v>1458</v>
      </c>
      <c r="C1156" t="str">
        <f>VLOOKUP(B1156,Sheet2!$AM$2:$AN$66,2,FALSE)</f>
        <v>Wisconsin</v>
      </c>
    </row>
    <row r="1157" spans="2:3" x14ac:dyDescent="0.4">
      <c r="B1157">
        <v>1458</v>
      </c>
      <c r="C1157" t="str">
        <f>VLOOKUP(B1157,Sheet2!$AM$2:$AN$66,2,FALSE)</f>
        <v>Wisconsin</v>
      </c>
    </row>
    <row r="1158" spans="2:3" x14ac:dyDescent="0.4">
      <c r="B1158">
        <v>1374</v>
      </c>
      <c r="C1158" t="str">
        <f>VLOOKUP(B1158,Sheet2!$AM$2:$AN$66,2,FALSE)</f>
        <v>Southern Methodist</v>
      </c>
    </row>
    <row r="1159" spans="2:3" x14ac:dyDescent="0.4">
      <c r="B1159">
        <v>1374</v>
      </c>
      <c r="C1159" t="str">
        <f>VLOOKUP(B1159,Sheet2!$AM$2:$AN$66,2,FALSE)</f>
        <v>Southern Methodist</v>
      </c>
    </row>
    <row r="1160" spans="2:3" x14ac:dyDescent="0.4">
      <c r="B1160">
        <v>1437</v>
      </c>
      <c r="C1160" t="str">
        <f>VLOOKUP(B1160,Sheet2!$AM$2:$AN$66,2,FALSE)</f>
        <v>Villanova</v>
      </c>
    </row>
    <row r="1161" spans="2:3" x14ac:dyDescent="0.4">
      <c r="B1161">
        <v>1452</v>
      </c>
      <c r="C1161" t="str">
        <f>VLOOKUP(B1161,Sheet2!$AM$2:$AN$66,2,FALSE)</f>
        <v>West Virginia</v>
      </c>
    </row>
    <row r="1162" spans="2:3" x14ac:dyDescent="0.4">
      <c r="B1162">
        <v>1124</v>
      </c>
      <c r="C1162" t="str">
        <f>VLOOKUP(B1162,Sheet2!$AM$2:$AN$66,2,FALSE)</f>
        <v>Baylor</v>
      </c>
    </row>
    <row r="1163" spans="2:3" x14ac:dyDescent="0.4">
      <c r="B1163">
        <v>1452</v>
      </c>
      <c r="C1163" t="str">
        <f>VLOOKUP(B1163,Sheet2!$AM$2:$AN$66,2,FALSE)</f>
        <v>West Virginia</v>
      </c>
    </row>
    <row r="1164" spans="2:3" x14ac:dyDescent="0.4">
      <c r="B1164">
        <v>1423</v>
      </c>
      <c r="C1164" t="str">
        <f>VLOOKUP(B1164,Sheet2!$AM$2:$AN$66,2,FALSE)</f>
        <v>North Carolina-Wilmington</v>
      </c>
    </row>
    <row r="1165" spans="2:3" x14ac:dyDescent="0.4">
      <c r="B1165">
        <v>1423</v>
      </c>
      <c r="C1165" t="str">
        <f>VLOOKUP(B1165,Sheet2!$AM$2:$AN$66,2,FALSE)</f>
        <v>North Carolina-Wilmington</v>
      </c>
    </row>
    <row r="1166" spans="2:3" x14ac:dyDescent="0.4">
      <c r="B1166">
        <v>1433</v>
      </c>
      <c r="C1166" t="str">
        <f>VLOOKUP(B1166,Sheet2!$AM$2:$AN$66,2,FALSE)</f>
        <v>Virginia Commonwealth</v>
      </c>
    </row>
    <row r="1167" spans="2:3" x14ac:dyDescent="0.4">
      <c r="B1167">
        <v>1437</v>
      </c>
      <c r="C1167" t="str">
        <f>VLOOKUP(B1167,Sheet2!$AM$2:$AN$66,2,FALSE)</f>
        <v>Villanova</v>
      </c>
    </row>
    <row r="1168" spans="2:3" x14ac:dyDescent="0.4">
      <c r="B1168">
        <v>1452</v>
      </c>
      <c r="C1168" t="str">
        <f>VLOOKUP(B1168,Sheet2!$AM$2:$AN$66,2,FALSE)</f>
        <v>West Virginia</v>
      </c>
    </row>
    <row r="1169" spans="2:3" x14ac:dyDescent="0.4">
      <c r="B1169">
        <v>1374</v>
      </c>
      <c r="C1169" t="str">
        <f>VLOOKUP(B1169,Sheet2!$AM$2:$AN$66,2,FALSE)</f>
        <v>Southern Methodist</v>
      </c>
    </row>
    <row r="1170" spans="2:3" x14ac:dyDescent="0.4">
      <c r="B1170">
        <v>1437</v>
      </c>
      <c r="C1170" t="str">
        <f>VLOOKUP(B1170,Sheet2!$AM$2:$AN$66,2,FALSE)</f>
        <v>Villanova</v>
      </c>
    </row>
    <row r="1171" spans="2:3" x14ac:dyDescent="0.4">
      <c r="B1171">
        <v>1452</v>
      </c>
      <c r="C1171" t="str">
        <f>VLOOKUP(B1171,Sheet2!$AM$2:$AN$66,2,FALSE)</f>
        <v>West Virginia</v>
      </c>
    </row>
    <row r="1172" spans="2:3" x14ac:dyDescent="0.4">
      <c r="B1172">
        <v>1124</v>
      </c>
      <c r="C1172" t="str">
        <f>VLOOKUP(B1172,Sheet2!$AM$2:$AN$66,2,FALSE)</f>
        <v>Baylor</v>
      </c>
    </row>
    <row r="1173" spans="2:3" x14ac:dyDescent="0.4">
      <c r="B1173">
        <v>1124</v>
      </c>
      <c r="C1173" t="str">
        <f>VLOOKUP(B1173,Sheet2!$AM$2:$AN$66,2,FALSE)</f>
        <v>Baylor</v>
      </c>
    </row>
    <row r="1174" spans="2:3" x14ac:dyDescent="0.4">
      <c r="B1174">
        <v>1452</v>
      </c>
      <c r="C1174" t="str">
        <f>VLOOKUP(B1174,Sheet2!$AM$2:$AN$66,2,FALSE)</f>
        <v>West Virginia</v>
      </c>
    </row>
    <row r="1175" spans="2:3" x14ac:dyDescent="0.4">
      <c r="B1175">
        <v>1452</v>
      </c>
      <c r="C1175" t="str">
        <f>VLOOKUP(B1175,Sheet2!$AM$2:$AN$66,2,FALSE)</f>
        <v>West Virginia</v>
      </c>
    </row>
    <row r="1176" spans="2:3" x14ac:dyDescent="0.4">
      <c r="B1176">
        <v>1452</v>
      </c>
      <c r="C1176" t="str">
        <f>VLOOKUP(B1176,Sheet2!$AM$2:$AN$66,2,FALSE)</f>
        <v>West Virginia</v>
      </c>
    </row>
    <row r="1177" spans="2:3" x14ac:dyDescent="0.4">
      <c r="B1177">
        <v>1124</v>
      </c>
      <c r="C1177" t="str">
        <f>VLOOKUP(B1177,Sheet2!$AM$2:$AN$66,2,FALSE)</f>
        <v>Baylor</v>
      </c>
    </row>
    <row r="1178" spans="2:3" x14ac:dyDescent="0.4">
      <c r="B1178">
        <v>1181</v>
      </c>
      <c r="C1178" t="str">
        <f>VLOOKUP(B1178,Sheet2!$AM$2:$AN$66,2,FALSE)</f>
        <v>Duke</v>
      </c>
    </row>
    <row r="1179" spans="2:3" x14ac:dyDescent="0.4">
      <c r="B1179">
        <v>1181</v>
      </c>
      <c r="C1179" t="str">
        <f>VLOOKUP(B1179,Sheet2!$AM$2:$AN$66,2,FALSE)</f>
        <v>Duke</v>
      </c>
    </row>
    <row r="1180" spans="2:3" x14ac:dyDescent="0.4">
      <c r="B1180">
        <v>1437</v>
      </c>
      <c r="C1180" t="str">
        <f>VLOOKUP(B1180,Sheet2!$AM$2:$AN$66,2,FALSE)</f>
        <v>Villanova</v>
      </c>
    </row>
    <row r="1181" spans="2:3" x14ac:dyDescent="0.4">
      <c r="B1181">
        <v>1437</v>
      </c>
      <c r="C1181" t="str">
        <f>VLOOKUP(B1181,Sheet2!$AM$2:$AN$66,2,FALSE)</f>
        <v>Villanova</v>
      </c>
    </row>
    <row r="1182" spans="2:3" x14ac:dyDescent="0.4">
      <c r="B1182">
        <v>1437</v>
      </c>
      <c r="C1182" t="str">
        <f>VLOOKUP(B1182,Sheet2!$AM$2:$AN$66,2,FALSE)</f>
        <v>Villanova</v>
      </c>
    </row>
    <row r="1183" spans="2:3" x14ac:dyDescent="0.4">
      <c r="B1183">
        <v>1124</v>
      </c>
      <c r="C1183" t="str">
        <f>VLOOKUP(B1183,Sheet2!$AM$2:$AN$66,2,FALSE)</f>
        <v>Baylor</v>
      </c>
    </row>
    <row r="1184" spans="2:3" x14ac:dyDescent="0.4">
      <c r="B1184">
        <v>1452</v>
      </c>
      <c r="C1184" t="str">
        <f>VLOOKUP(B1184,Sheet2!$AM$2:$AN$66,2,FALSE)</f>
        <v>West Virginia</v>
      </c>
    </row>
    <row r="1185" spans="2:3" x14ac:dyDescent="0.4">
      <c r="B1185">
        <v>1452</v>
      </c>
      <c r="C1185" t="str">
        <f>VLOOKUP(B1185,Sheet2!$AM$2:$AN$66,2,FALSE)</f>
        <v>West Virginia</v>
      </c>
    </row>
    <row r="1186" spans="2:3" x14ac:dyDescent="0.4">
      <c r="B1186">
        <v>1452</v>
      </c>
      <c r="C1186" t="str">
        <f>VLOOKUP(B1186,Sheet2!$AM$2:$AN$66,2,FALSE)</f>
        <v>West Virginia</v>
      </c>
    </row>
    <row r="1187" spans="2:3" x14ac:dyDescent="0.4">
      <c r="B1187">
        <v>1452</v>
      </c>
      <c r="C1187" t="str">
        <f>VLOOKUP(B1187,Sheet2!$AM$2:$AN$66,2,FALSE)</f>
        <v>West Virginia</v>
      </c>
    </row>
    <row r="1188" spans="2:3" x14ac:dyDescent="0.4">
      <c r="B1188">
        <v>1452</v>
      </c>
      <c r="C1188" t="str">
        <f>VLOOKUP(B1188,Sheet2!$AM$2:$AN$66,2,FALSE)</f>
        <v>West Virginia</v>
      </c>
    </row>
    <row r="1189" spans="2:3" x14ac:dyDescent="0.4">
      <c r="B1189">
        <v>1437</v>
      </c>
      <c r="C1189" t="str">
        <f>VLOOKUP(B1189,Sheet2!$AM$2:$AN$66,2,FALSE)</f>
        <v>Villanova</v>
      </c>
    </row>
    <row r="1190" spans="2:3" x14ac:dyDescent="0.4">
      <c r="B1190">
        <v>1452</v>
      </c>
      <c r="C1190" t="str">
        <f>VLOOKUP(B1190,Sheet2!$AM$2:$AN$66,2,FALSE)</f>
        <v>West Virginia</v>
      </c>
    </row>
    <row r="1191" spans="2:3" x14ac:dyDescent="0.4">
      <c r="B1191">
        <v>1196</v>
      </c>
      <c r="C1191" t="str">
        <f>VLOOKUP(B1191,Sheet2!$AM$2:$AN$66,2,FALSE)</f>
        <v>Florida</v>
      </c>
    </row>
    <row r="1192" spans="2:3" x14ac:dyDescent="0.4">
      <c r="B1192">
        <v>1437</v>
      </c>
      <c r="C1192" t="str">
        <f>VLOOKUP(B1192,Sheet2!$AM$2:$AN$66,2,FALSE)</f>
        <v>Villanova</v>
      </c>
    </row>
    <row r="1193" spans="2:3" x14ac:dyDescent="0.4">
      <c r="B1193">
        <v>1124</v>
      </c>
      <c r="C1193" t="str">
        <f>VLOOKUP(B1193,Sheet2!$AM$2:$AN$66,2,FALSE)</f>
        <v>Baylor</v>
      </c>
    </row>
    <row r="1194" spans="2:3" x14ac:dyDescent="0.4">
      <c r="B1194">
        <v>1452</v>
      </c>
      <c r="C1194" t="str">
        <f>VLOOKUP(B1194,Sheet2!$AM$2:$AN$66,2,FALSE)</f>
        <v>West Virginia</v>
      </c>
    </row>
    <row r="1195" spans="2:3" x14ac:dyDescent="0.4">
      <c r="B1195">
        <v>1195</v>
      </c>
      <c r="C1195" t="str">
        <f>VLOOKUP(B1195,Sheet2!$AM$2:$AN$66,2,FALSE)</f>
        <v>Florida Gulf Coast</v>
      </c>
    </row>
    <row r="1196" spans="2:3" x14ac:dyDescent="0.4">
      <c r="B1196">
        <v>1452</v>
      </c>
      <c r="C1196" t="str">
        <f>VLOOKUP(B1196,Sheet2!$AM$2:$AN$66,2,FALSE)</f>
        <v>West Virginia</v>
      </c>
    </row>
    <row r="1197" spans="2:3" x14ac:dyDescent="0.4">
      <c r="B1197">
        <v>1343</v>
      </c>
      <c r="C1197" t="str">
        <f>VLOOKUP(B1197,Sheet2!$AM$2:$AN$66,2,FALSE)</f>
        <v>Princeton</v>
      </c>
    </row>
    <row r="1198" spans="2:3" x14ac:dyDescent="0.4">
      <c r="B1198">
        <v>1452</v>
      </c>
      <c r="C1198" t="str">
        <f>VLOOKUP(B1198,Sheet2!$AM$2:$AN$66,2,FALSE)</f>
        <v>West Virginia</v>
      </c>
    </row>
    <row r="1199" spans="2:3" x14ac:dyDescent="0.4">
      <c r="B1199">
        <v>1433</v>
      </c>
      <c r="C1199" t="str">
        <f>VLOOKUP(B1199,Sheet2!$AM$2:$AN$66,2,FALSE)</f>
        <v>Virginia Commonwealth</v>
      </c>
    </row>
    <row r="1200" spans="2:3" x14ac:dyDescent="0.4">
      <c r="B1200">
        <v>1374</v>
      </c>
      <c r="C1200" t="str">
        <f>VLOOKUP(B1200,Sheet2!$AM$2:$AN$66,2,FALSE)</f>
        <v>Southern Methodist</v>
      </c>
    </row>
    <row r="1201" spans="2:3" x14ac:dyDescent="0.4">
      <c r="B1201">
        <v>1458</v>
      </c>
      <c r="C1201" t="str">
        <f>VLOOKUP(B1201,Sheet2!$AM$2:$AN$66,2,FALSE)</f>
        <v>Wisconsin</v>
      </c>
    </row>
    <row r="1202" spans="2:3" x14ac:dyDescent="0.4">
      <c r="B1202">
        <v>1437</v>
      </c>
      <c r="C1202" t="str">
        <f>VLOOKUP(B1202,Sheet2!$AM$2:$AN$66,2,FALSE)</f>
        <v>Villanova</v>
      </c>
    </row>
    <row r="1203" spans="2:3" x14ac:dyDescent="0.4">
      <c r="B1203">
        <v>1437</v>
      </c>
      <c r="C1203" t="str">
        <f>VLOOKUP(B1203,Sheet2!$AM$2:$AN$66,2,FALSE)</f>
        <v>Villanova</v>
      </c>
    </row>
    <row r="1204" spans="2:3" x14ac:dyDescent="0.4">
      <c r="B1204">
        <v>1343</v>
      </c>
      <c r="C1204" t="str">
        <f>VLOOKUP(B1204,Sheet2!$AM$2:$AN$66,2,FALSE)</f>
        <v>Princeton</v>
      </c>
    </row>
    <row r="1205" spans="2:3" x14ac:dyDescent="0.4">
      <c r="B1205">
        <v>1437</v>
      </c>
      <c r="C1205" t="str">
        <f>VLOOKUP(B1205,Sheet2!$AM$2:$AN$66,2,FALSE)</f>
        <v>Villanova</v>
      </c>
    </row>
    <row r="1206" spans="2:3" x14ac:dyDescent="0.4">
      <c r="B1206">
        <v>1437</v>
      </c>
      <c r="C1206" t="str">
        <f>VLOOKUP(B1206,Sheet2!$AM$2:$AN$66,2,FALSE)</f>
        <v>Villanova</v>
      </c>
    </row>
    <row r="1207" spans="2:3" x14ac:dyDescent="0.4">
      <c r="B1207">
        <v>1458</v>
      </c>
      <c r="C1207" t="str">
        <f>VLOOKUP(B1207,Sheet2!$AM$2:$AN$66,2,FALSE)</f>
        <v>Wisconsin</v>
      </c>
    </row>
    <row r="1208" spans="2:3" x14ac:dyDescent="0.4">
      <c r="B1208">
        <v>1452</v>
      </c>
      <c r="C1208" t="str">
        <f>VLOOKUP(B1208,Sheet2!$AM$2:$AN$66,2,FALSE)</f>
        <v>West Virginia</v>
      </c>
    </row>
    <row r="1209" spans="2:3" x14ac:dyDescent="0.4">
      <c r="B1209">
        <v>1124</v>
      </c>
      <c r="C1209" t="str">
        <f>VLOOKUP(B1209,Sheet2!$AM$2:$AN$66,2,FALSE)</f>
        <v>Baylor</v>
      </c>
    </row>
    <row r="1210" spans="2:3" x14ac:dyDescent="0.4">
      <c r="B1210">
        <v>1437</v>
      </c>
      <c r="C1210" t="str">
        <f>VLOOKUP(B1210,Sheet2!$AM$2:$AN$66,2,FALSE)</f>
        <v>Villanova</v>
      </c>
    </row>
    <row r="1211" spans="2:3" x14ac:dyDescent="0.4">
      <c r="B1211">
        <v>1437</v>
      </c>
      <c r="C1211" t="str">
        <f>VLOOKUP(B1211,Sheet2!$AM$2:$AN$66,2,FALSE)</f>
        <v>Villanova</v>
      </c>
    </row>
    <row r="1212" spans="2:3" x14ac:dyDescent="0.4">
      <c r="B1212">
        <v>1112</v>
      </c>
      <c r="C1212" t="str">
        <f>VLOOKUP(B1212,Sheet2!$AM$2:$AN$66,2,FALSE)</f>
        <v>Arizona</v>
      </c>
    </row>
    <row r="1213" spans="2:3" x14ac:dyDescent="0.4">
      <c r="B1213">
        <v>1452</v>
      </c>
      <c r="C1213" t="str">
        <f>VLOOKUP(B1213,Sheet2!$AM$2:$AN$66,2,FALSE)</f>
        <v>West Virginia</v>
      </c>
    </row>
    <row r="1214" spans="2:3" x14ac:dyDescent="0.4">
      <c r="B1214">
        <v>1124</v>
      </c>
      <c r="C1214" t="str">
        <f>VLOOKUP(B1214,Sheet2!$AM$2:$AN$66,2,FALSE)</f>
        <v>Baylor</v>
      </c>
    </row>
    <row r="1215" spans="2:3" x14ac:dyDescent="0.4">
      <c r="B1215">
        <v>1437</v>
      </c>
      <c r="C1215" t="str">
        <f>VLOOKUP(B1215,Sheet2!$AM$2:$AN$66,2,FALSE)</f>
        <v>Villanova</v>
      </c>
    </row>
    <row r="1216" spans="2:3" x14ac:dyDescent="0.4">
      <c r="B1216">
        <v>1124</v>
      </c>
      <c r="C1216" t="str">
        <f>VLOOKUP(B1216,Sheet2!$AM$2:$AN$66,2,FALSE)</f>
        <v>Baylor</v>
      </c>
    </row>
    <row r="1217" spans="2:3" x14ac:dyDescent="0.4">
      <c r="B1217">
        <v>1452</v>
      </c>
      <c r="C1217" t="str">
        <f>VLOOKUP(B1217,Sheet2!$AM$2:$AN$66,2,FALSE)</f>
        <v>West Virginia</v>
      </c>
    </row>
    <row r="1218" spans="2:3" x14ac:dyDescent="0.4">
      <c r="B1218">
        <v>1452</v>
      </c>
      <c r="C1218" t="str">
        <f>VLOOKUP(B1218,Sheet2!$AM$2:$AN$66,2,FALSE)</f>
        <v>West Virginia</v>
      </c>
    </row>
    <row r="1219" spans="2:3" x14ac:dyDescent="0.4">
      <c r="B1219">
        <v>1452</v>
      </c>
      <c r="C1219" t="str">
        <f>VLOOKUP(B1219,Sheet2!$AM$2:$AN$66,2,FALSE)</f>
        <v>West Virginia</v>
      </c>
    </row>
    <row r="1220" spans="2:3" x14ac:dyDescent="0.4">
      <c r="B1220">
        <v>1433</v>
      </c>
      <c r="C1220" t="str">
        <f>VLOOKUP(B1220,Sheet2!$AM$2:$AN$66,2,FALSE)</f>
        <v>Virginia Commonwealth</v>
      </c>
    </row>
    <row r="1221" spans="2:3" x14ac:dyDescent="0.4">
      <c r="B1221">
        <v>1112</v>
      </c>
      <c r="C1221" t="str">
        <f>VLOOKUP(B1221,Sheet2!$AM$2:$AN$66,2,FALSE)</f>
        <v>Arizona</v>
      </c>
    </row>
    <row r="1222" spans="2:3" x14ac:dyDescent="0.4">
      <c r="B1222">
        <v>1343</v>
      </c>
      <c r="C1222" t="str">
        <f>VLOOKUP(B1222,Sheet2!$AM$2:$AN$66,2,FALSE)</f>
        <v>Princeton</v>
      </c>
    </row>
    <row r="1223" spans="2:3" x14ac:dyDescent="0.4">
      <c r="B1223">
        <v>1437</v>
      </c>
      <c r="C1223" t="str">
        <f>VLOOKUP(B1223,Sheet2!$AM$2:$AN$66,2,FALSE)</f>
        <v>Villanova</v>
      </c>
    </row>
    <row r="1224" spans="2:3" x14ac:dyDescent="0.4">
      <c r="B1224">
        <v>1343</v>
      </c>
      <c r="C1224" t="str">
        <f>VLOOKUP(B1224,Sheet2!$AM$2:$AN$66,2,FALSE)</f>
        <v>Princeton</v>
      </c>
    </row>
    <row r="1225" spans="2:3" x14ac:dyDescent="0.4">
      <c r="B1225">
        <v>1437</v>
      </c>
      <c r="C1225" t="str">
        <f>VLOOKUP(B1225,Sheet2!$AM$2:$AN$66,2,FALSE)</f>
        <v>Villanova</v>
      </c>
    </row>
    <row r="1226" spans="2:3" x14ac:dyDescent="0.4">
      <c r="B1226">
        <v>1423</v>
      </c>
      <c r="C1226" t="str">
        <f>VLOOKUP(B1226,Sheet2!$AM$2:$AN$66,2,FALSE)</f>
        <v>North Carolina-Wilmington</v>
      </c>
    </row>
    <row r="1227" spans="2:3" x14ac:dyDescent="0.4">
      <c r="B1227">
        <v>1452</v>
      </c>
      <c r="C1227" t="str">
        <f>VLOOKUP(B1227,Sheet2!$AM$2:$AN$66,2,FALSE)</f>
        <v>West Virginia</v>
      </c>
    </row>
    <row r="1228" spans="2:3" x14ac:dyDescent="0.4">
      <c r="B1228">
        <v>1433</v>
      </c>
      <c r="C1228" t="str">
        <f>VLOOKUP(B1228,Sheet2!$AM$2:$AN$66,2,FALSE)</f>
        <v>Virginia Commonwealth</v>
      </c>
    </row>
    <row r="1229" spans="2:3" x14ac:dyDescent="0.4">
      <c r="B1229">
        <v>1374</v>
      </c>
      <c r="C1229" t="str">
        <f>VLOOKUP(B1229,Sheet2!$AM$2:$AN$66,2,FALSE)</f>
        <v>Southern Methodist</v>
      </c>
    </row>
    <row r="1230" spans="2:3" x14ac:dyDescent="0.4">
      <c r="B1230">
        <v>1376</v>
      </c>
      <c r="C1230" t="str">
        <f>VLOOKUP(B1230,Sheet2!$AM$2:$AN$66,2,FALSE)</f>
        <v>South Carolina</v>
      </c>
    </row>
    <row r="1231" spans="2:3" x14ac:dyDescent="0.4">
      <c r="B1231">
        <v>1452</v>
      </c>
      <c r="C1231" t="str">
        <f>VLOOKUP(B1231,Sheet2!$AM$2:$AN$66,2,FALSE)</f>
        <v>West Virginia</v>
      </c>
    </row>
    <row r="1232" spans="2:3" x14ac:dyDescent="0.4">
      <c r="B1232">
        <v>1458</v>
      </c>
      <c r="C1232" t="str">
        <f>VLOOKUP(B1232,Sheet2!$AM$2:$AN$66,2,FALSE)</f>
        <v>Wisconsin</v>
      </c>
    </row>
    <row r="1233" spans="2:3" x14ac:dyDescent="0.4">
      <c r="B1233">
        <v>1433</v>
      </c>
      <c r="C1233" t="str">
        <f>VLOOKUP(B1233,Sheet2!$AM$2:$AN$66,2,FALSE)</f>
        <v>Virginia Commonwealth</v>
      </c>
    </row>
    <row r="1234" spans="2:3" x14ac:dyDescent="0.4">
      <c r="B1234">
        <v>1124</v>
      </c>
      <c r="C1234" t="str">
        <f>VLOOKUP(B1234,Sheet2!$AM$2:$AN$66,2,FALSE)</f>
        <v>Baylor</v>
      </c>
    </row>
    <row r="1235" spans="2:3" x14ac:dyDescent="0.4">
      <c r="B1235">
        <v>1196</v>
      </c>
      <c r="C1235" t="str">
        <f>VLOOKUP(B1235,Sheet2!$AM$2:$AN$66,2,FALSE)</f>
        <v>Florida</v>
      </c>
    </row>
    <row r="1236" spans="2:3" x14ac:dyDescent="0.4">
      <c r="B1236">
        <v>1458</v>
      </c>
      <c r="C1236" t="str">
        <f>VLOOKUP(B1236,Sheet2!$AM$2:$AN$66,2,FALSE)</f>
        <v>Wisconsin</v>
      </c>
    </row>
    <row r="1237" spans="2:3" x14ac:dyDescent="0.4">
      <c r="B1237">
        <v>1433</v>
      </c>
      <c r="C1237" t="str">
        <f>VLOOKUP(B1237,Sheet2!$AM$2:$AN$66,2,FALSE)</f>
        <v>Virginia Commonwealth</v>
      </c>
    </row>
    <row r="1238" spans="2:3" x14ac:dyDescent="0.4">
      <c r="B1238">
        <v>1437</v>
      </c>
      <c r="C1238" t="str">
        <f>VLOOKUP(B1238,Sheet2!$AM$2:$AN$66,2,FALSE)</f>
        <v>Villanova</v>
      </c>
    </row>
    <row r="1239" spans="2:3" x14ac:dyDescent="0.4">
      <c r="B1239">
        <v>1452</v>
      </c>
      <c r="C1239" t="str">
        <f>VLOOKUP(B1239,Sheet2!$AM$2:$AN$66,2,FALSE)</f>
        <v>West Virginia</v>
      </c>
    </row>
    <row r="1240" spans="2:3" x14ac:dyDescent="0.4">
      <c r="B1240">
        <v>1452</v>
      </c>
      <c r="C1240" t="str">
        <f>VLOOKUP(B1240,Sheet2!$AM$2:$AN$66,2,FALSE)</f>
        <v>West Virginia</v>
      </c>
    </row>
    <row r="1241" spans="2:3" x14ac:dyDescent="0.4">
      <c r="B1241">
        <v>1124</v>
      </c>
      <c r="C1241" t="str">
        <f>VLOOKUP(B1241,Sheet2!$AM$2:$AN$66,2,FALSE)</f>
        <v>Baylor</v>
      </c>
    </row>
    <row r="1242" spans="2:3" x14ac:dyDescent="0.4">
      <c r="B1242">
        <v>1452</v>
      </c>
      <c r="C1242" t="str">
        <f>VLOOKUP(B1242,Sheet2!$AM$2:$AN$66,2,FALSE)</f>
        <v>West Virginia</v>
      </c>
    </row>
    <row r="1243" spans="2:3" x14ac:dyDescent="0.4">
      <c r="B1243">
        <v>1124</v>
      </c>
      <c r="C1243" t="str">
        <f>VLOOKUP(B1243,Sheet2!$AM$2:$AN$66,2,FALSE)</f>
        <v>Baylor</v>
      </c>
    </row>
    <row r="1244" spans="2:3" x14ac:dyDescent="0.4">
      <c r="B1244">
        <v>1452</v>
      </c>
      <c r="C1244" t="str">
        <f>VLOOKUP(B1244,Sheet2!$AM$2:$AN$66,2,FALSE)</f>
        <v>West Virginia</v>
      </c>
    </row>
    <row r="1245" spans="2:3" x14ac:dyDescent="0.4">
      <c r="B1245">
        <v>1452</v>
      </c>
      <c r="C1245" t="str">
        <f>VLOOKUP(B1245,Sheet2!$AM$2:$AN$66,2,FALSE)</f>
        <v>West Virginia</v>
      </c>
    </row>
    <row r="1246" spans="2:3" x14ac:dyDescent="0.4">
      <c r="B1246">
        <v>1452</v>
      </c>
      <c r="C1246" t="str">
        <f>VLOOKUP(B1246,Sheet2!$AM$2:$AN$66,2,FALSE)</f>
        <v>West Virginia</v>
      </c>
    </row>
    <row r="1247" spans="2:3" x14ac:dyDescent="0.4">
      <c r="B1247">
        <v>1433</v>
      </c>
      <c r="C1247" t="str">
        <f>VLOOKUP(B1247,Sheet2!$AM$2:$AN$66,2,FALSE)</f>
        <v>Virginia Commonwealth</v>
      </c>
    </row>
    <row r="1248" spans="2:3" x14ac:dyDescent="0.4">
      <c r="B1248">
        <v>1458</v>
      </c>
      <c r="C1248" t="str">
        <f>VLOOKUP(B1248,Sheet2!$AM$2:$AN$66,2,FALSE)</f>
        <v>Wisconsin</v>
      </c>
    </row>
    <row r="1249" spans="2:3" x14ac:dyDescent="0.4">
      <c r="B1249">
        <v>1437</v>
      </c>
      <c r="C1249" t="str">
        <f>VLOOKUP(B1249,Sheet2!$AM$2:$AN$66,2,FALSE)</f>
        <v>Villanova</v>
      </c>
    </row>
    <row r="1250" spans="2:3" x14ac:dyDescent="0.4">
      <c r="B1250">
        <v>1452</v>
      </c>
      <c r="C1250" t="str">
        <f>VLOOKUP(B1250,Sheet2!$AM$2:$AN$66,2,FALSE)</f>
        <v>West Virginia</v>
      </c>
    </row>
    <row r="1251" spans="2:3" x14ac:dyDescent="0.4">
      <c r="B1251">
        <v>1452</v>
      </c>
      <c r="C1251" t="str">
        <f>VLOOKUP(B1251,Sheet2!$AM$2:$AN$66,2,FALSE)</f>
        <v>West Virginia</v>
      </c>
    </row>
    <row r="1252" spans="2:3" x14ac:dyDescent="0.4">
      <c r="B1252">
        <v>1112</v>
      </c>
      <c r="C1252" t="str">
        <f>VLOOKUP(B1252,Sheet2!$AM$2:$AN$66,2,FALSE)</f>
        <v>Arizona</v>
      </c>
    </row>
    <row r="1253" spans="2:3" x14ac:dyDescent="0.4">
      <c r="B1253">
        <v>1124</v>
      </c>
      <c r="C1253" t="str">
        <f>VLOOKUP(B1253,Sheet2!$AM$2:$AN$66,2,FALSE)</f>
        <v>Baylor</v>
      </c>
    </row>
    <row r="1254" spans="2:3" x14ac:dyDescent="0.4">
      <c r="B1254">
        <v>1452</v>
      </c>
      <c r="C1254" t="str">
        <f>VLOOKUP(B1254,Sheet2!$AM$2:$AN$66,2,FALSE)</f>
        <v>West Virginia</v>
      </c>
    </row>
    <row r="1255" spans="2:3" x14ac:dyDescent="0.4">
      <c r="B1255">
        <v>1452</v>
      </c>
      <c r="C1255" t="str">
        <f>VLOOKUP(B1255,Sheet2!$AM$2:$AN$66,2,FALSE)</f>
        <v>West Virginia</v>
      </c>
    </row>
    <row r="1256" spans="2:3" x14ac:dyDescent="0.4">
      <c r="B1256">
        <v>1452</v>
      </c>
      <c r="C1256" t="str">
        <f>VLOOKUP(B1256,Sheet2!$AM$2:$AN$66,2,FALSE)</f>
        <v>West Virginia</v>
      </c>
    </row>
    <row r="1257" spans="2:3" x14ac:dyDescent="0.4">
      <c r="B1257">
        <v>1452</v>
      </c>
      <c r="C1257" t="str">
        <f>VLOOKUP(B1257,Sheet2!$AM$2:$AN$66,2,FALSE)</f>
        <v>West Virginia</v>
      </c>
    </row>
    <row r="1258" spans="2:3" x14ac:dyDescent="0.4">
      <c r="B1258">
        <v>1452</v>
      </c>
      <c r="C1258" t="str">
        <f>VLOOKUP(B1258,Sheet2!$AM$2:$AN$66,2,FALSE)</f>
        <v>West Virginia</v>
      </c>
    </row>
    <row r="1259" spans="2:3" x14ac:dyDescent="0.4">
      <c r="B1259">
        <v>1374</v>
      </c>
      <c r="C1259" t="str">
        <f>VLOOKUP(B1259,Sheet2!$AM$2:$AN$66,2,FALSE)</f>
        <v>Southern Methodist</v>
      </c>
    </row>
    <row r="1260" spans="2:3" x14ac:dyDescent="0.4">
      <c r="B1260">
        <v>1376</v>
      </c>
      <c r="C1260" t="str">
        <f>VLOOKUP(B1260,Sheet2!$AM$2:$AN$66,2,FALSE)</f>
        <v>South Carolina</v>
      </c>
    </row>
    <row r="1261" spans="2:3" x14ac:dyDescent="0.4">
      <c r="B1261">
        <v>1343</v>
      </c>
      <c r="C1261" t="str">
        <f>VLOOKUP(B1261,Sheet2!$AM$2:$AN$66,2,FALSE)</f>
        <v>Princeton</v>
      </c>
    </row>
    <row r="1262" spans="2:3" x14ac:dyDescent="0.4">
      <c r="B1262">
        <v>1423</v>
      </c>
      <c r="C1262" t="str">
        <f>VLOOKUP(B1262,Sheet2!$AM$2:$AN$66,2,FALSE)</f>
        <v>North Carolina-Wilmington</v>
      </c>
    </row>
    <row r="1263" spans="2:3" x14ac:dyDescent="0.4">
      <c r="B1263">
        <v>1452</v>
      </c>
      <c r="C1263" t="str">
        <f>VLOOKUP(B1263,Sheet2!$AM$2:$AN$66,2,FALSE)</f>
        <v>West Virginia</v>
      </c>
    </row>
    <row r="1264" spans="2:3" x14ac:dyDescent="0.4">
      <c r="B1264">
        <v>1437</v>
      </c>
      <c r="C1264" t="str">
        <f>VLOOKUP(B1264,Sheet2!$AM$2:$AN$66,2,FALSE)</f>
        <v>Villanova</v>
      </c>
    </row>
    <row r="1265" spans="2:3" x14ac:dyDescent="0.4">
      <c r="B1265">
        <v>1124</v>
      </c>
      <c r="C1265" t="str">
        <f>VLOOKUP(B1265,Sheet2!$AM$2:$AN$66,2,FALSE)</f>
        <v>Baylor</v>
      </c>
    </row>
    <row r="1266" spans="2:3" x14ac:dyDescent="0.4">
      <c r="B1266">
        <v>1343</v>
      </c>
      <c r="C1266" t="str">
        <f>VLOOKUP(B1266,Sheet2!$AM$2:$AN$66,2,FALSE)</f>
        <v>Princeton</v>
      </c>
    </row>
    <row r="1267" spans="2:3" x14ac:dyDescent="0.4">
      <c r="B1267">
        <v>1452</v>
      </c>
      <c r="C1267" t="str">
        <f>VLOOKUP(B1267,Sheet2!$AM$2:$AN$66,2,FALSE)</f>
        <v>West Virginia</v>
      </c>
    </row>
    <row r="1268" spans="2:3" x14ac:dyDescent="0.4">
      <c r="B1268">
        <v>1124</v>
      </c>
      <c r="C1268" t="str">
        <f>VLOOKUP(B1268,Sheet2!$AM$2:$AN$66,2,FALSE)</f>
        <v>Baylor</v>
      </c>
    </row>
    <row r="1269" spans="2:3" x14ac:dyDescent="0.4">
      <c r="B1269">
        <v>1374</v>
      </c>
      <c r="C1269" t="str">
        <f>VLOOKUP(B1269,Sheet2!$AM$2:$AN$66,2,FALSE)</f>
        <v>Southern Methodist</v>
      </c>
    </row>
    <row r="1270" spans="2:3" x14ac:dyDescent="0.4">
      <c r="B1270">
        <v>1433</v>
      </c>
      <c r="C1270" t="str">
        <f>VLOOKUP(B1270,Sheet2!$AM$2:$AN$66,2,FALSE)</f>
        <v>Virginia Commonwealth</v>
      </c>
    </row>
    <row r="1271" spans="2:3" x14ac:dyDescent="0.4">
      <c r="B1271">
        <v>1452</v>
      </c>
      <c r="C1271" t="str">
        <f>VLOOKUP(B1271,Sheet2!$AM$2:$AN$66,2,FALSE)</f>
        <v>West Virginia</v>
      </c>
    </row>
    <row r="1272" spans="2:3" x14ac:dyDescent="0.4">
      <c r="B1272">
        <v>1452</v>
      </c>
      <c r="C1272" t="str">
        <f>VLOOKUP(B1272,Sheet2!$AM$2:$AN$66,2,FALSE)</f>
        <v>West Virginia</v>
      </c>
    </row>
    <row r="1273" spans="2:3" x14ac:dyDescent="0.4">
      <c r="B1273">
        <v>1433</v>
      </c>
      <c r="C1273" t="str">
        <f>VLOOKUP(B1273,Sheet2!$AM$2:$AN$66,2,FALSE)</f>
        <v>Virginia Commonwealth</v>
      </c>
    </row>
    <row r="1274" spans="2:3" x14ac:dyDescent="0.4">
      <c r="B1274">
        <v>1433</v>
      </c>
      <c r="C1274" t="str">
        <f>VLOOKUP(B1274,Sheet2!$AM$2:$AN$66,2,FALSE)</f>
        <v>Virginia Commonwealth</v>
      </c>
    </row>
    <row r="1275" spans="2:3" x14ac:dyDescent="0.4">
      <c r="B1275">
        <v>1437</v>
      </c>
      <c r="C1275" t="str">
        <f>VLOOKUP(B1275,Sheet2!$AM$2:$AN$66,2,FALSE)</f>
        <v>Villanova</v>
      </c>
    </row>
    <row r="1276" spans="2:3" x14ac:dyDescent="0.4">
      <c r="B1276">
        <v>1124</v>
      </c>
      <c r="C1276" t="str">
        <f>VLOOKUP(B1276,Sheet2!$AM$2:$AN$66,2,FALSE)</f>
        <v>Baylor</v>
      </c>
    </row>
    <row r="1277" spans="2:3" x14ac:dyDescent="0.4">
      <c r="B1277">
        <v>1458</v>
      </c>
      <c r="C1277" t="str">
        <f>VLOOKUP(B1277,Sheet2!$AM$2:$AN$66,2,FALSE)</f>
        <v>Wisconsin</v>
      </c>
    </row>
    <row r="1278" spans="2:3" x14ac:dyDescent="0.4">
      <c r="B1278">
        <v>1437</v>
      </c>
      <c r="C1278" t="str">
        <f>VLOOKUP(B1278,Sheet2!$AM$2:$AN$66,2,FALSE)</f>
        <v>Villanova</v>
      </c>
    </row>
    <row r="1279" spans="2:3" x14ac:dyDescent="0.4">
      <c r="B1279">
        <v>1124</v>
      </c>
      <c r="C1279" t="str">
        <f>VLOOKUP(B1279,Sheet2!$AM$2:$AN$66,2,FALSE)</f>
        <v>Baylor</v>
      </c>
    </row>
    <row r="1280" spans="2:3" x14ac:dyDescent="0.4">
      <c r="B1280">
        <v>1452</v>
      </c>
      <c r="C1280" t="str">
        <f>VLOOKUP(B1280,Sheet2!$AM$2:$AN$66,2,FALSE)</f>
        <v>West Virginia</v>
      </c>
    </row>
    <row r="1281" spans="2:3" x14ac:dyDescent="0.4">
      <c r="B1281">
        <v>1268</v>
      </c>
      <c r="C1281" t="str">
        <f>VLOOKUP(B1281,Sheet2!$AM$2:$AN$66,2,FALSE)</f>
        <v>Maryland</v>
      </c>
    </row>
    <row r="1282" spans="2:3" x14ac:dyDescent="0.4">
      <c r="B1282">
        <v>1343</v>
      </c>
      <c r="C1282" t="str">
        <f>VLOOKUP(B1282,Sheet2!$AM$2:$AN$66,2,FALSE)</f>
        <v>Princeton</v>
      </c>
    </row>
    <row r="1283" spans="2:3" x14ac:dyDescent="0.4">
      <c r="B1283">
        <v>1452</v>
      </c>
      <c r="C1283" t="str">
        <f>VLOOKUP(B1283,Sheet2!$AM$2:$AN$66,2,FALSE)</f>
        <v>West Virginia</v>
      </c>
    </row>
    <row r="1284" spans="2:3" x14ac:dyDescent="0.4">
      <c r="B1284">
        <v>1458</v>
      </c>
      <c r="C1284" t="str">
        <f>VLOOKUP(B1284,Sheet2!$AM$2:$AN$66,2,FALSE)</f>
        <v>Wisconsin</v>
      </c>
    </row>
    <row r="1285" spans="2:3" x14ac:dyDescent="0.4">
      <c r="B1285">
        <v>1124</v>
      </c>
      <c r="C1285" t="str">
        <f>VLOOKUP(B1285,Sheet2!$AM$2:$AN$66,2,FALSE)</f>
        <v>Baylor</v>
      </c>
    </row>
    <row r="1286" spans="2:3" x14ac:dyDescent="0.4">
      <c r="B1286">
        <v>1437</v>
      </c>
      <c r="C1286" t="str">
        <f>VLOOKUP(B1286,Sheet2!$AM$2:$AN$66,2,FALSE)</f>
        <v>Villanova</v>
      </c>
    </row>
    <row r="1287" spans="2:3" x14ac:dyDescent="0.4">
      <c r="B1287">
        <v>1376</v>
      </c>
      <c r="C1287" t="str">
        <f>VLOOKUP(B1287,Sheet2!$AM$2:$AN$66,2,FALSE)</f>
        <v>South Carolina</v>
      </c>
    </row>
    <row r="1288" spans="2:3" x14ac:dyDescent="0.4">
      <c r="B1288">
        <v>1437</v>
      </c>
      <c r="C1288" t="str">
        <f>VLOOKUP(B1288,Sheet2!$AM$2:$AN$66,2,FALSE)</f>
        <v>Villanova</v>
      </c>
    </row>
    <row r="1289" spans="2:3" x14ac:dyDescent="0.4">
      <c r="B1289">
        <v>1437</v>
      </c>
      <c r="C1289" t="str">
        <f>VLOOKUP(B1289,Sheet2!$AM$2:$AN$66,2,FALSE)</f>
        <v>Villanova</v>
      </c>
    </row>
    <row r="1290" spans="2:3" x14ac:dyDescent="0.4">
      <c r="B1290">
        <v>1124</v>
      </c>
      <c r="C1290" t="str">
        <f>VLOOKUP(B1290,Sheet2!$AM$2:$AN$66,2,FALSE)</f>
        <v>Baylor</v>
      </c>
    </row>
    <row r="1291" spans="2:3" x14ac:dyDescent="0.4">
      <c r="B1291">
        <v>1124</v>
      </c>
      <c r="C1291" t="str">
        <f>VLOOKUP(B1291,Sheet2!$AM$2:$AN$66,2,FALSE)</f>
        <v>Baylor</v>
      </c>
    </row>
    <row r="1292" spans="2:3" x14ac:dyDescent="0.4">
      <c r="B1292">
        <v>1452</v>
      </c>
      <c r="C1292" t="str">
        <f>VLOOKUP(B1292,Sheet2!$AM$2:$AN$66,2,FALSE)</f>
        <v>West Virginia</v>
      </c>
    </row>
    <row r="1293" spans="2:3" x14ac:dyDescent="0.4">
      <c r="B1293">
        <v>1181</v>
      </c>
      <c r="C1293" t="str">
        <f>VLOOKUP(B1293,Sheet2!$AM$2:$AN$66,2,FALSE)</f>
        <v>Duke</v>
      </c>
    </row>
    <row r="1294" spans="2:3" x14ac:dyDescent="0.4">
      <c r="B1294">
        <v>1437</v>
      </c>
      <c r="C1294" t="str">
        <f>VLOOKUP(B1294,Sheet2!$AM$2:$AN$66,2,FALSE)</f>
        <v>Villanova</v>
      </c>
    </row>
    <row r="1295" spans="2:3" x14ac:dyDescent="0.4">
      <c r="B1295">
        <v>1124</v>
      </c>
      <c r="C1295" t="str">
        <f>VLOOKUP(B1295,Sheet2!$AM$2:$AN$66,2,FALSE)</f>
        <v>Baylor</v>
      </c>
    </row>
    <row r="1296" spans="2:3" x14ac:dyDescent="0.4">
      <c r="B1296">
        <v>1124</v>
      </c>
      <c r="C1296" t="str">
        <f>VLOOKUP(B1296,Sheet2!$AM$2:$AN$66,2,FALSE)</f>
        <v>Baylor</v>
      </c>
    </row>
    <row r="1297" spans="2:3" x14ac:dyDescent="0.4">
      <c r="B1297">
        <v>1452</v>
      </c>
      <c r="C1297" t="str">
        <f>VLOOKUP(B1297,Sheet2!$AM$2:$AN$66,2,FALSE)</f>
        <v>West Virginia</v>
      </c>
    </row>
    <row r="1298" spans="2:3" x14ac:dyDescent="0.4">
      <c r="B1298">
        <v>1452</v>
      </c>
      <c r="C1298" t="str">
        <f>VLOOKUP(B1298,Sheet2!$AM$2:$AN$66,2,FALSE)</f>
        <v>West Virginia</v>
      </c>
    </row>
    <row r="1299" spans="2:3" x14ac:dyDescent="0.4">
      <c r="B1299">
        <v>1452</v>
      </c>
      <c r="C1299" t="str">
        <f>VLOOKUP(B1299,Sheet2!$AM$2:$AN$66,2,FALSE)</f>
        <v>West Virginia</v>
      </c>
    </row>
    <row r="1300" spans="2:3" x14ac:dyDescent="0.4">
      <c r="B1300">
        <v>1458</v>
      </c>
      <c r="C1300" t="str">
        <f>VLOOKUP(B1300,Sheet2!$AM$2:$AN$66,2,FALSE)</f>
        <v>Wisconsin</v>
      </c>
    </row>
    <row r="1301" spans="2:3" x14ac:dyDescent="0.4">
      <c r="B1301">
        <v>1124</v>
      </c>
      <c r="C1301" t="str">
        <f>VLOOKUP(B1301,Sheet2!$AM$2:$AN$66,2,FALSE)</f>
        <v>Baylor</v>
      </c>
    </row>
    <row r="1302" spans="2:3" x14ac:dyDescent="0.4">
      <c r="B1302">
        <v>1374</v>
      </c>
      <c r="C1302" t="str">
        <f>VLOOKUP(B1302,Sheet2!$AM$2:$AN$66,2,FALSE)</f>
        <v>Southern Methodist</v>
      </c>
    </row>
    <row r="1303" spans="2:3" x14ac:dyDescent="0.4">
      <c r="B1303">
        <v>1452</v>
      </c>
      <c r="C1303" t="str">
        <f>VLOOKUP(B1303,Sheet2!$AM$2:$AN$66,2,FALSE)</f>
        <v>West Virginia</v>
      </c>
    </row>
    <row r="1304" spans="2:3" x14ac:dyDescent="0.4">
      <c r="B1304">
        <v>1124</v>
      </c>
      <c r="C1304" t="str">
        <f>VLOOKUP(B1304,Sheet2!$AM$2:$AN$66,2,FALSE)</f>
        <v>Baylor</v>
      </c>
    </row>
    <row r="1305" spans="2:3" x14ac:dyDescent="0.4">
      <c r="B1305">
        <v>1181</v>
      </c>
      <c r="C1305" t="str">
        <f>VLOOKUP(B1305,Sheet2!$AM$2:$AN$66,2,FALSE)</f>
        <v>Duke</v>
      </c>
    </row>
    <row r="1306" spans="2:3" x14ac:dyDescent="0.4">
      <c r="B1306">
        <v>1458</v>
      </c>
      <c r="C1306" t="str">
        <f>VLOOKUP(B1306,Sheet2!$AM$2:$AN$66,2,FALSE)</f>
        <v>Wisconsin</v>
      </c>
    </row>
    <row r="1307" spans="2:3" x14ac:dyDescent="0.4">
      <c r="B1307">
        <v>1437</v>
      </c>
      <c r="C1307" t="str">
        <f>VLOOKUP(B1307,Sheet2!$AM$2:$AN$66,2,FALSE)</f>
        <v>Villanova</v>
      </c>
    </row>
    <row r="1308" spans="2:3" x14ac:dyDescent="0.4">
      <c r="B1308">
        <v>1124</v>
      </c>
      <c r="C1308" t="str">
        <f>VLOOKUP(B1308,Sheet2!$AM$2:$AN$66,2,FALSE)</f>
        <v>Baylor</v>
      </c>
    </row>
    <row r="1309" spans="2:3" x14ac:dyDescent="0.4">
      <c r="B1309">
        <v>1433</v>
      </c>
      <c r="C1309" t="str">
        <f>VLOOKUP(B1309,Sheet2!$AM$2:$AN$66,2,FALSE)</f>
        <v>Virginia Commonwealth</v>
      </c>
    </row>
    <row r="1310" spans="2:3" x14ac:dyDescent="0.4">
      <c r="B1310">
        <v>1433</v>
      </c>
      <c r="C1310" t="str">
        <f>VLOOKUP(B1310,Sheet2!$AM$2:$AN$66,2,FALSE)</f>
        <v>Virginia Commonwealth</v>
      </c>
    </row>
    <row r="1311" spans="2:3" x14ac:dyDescent="0.4">
      <c r="B1311">
        <v>1124</v>
      </c>
      <c r="C1311" t="str">
        <f>VLOOKUP(B1311,Sheet2!$AM$2:$AN$66,2,FALSE)</f>
        <v>Baylor</v>
      </c>
    </row>
    <row r="1312" spans="2:3" x14ac:dyDescent="0.4">
      <c r="B1312">
        <v>1433</v>
      </c>
      <c r="C1312" t="str">
        <f>VLOOKUP(B1312,Sheet2!$AM$2:$AN$66,2,FALSE)</f>
        <v>Virginia Commonwealth</v>
      </c>
    </row>
    <row r="1313" spans="2:3" x14ac:dyDescent="0.4">
      <c r="B1313">
        <v>1376</v>
      </c>
      <c r="C1313" t="str">
        <f>VLOOKUP(B1313,Sheet2!$AM$2:$AN$66,2,FALSE)</f>
        <v>South Carolina</v>
      </c>
    </row>
    <row r="1314" spans="2:3" x14ac:dyDescent="0.4">
      <c r="B1314">
        <v>1376</v>
      </c>
      <c r="C1314" t="str">
        <f>VLOOKUP(B1314,Sheet2!$AM$2:$AN$66,2,FALSE)</f>
        <v>South Carolina</v>
      </c>
    </row>
    <row r="1315" spans="2:3" x14ac:dyDescent="0.4">
      <c r="B1315">
        <v>1423</v>
      </c>
      <c r="C1315" t="str">
        <f>VLOOKUP(B1315,Sheet2!$AM$2:$AN$66,2,FALSE)</f>
        <v>North Carolina-Wilmington</v>
      </c>
    </row>
    <row r="1316" spans="2:3" x14ac:dyDescent="0.4">
      <c r="B1316">
        <v>1124</v>
      </c>
      <c r="C1316" t="str">
        <f>VLOOKUP(B1316,Sheet2!$AM$2:$AN$66,2,FALSE)</f>
        <v>Baylor</v>
      </c>
    </row>
    <row r="1317" spans="2:3" x14ac:dyDescent="0.4">
      <c r="B1317">
        <v>1124</v>
      </c>
      <c r="C1317" t="str">
        <f>VLOOKUP(B1317,Sheet2!$AM$2:$AN$66,2,FALSE)</f>
        <v>Baylor</v>
      </c>
    </row>
    <row r="1318" spans="2:3" x14ac:dyDescent="0.4">
      <c r="B1318">
        <v>1196</v>
      </c>
      <c r="C1318" t="str">
        <f>VLOOKUP(B1318,Sheet2!$AM$2:$AN$66,2,FALSE)</f>
        <v>Florida</v>
      </c>
    </row>
    <row r="1319" spans="2:3" x14ac:dyDescent="0.4">
      <c r="B1319">
        <v>1124</v>
      </c>
      <c r="C1319" t="str">
        <f>VLOOKUP(B1319,Sheet2!$AM$2:$AN$66,2,FALSE)</f>
        <v>Baylor</v>
      </c>
    </row>
    <row r="1320" spans="2:3" x14ac:dyDescent="0.4">
      <c r="B1320">
        <v>1124</v>
      </c>
      <c r="C1320" t="str">
        <f>VLOOKUP(B1320,Sheet2!$AM$2:$AN$66,2,FALSE)</f>
        <v>Baylor</v>
      </c>
    </row>
    <row r="1321" spans="2:3" x14ac:dyDescent="0.4">
      <c r="B1321">
        <v>1343</v>
      </c>
      <c r="C1321" t="str">
        <f>VLOOKUP(B1321,Sheet2!$AM$2:$AN$66,2,FALSE)</f>
        <v>Princeton</v>
      </c>
    </row>
    <row r="1322" spans="2:3" x14ac:dyDescent="0.4">
      <c r="B1322">
        <v>1452</v>
      </c>
      <c r="C1322" t="str">
        <f>VLOOKUP(B1322,Sheet2!$AM$2:$AN$66,2,FALSE)</f>
        <v>West Virginia</v>
      </c>
    </row>
    <row r="1323" spans="2:3" x14ac:dyDescent="0.4">
      <c r="B1323">
        <v>1196</v>
      </c>
      <c r="C1323" t="str">
        <f>VLOOKUP(B1323,Sheet2!$AM$2:$AN$66,2,FALSE)</f>
        <v>Florida</v>
      </c>
    </row>
    <row r="1324" spans="2:3" x14ac:dyDescent="0.4">
      <c r="B1324">
        <v>1124</v>
      </c>
      <c r="C1324" t="str">
        <f>VLOOKUP(B1324,Sheet2!$AM$2:$AN$66,2,FALSE)</f>
        <v>Baylor</v>
      </c>
    </row>
    <row r="1325" spans="2:3" x14ac:dyDescent="0.4">
      <c r="B1325">
        <v>1433</v>
      </c>
      <c r="C1325" t="str">
        <f>VLOOKUP(B1325,Sheet2!$AM$2:$AN$66,2,FALSE)</f>
        <v>Virginia Commonwealth</v>
      </c>
    </row>
    <row r="1326" spans="2:3" x14ac:dyDescent="0.4">
      <c r="B1326">
        <v>1124</v>
      </c>
      <c r="C1326" t="str">
        <f>VLOOKUP(B1326,Sheet2!$AM$2:$AN$66,2,FALSE)</f>
        <v>Baylor</v>
      </c>
    </row>
    <row r="1327" spans="2:3" x14ac:dyDescent="0.4">
      <c r="B1327">
        <v>1437</v>
      </c>
      <c r="C1327" t="str">
        <f>VLOOKUP(B1327,Sheet2!$AM$2:$AN$66,2,FALSE)</f>
        <v>Villanova</v>
      </c>
    </row>
    <row r="1328" spans="2:3" x14ac:dyDescent="0.4">
      <c r="B1328">
        <v>1124</v>
      </c>
      <c r="C1328" t="str">
        <f>VLOOKUP(B1328,Sheet2!$AM$2:$AN$66,2,FALSE)</f>
        <v>Baylor</v>
      </c>
    </row>
    <row r="1329" spans="2:3" x14ac:dyDescent="0.4">
      <c r="B1329">
        <v>1112</v>
      </c>
      <c r="C1329" t="str">
        <f>VLOOKUP(B1329,Sheet2!$AM$2:$AN$66,2,FALSE)</f>
        <v>Arizona</v>
      </c>
    </row>
    <row r="1330" spans="2:3" x14ac:dyDescent="0.4">
      <c r="B1330">
        <v>1437</v>
      </c>
      <c r="C1330" t="str">
        <f>VLOOKUP(B1330,Sheet2!$AM$2:$AN$66,2,FALSE)</f>
        <v>Villanova</v>
      </c>
    </row>
    <row r="1331" spans="2:3" x14ac:dyDescent="0.4">
      <c r="B1331">
        <v>1437</v>
      </c>
      <c r="C1331" t="str">
        <f>VLOOKUP(B1331,Sheet2!$AM$2:$AN$66,2,FALSE)</f>
        <v>Villanova</v>
      </c>
    </row>
    <row r="1332" spans="2:3" x14ac:dyDescent="0.4">
      <c r="B1332">
        <v>1452</v>
      </c>
      <c r="C1332" t="str">
        <f>VLOOKUP(B1332,Sheet2!$AM$2:$AN$66,2,FALSE)</f>
        <v>West Virginia</v>
      </c>
    </row>
    <row r="1333" spans="2:3" x14ac:dyDescent="0.4">
      <c r="B1333">
        <v>1452</v>
      </c>
      <c r="C1333" t="str">
        <f>VLOOKUP(B1333,Sheet2!$AM$2:$AN$66,2,FALSE)</f>
        <v>West Virginia</v>
      </c>
    </row>
    <row r="1334" spans="2:3" x14ac:dyDescent="0.4">
      <c r="B1334">
        <v>1124</v>
      </c>
      <c r="C1334" t="str">
        <f>VLOOKUP(B1334,Sheet2!$AM$2:$AN$66,2,FALSE)</f>
        <v>Baylor</v>
      </c>
    </row>
    <row r="1335" spans="2:3" x14ac:dyDescent="0.4">
      <c r="B1335">
        <v>1452</v>
      </c>
      <c r="C1335" t="str">
        <f>VLOOKUP(B1335,Sheet2!$AM$2:$AN$66,2,FALSE)</f>
        <v>West Virginia</v>
      </c>
    </row>
    <row r="1336" spans="2:3" x14ac:dyDescent="0.4">
      <c r="B1336">
        <v>1452</v>
      </c>
      <c r="C1336" t="str">
        <f>VLOOKUP(B1336,Sheet2!$AM$2:$AN$66,2,FALSE)</f>
        <v>West Virginia</v>
      </c>
    </row>
    <row r="1337" spans="2:3" x14ac:dyDescent="0.4">
      <c r="B1337">
        <v>1458</v>
      </c>
      <c r="C1337" t="str">
        <f>VLOOKUP(B1337,Sheet2!$AM$2:$AN$66,2,FALSE)</f>
        <v>Wisconsin</v>
      </c>
    </row>
    <row r="1338" spans="2:3" x14ac:dyDescent="0.4">
      <c r="B1338">
        <v>1437</v>
      </c>
      <c r="C1338" t="str">
        <f>VLOOKUP(B1338,Sheet2!$AM$2:$AN$66,2,FALSE)</f>
        <v>Villanova</v>
      </c>
    </row>
    <row r="1339" spans="2:3" x14ac:dyDescent="0.4">
      <c r="B1339">
        <v>1437</v>
      </c>
      <c r="C1339" t="str">
        <f>VLOOKUP(B1339,Sheet2!$AM$2:$AN$66,2,FALSE)</f>
        <v>Villanova</v>
      </c>
    </row>
    <row r="1340" spans="2:3" x14ac:dyDescent="0.4">
      <c r="B1340">
        <v>1452</v>
      </c>
      <c r="C1340" t="str">
        <f>VLOOKUP(B1340,Sheet2!$AM$2:$AN$66,2,FALSE)</f>
        <v>West Virginia</v>
      </c>
    </row>
    <row r="1341" spans="2:3" x14ac:dyDescent="0.4">
      <c r="B1341">
        <v>1452</v>
      </c>
      <c r="C1341" t="str">
        <f>VLOOKUP(B1341,Sheet2!$AM$2:$AN$66,2,FALSE)</f>
        <v>West Virginia</v>
      </c>
    </row>
    <row r="1342" spans="2:3" x14ac:dyDescent="0.4">
      <c r="B1342">
        <v>1437</v>
      </c>
      <c r="C1342" t="str">
        <f>VLOOKUP(B1342,Sheet2!$AM$2:$AN$66,2,FALSE)</f>
        <v>Villanova</v>
      </c>
    </row>
    <row r="1343" spans="2:3" x14ac:dyDescent="0.4">
      <c r="B1343">
        <v>1437</v>
      </c>
      <c r="C1343" t="str">
        <f>VLOOKUP(B1343,Sheet2!$AM$2:$AN$66,2,FALSE)</f>
        <v>Villanova</v>
      </c>
    </row>
    <row r="1344" spans="2:3" x14ac:dyDescent="0.4">
      <c r="B1344">
        <v>1452</v>
      </c>
      <c r="C1344" t="str">
        <f>VLOOKUP(B1344,Sheet2!$AM$2:$AN$66,2,FALSE)</f>
        <v>West Virginia</v>
      </c>
    </row>
    <row r="1345" spans="2:3" x14ac:dyDescent="0.4">
      <c r="B1345">
        <v>1112</v>
      </c>
      <c r="C1345" t="str">
        <f>VLOOKUP(B1345,Sheet2!$AM$2:$AN$66,2,FALSE)</f>
        <v>Arizona</v>
      </c>
    </row>
    <row r="1346" spans="2:3" x14ac:dyDescent="0.4">
      <c r="B1346">
        <v>1433</v>
      </c>
      <c r="C1346" t="str">
        <f>VLOOKUP(B1346,Sheet2!$AM$2:$AN$66,2,FALSE)</f>
        <v>Virginia Commonwealth</v>
      </c>
    </row>
    <row r="1347" spans="2:3" x14ac:dyDescent="0.4">
      <c r="B1347">
        <v>1124</v>
      </c>
      <c r="C1347" t="str">
        <f>VLOOKUP(B1347,Sheet2!$AM$2:$AN$66,2,FALSE)</f>
        <v>Baylor</v>
      </c>
    </row>
    <row r="1348" spans="2:3" x14ac:dyDescent="0.4">
      <c r="B1348">
        <v>1343</v>
      </c>
      <c r="C1348" t="str">
        <f>VLOOKUP(B1348,Sheet2!$AM$2:$AN$66,2,FALSE)</f>
        <v>Princeton</v>
      </c>
    </row>
    <row r="1349" spans="2:3" x14ac:dyDescent="0.4">
      <c r="B1349">
        <v>1458</v>
      </c>
      <c r="C1349" t="str">
        <f>VLOOKUP(B1349,Sheet2!$AM$2:$AN$66,2,FALSE)</f>
        <v>Wisconsin</v>
      </c>
    </row>
    <row r="1350" spans="2:3" x14ac:dyDescent="0.4">
      <c r="B1350">
        <v>1458</v>
      </c>
      <c r="C1350" t="str">
        <f>VLOOKUP(B1350,Sheet2!$AM$2:$AN$66,2,FALSE)</f>
        <v>Wisconsin</v>
      </c>
    </row>
    <row r="1351" spans="2:3" x14ac:dyDescent="0.4">
      <c r="B1351">
        <v>1343</v>
      </c>
      <c r="C1351" t="str">
        <f>VLOOKUP(B1351,Sheet2!$AM$2:$AN$66,2,FALSE)</f>
        <v>Princeton</v>
      </c>
    </row>
    <row r="1352" spans="2:3" x14ac:dyDescent="0.4">
      <c r="B1352">
        <v>1196</v>
      </c>
      <c r="C1352" t="str">
        <f>VLOOKUP(B1352,Sheet2!$AM$2:$AN$66,2,FALSE)</f>
        <v>Florida</v>
      </c>
    </row>
    <row r="1353" spans="2:3" x14ac:dyDescent="0.4">
      <c r="B1353">
        <v>1343</v>
      </c>
      <c r="C1353" t="str">
        <f>VLOOKUP(B1353,Sheet2!$AM$2:$AN$66,2,FALSE)</f>
        <v>Princeton</v>
      </c>
    </row>
    <row r="1354" spans="2:3" x14ac:dyDescent="0.4">
      <c r="B1354">
        <v>1376</v>
      </c>
      <c r="C1354" t="str">
        <f>VLOOKUP(B1354,Sheet2!$AM$2:$AN$66,2,FALSE)</f>
        <v>South Carolina</v>
      </c>
    </row>
    <row r="1355" spans="2:3" x14ac:dyDescent="0.4">
      <c r="B1355">
        <v>1433</v>
      </c>
      <c r="C1355" t="str">
        <f>VLOOKUP(B1355,Sheet2!$AM$2:$AN$66,2,FALSE)</f>
        <v>Virginia Commonwealth</v>
      </c>
    </row>
    <row r="1356" spans="2:3" x14ac:dyDescent="0.4">
      <c r="B1356">
        <v>1195</v>
      </c>
      <c r="C1356" t="str">
        <f>VLOOKUP(B1356,Sheet2!$AM$2:$AN$66,2,FALSE)</f>
        <v>Florida Gulf Coast</v>
      </c>
    </row>
    <row r="1357" spans="2:3" x14ac:dyDescent="0.4">
      <c r="B1357">
        <v>1423</v>
      </c>
      <c r="C1357" t="str">
        <f>VLOOKUP(B1357,Sheet2!$AM$2:$AN$66,2,FALSE)</f>
        <v>North Carolina-Wilmington</v>
      </c>
    </row>
    <row r="1358" spans="2:3" x14ac:dyDescent="0.4">
      <c r="B1358">
        <v>1433</v>
      </c>
      <c r="C1358" t="str">
        <f>VLOOKUP(B1358,Sheet2!$AM$2:$AN$66,2,FALSE)</f>
        <v>Virginia Commonwealth</v>
      </c>
    </row>
    <row r="1359" spans="2:3" x14ac:dyDescent="0.4">
      <c r="B1359">
        <v>1124</v>
      </c>
      <c r="C1359" t="str">
        <f>VLOOKUP(B1359,Sheet2!$AM$2:$AN$66,2,FALSE)</f>
        <v>Baylor</v>
      </c>
    </row>
    <row r="1360" spans="2:3" x14ac:dyDescent="0.4">
      <c r="B1360">
        <v>1437</v>
      </c>
      <c r="C1360" t="str">
        <f>VLOOKUP(B1360,Sheet2!$AM$2:$AN$66,2,FALSE)</f>
        <v>Villanova</v>
      </c>
    </row>
    <row r="1361" spans="2:3" x14ac:dyDescent="0.4">
      <c r="B1361">
        <v>1452</v>
      </c>
      <c r="C1361" t="str">
        <f>VLOOKUP(B1361,Sheet2!$AM$2:$AN$66,2,FALSE)</f>
        <v>West Virginia</v>
      </c>
    </row>
    <row r="1362" spans="2:3" x14ac:dyDescent="0.4">
      <c r="B1362">
        <v>1452</v>
      </c>
      <c r="C1362" t="str">
        <f>VLOOKUP(B1362,Sheet2!$AM$2:$AN$66,2,FALSE)</f>
        <v>West Virginia</v>
      </c>
    </row>
    <row r="1363" spans="2:3" x14ac:dyDescent="0.4">
      <c r="B1363">
        <v>1437</v>
      </c>
      <c r="C1363" t="str">
        <f>VLOOKUP(B1363,Sheet2!$AM$2:$AN$66,2,FALSE)</f>
        <v>Villanova</v>
      </c>
    </row>
    <row r="1364" spans="2:3" x14ac:dyDescent="0.4">
      <c r="B1364">
        <v>1124</v>
      </c>
      <c r="C1364" t="str">
        <f>VLOOKUP(B1364,Sheet2!$AM$2:$AN$66,2,FALSE)</f>
        <v>Baylor</v>
      </c>
    </row>
    <row r="1365" spans="2:3" x14ac:dyDescent="0.4">
      <c r="B1365">
        <v>1124</v>
      </c>
      <c r="C1365" t="str">
        <f>VLOOKUP(B1365,Sheet2!$AM$2:$AN$66,2,FALSE)</f>
        <v>Baylor</v>
      </c>
    </row>
    <row r="1366" spans="2:3" x14ac:dyDescent="0.4">
      <c r="B1366">
        <v>1452</v>
      </c>
      <c r="C1366" t="str">
        <f>VLOOKUP(B1366,Sheet2!$AM$2:$AN$66,2,FALSE)</f>
        <v>West Virginia</v>
      </c>
    </row>
    <row r="1367" spans="2:3" x14ac:dyDescent="0.4">
      <c r="B1367">
        <v>1452</v>
      </c>
      <c r="C1367" t="str">
        <f>VLOOKUP(B1367,Sheet2!$AM$2:$AN$66,2,FALSE)</f>
        <v>West Virginia</v>
      </c>
    </row>
    <row r="1368" spans="2:3" x14ac:dyDescent="0.4">
      <c r="B1368">
        <v>1437</v>
      </c>
      <c r="C1368" t="str">
        <f>VLOOKUP(B1368,Sheet2!$AM$2:$AN$66,2,FALSE)</f>
        <v>Villanova</v>
      </c>
    </row>
    <row r="1369" spans="2:3" x14ac:dyDescent="0.4">
      <c r="B1369">
        <v>1437</v>
      </c>
      <c r="C1369" t="str">
        <f>VLOOKUP(B1369,Sheet2!$AM$2:$AN$66,2,FALSE)</f>
        <v>Villanova</v>
      </c>
    </row>
    <row r="1370" spans="2:3" x14ac:dyDescent="0.4">
      <c r="B1370">
        <v>1112</v>
      </c>
      <c r="C1370" t="str">
        <f>VLOOKUP(B1370,Sheet2!$AM$2:$AN$66,2,FALSE)</f>
        <v>Arizona</v>
      </c>
    </row>
    <row r="1371" spans="2:3" x14ac:dyDescent="0.4">
      <c r="B1371">
        <v>1315</v>
      </c>
      <c r="C1371" t="str">
        <f>VLOOKUP(B1371,Sheet2!$AM$2:$AN$66,2,FALSE)</f>
        <v>North Dakota</v>
      </c>
    </row>
    <row r="1372" spans="2:3" x14ac:dyDescent="0.4">
      <c r="B1372">
        <v>1433</v>
      </c>
      <c r="C1372" t="str">
        <f>VLOOKUP(B1372,Sheet2!$AM$2:$AN$66,2,FALSE)</f>
        <v>Virginia Commonwealth</v>
      </c>
    </row>
    <row r="1373" spans="2:3" x14ac:dyDescent="0.4">
      <c r="B1373">
        <v>1437</v>
      </c>
      <c r="C1373" t="str">
        <f>VLOOKUP(B1373,Sheet2!$AM$2:$AN$66,2,FALSE)</f>
        <v>Villanova</v>
      </c>
    </row>
    <row r="1374" spans="2:3" x14ac:dyDescent="0.4">
      <c r="B1374">
        <v>1181</v>
      </c>
      <c r="C1374" t="str">
        <f>VLOOKUP(B1374,Sheet2!$AM$2:$AN$66,2,FALSE)</f>
        <v>Duke</v>
      </c>
    </row>
    <row r="1375" spans="2:3" x14ac:dyDescent="0.4">
      <c r="B1375">
        <v>1437</v>
      </c>
      <c r="C1375" t="str">
        <f>VLOOKUP(B1375,Sheet2!$AM$2:$AN$66,2,FALSE)</f>
        <v>Villanova</v>
      </c>
    </row>
    <row r="1376" spans="2:3" x14ac:dyDescent="0.4">
      <c r="B1376">
        <v>1452</v>
      </c>
      <c r="C1376" t="str">
        <f>VLOOKUP(B1376,Sheet2!$AM$2:$AN$66,2,FALSE)</f>
        <v>West Virginia</v>
      </c>
    </row>
    <row r="1377" spans="2:3" x14ac:dyDescent="0.4">
      <c r="B1377">
        <v>1196</v>
      </c>
      <c r="C1377" t="str">
        <f>VLOOKUP(B1377,Sheet2!$AM$2:$AN$66,2,FALSE)</f>
        <v>Florida</v>
      </c>
    </row>
    <row r="1378" spans="2:3" x14ac:dyDescent="0.4">
      <c r="B1378">
        <v>1124</v>
      </c>
      <c r="C1378" t="str">
        <f>VLOOKUP(B1378,Sheet2!$AM$2:$AN$66,2,FALSE)</f>
        <v>Baylor</v>
      </c>
    </row>
    <row r="1379" spans="2:3" x14ac:dyDescent="0.4">
      <c r="B1379">
        <v>1452</v>
      </c>
      <c r="C1379" t="str">
        <f>VLOOKUP(B1379,Sheet2!$AM$2:$AN$66,2,FALSE)</f>
        <v>West Virginia</v>
      </c>
    </row>
    <row r="1380" spans="2:3" x14ac:dyDescent="0.4">
      <c r="B1380">
        <v>1458</v>
      </c>
      <c r="C1380" t="str">
        <f>VLOOKUP(B1380,Sheet2!$AM$2:$AN$66,2,FALSE)</f>
        <v>Wisconsin</v>
      </c>
    </row>
    <row r="1381" spans="2:3" x14ac:dyDescent="0.4">
      <c r="B1381">
        <v>1437</v>
      </c>
      <c r="C1381" t="str">
        <f>VLOOKUP(B1381,Sheet2!$AM$2:$AN$66,2,FALSE)</f>
        <v>Villanova</v>
      </c>
    </row>
    <row r="1382" spans="2:3" x14ac:dyDescent="0.4">
      <c r="B1382">
        <v>1452</v>
      </c>
      <c r="C1382" t="str">
        <f>VLOOKUP(B1382,Sheet2!$AM$2:$AN$66,2,FALSE)</f>
        <v>West Virginia</v>
      </c>
    </row>
    <row r="1383" spans="2:3" x14ac:dyDescent="0.4">
      <c r="B1383">
        <v>1437</v>
      </c>
      <c r="C1383" t="str">
        <f>VLOOKUP(B1383,Sheet2!$AM$2:$AN$66,2,FALSE)</f>
        <v>Villanova</v>
      </c>
    </row>
    <row r="1384" spans="2:3" x14ac:dyDescent="0.4">
      <c r="B1384">
        <v>1112</v>
      </c>
      <c r="C1384" t="str">
        <f>VLOOKUP(B1384,Sheet2!$AM$2:$AN$66,2,FALSE)</f>
        <v>Arizona</v>
      </c>
    </row>
    <row r="1385" spans="2:3" x14ac:dyDescent="0.4">
      <c r="B1385">
        <v>1124</v>
      </c>
      <c r="C1385" t="str">
        <f>VLOOKUP(B1385,Sheet2!$AM$2:$AN$66,2,FALSE)</f>
        <v>Baylor</v>
      </c>
    </row>
    <row r="1386" spans="2:3" x14ac:dyDescent="0.4">
      <c r="B1386">
        <v>1112</v>
      </c>
      <c r="C1386" t="str">
        <f>VLOOKUP(B1386,Sheet2!$AM$2:$AN$66,2,FALSE)</f>
        <v>Arizona</v>
      </c>
    </row>
    <row r="1387" spans="2:3" x14ac:dyDescent="0.4">
      <c r="B1387">
        <v>1452</v>
      </c>
      <c r="C1387" t="str">
        <f>VLOOKUP(B1387,Sheet2!$AM$2:$AN$66,2,FALSE)</f>
        <v>West Virginia</v>
      </c>
    </row>
    <row r="1388" spans="2:3" x14ac:dyDescent="0.4">
      <c r="B1388">
        <v>1452</v>
      </c>
      <c r="C1388" t="str">
        <f>VLOOKUP(B1388,Sheet2!$AM$2:$AN$66,2,FALSE)</f>
        <v>West Virginia</v>
      </c>
    </row>
    <row r="1389" spans="2:3" x14ac:dyDescent="0.4">
      <c r="B1389">
        <v>1452</v>
      </c>
      <c r="C1389" t="str">
        <f>VLOOKUP(B1389,Sheet2!$AM$2:$AN$66,2,FALSE)</f>
        <v>West Virginia</v>
      </c>
    </row>
    <row r="1390" spans="2:3" x14ac:dyDescent="0.4">
      <c r="B1390">
        <v>1452</v>
      </c>
      <c r="C1390" t="str">
        <f>VLOOKUP(B1390,Sheet2!$AM$2:$AN$66,2,FALSE)</f>
        <v>West Virginia</v>
      </c>
    </row>
    <row r="1391" spans="2:3" x14ac:dyDescent="0.4">
      <c r="B1391">
        <v>1112</v>
      </c>
      <c r="C1391" t="str">
        <f>VLOOKUP(B1391,Sheet2!$AM$2:$AN$66,2,FALSE)</f>
        <v>Arizona</v>
      </c>
    </row>
    <row r="1392" spans="2:3" x14ac:dyDescent="0.4">
      <c r="B1392">
        <v>1112</v>
      </c>
      <c r="C1392" t="str">
        <f>VLOOKUP(B1392,Sheet2!$AM$2:$AN$66,2,FALSE)</f>
        <v>Arizona</v>
      </c>
    </row>
    <row r="1393" spans="2:3" x14ac:dyDescent="0.4">
      <c r="B1393">
        <v>1343</v>
      </c>
      <c r="C1393" t="str">
        <f>VLOOKUP(B1393,Sheet2!$AM$2:$AN$66,2,FALSE)</f>
        <v>Princeton</v>
      </c>
    </row>
    <row r="1394" spans="2:3" x14ac:dyDescent="0.4">
      <c r="B1394">
        <v>1423</v>
      </c>
      <c r="C1394" t="str">
        <f>VLOOKUP(B1394,Sheet2!$AM$2:$AN$66,2,FALSE)</f>
        <v>North Carolina-Wilmington</v>
      </c>
    </row>
    <row r="1395" spans="2:3" x14ac:dyDescent="0.4">
      <c r="B1395">
        <v>1124</v>
      </c>
      <c r="C1395" t="str">
        <f>VLOOKUP(B1395,Sheet2!$AM$2:$AN$66,2,FALSE)</f>
        <v>Baylor</v>
      </c>
    </row>
    <row r="1396" spans="2:3" x14ac:dyDescent="0.4">
      <c r="B1396">
        <v>1452</v>
      </c>
      <c r="C1396" t="str">
        <f>VLOOKUP(B1396,Sheet2!$AM$2:$AN$66,2,FALSE)</f>
        <v>West Virginia</v>
      </c>
    </row>
    <row r="1397" spans="2:3" x14ac:dyDescent="0.4">
      <c r="B1397">
        <v>1124</v>
      </c>
      <c r="C1397" t="str">
        <f>VLOOKUP(B1397,Sheet2!$AM$2:$AN$66,2,FALSE)</f>
        <v>Baylor</v>
      </c>
    </row>
    <row r="1398" spans="2:3" x14ac:dyDescent="0.4">
      <c r="B1398">
        <v>1452</v>
      </c>
      <c r="C1398" t="str">
        <f>VLOOKUP(B1398,Sheet2!$AM$2:$AN$66,2,FALSE)</f>
        <v>West Virginia</v>
      </c>
    </row>
    <row r="1399" spans="2:3" x14ac:dyDescent="0.4">
      <c r="B1399">
        <v>1112</v>
      </c>
      <c r="C1399" t="str">
        <f>VLOOKUP(B1399,Sheet2!$AM$2:$AN$66,2,FALSE)</f>
        <v>Arizona</v>
      </c>
    </row>
    <row r="1400" spans="2:3" x14ac:dyDescent="0.4">
      <c r="B1400">
        <v>1458</v>
      </c>
      <c r="C1400" t="str">
        <f>VLOOKUP(B1400,Sheet2!$AM$2:$AN$66,2,FALSE)</f>
        <v>Wisconsin</v>
      </c>
    </row>
    <row r="1401" spans="2:3" x14ac:dyDescent="0.4">
      <c r="B1401">
        <v>1437</v>
      </c>
      <c r="C1401" t="str">
        <f>VLOOKUP(B1401,Sheet2!$AM$2:$AN$66,2,FALSE)</f>
        <v>Villanova</v>
      </c>
    </row>
    <row r="1402" spans="2:3" x14ac:dyDescent="0.4">
      <c r="B1402">
        <v>1437</v>
      </c>
      <c r="C1402" t="str">
        <f>VLOOKUP(B1402,Sheet2!$AM$2:$AN$66,2,FALSE)</f>
        <v>Villanova</v>
      </c>
    </row>
    <row r="1403" spans="2:3" x14ac:dyDescent="0.4">
      <c r="B1403">
        <v>1124</v>
      </c>
      <c r="C1403" t="str">
        <f>VLOOKUP(B1403,Sheet2!$AM$2:$AN$66,2,FALSE)</f>
        <v>Baylor</v>
      </c>
    </row>
    <row r="1404" spans="2:3" x14ac:dyDescent="0.4">
      <c r="B1404">
        <v>1437</v>
      </c>
      <c r="C1404" t="str">
        <f>VLOOKUP(B1404,Sheet2!$AM$2:$AN$66,2,FALSE)</f>
        <v>Villanova</v>
      </c>
    </row>
    <row r="1405" spans="2:3" x14ac:dyDescent="0.4">
      <c r="B1405">
        <v>1343</v>
      </c>
      <c r="C1405" t="str">
        <f>VLOOKUP(B1405,Sheet2!$AM$2:$AN$66,2,FALSE)</f>
        <v>Princeton</v>
      </c>
    </row>
    <row r="1406" spans="2:3" x14ac:dyDescent="0.4">
      <c r="B1406">
        <v>1124</v>
      </c>
      <c r="C1406" t="str">
        <f>VLOOKUP(B1406,Sheet2!$AM$2:$AN$66,2,FALSE)</f>
        <v>Baylor</v>
      </c>
    </row>
    <row r="1407" spans="2:3" x14ac:dyDescent="0.4">
      <c r="B1407">
        <v>1433</v>
      </c>
      <c r="C1407" t="str">
        <f>VLOOKUP(B1407,Sheet2!$AM$2:$AN$66,2,FALSE)</f>
        <v>Virginia Commonwealth</v>
      </c>
    </row>
    <row r="1408" spans="2:3" x14ac:dyDescent="0.4">
      <c r="B1408">
        <v>1433</v>
      </c>
      <c r="C1408" t="str">
        <f>VLOOKUP(B1408,Sheet2!$AM$2:$AN$66,2,FALSE)</f>
        <v>Virginia Commonwealth</v>
      </c>
    </row>
    <row r="1409" spans="2:3" x14ac:dyDescent="0.4">
      <c r="B1409">
        <v>1458</v>
      </c>
      <c r="C1409" t="str">
        <f>VLOOKUP(B1409,Sheet2!$AM$2:$AN$66,2,FALSE)</f>
        <v>Wisconsin</v>
      </c>
    </row>
    <row r="1410" spans="2:3" x14ac:dyDescent="0.4">
      <c r="B1410">
        <v>1452</v>
      </c>
      <c r="C1410" t="str">
        <f>VLOOKUP(B1410,Sheet2!$AM$2:$AN$66,2,FALSE)</f>
        <v>West Virginia</v>
      </c>
    </row>
    <row r="1411" spans="2:3" x14ac:dyDescent="0.4">
      <c r="B1411">
        <v>1195</v>
      </c>
      <c r="C1411" t="str">
        <f>VLOOKUP(B1411,Sheet2!$AM$2:$AN$66,2,FALSE)</f>
        <v>Florida Gulf Coast</v>
      </c>
    </row>
    <row r="1412" spans="2:3" x14ac:dyDescent="0.4">
      <c r="B1412">
        <v>1124</v>
      </c>
      <c r="C1412" t="str">
        <f>VLOOKUP(B1412,Sheet2!$AM$2:$AN$66,2,FALSE)</f>
        <v>Baylor</v>
      </c>
    </row>
    <row r="1413" spans="2:3" x14ac:dyDescent="0.4">
      <c r="B1413">
        <v>1124</v>
      </c>
      <c r="C1413" t="str">
        <f>VLOOKUP(B1413,Sheet2!$AM$2:$AN$66,2,FALSE)</f>
        <v>Baylor</v>
      </c>
    </row>
    <row r="1414" spans="2:3" x14ac:dyDescent="0.4">
      <c r="B1414">
        <v>1452</v>
      </c>
      <c r="C1414" t="str">
        <f>VLOOKUP(B1414,Sheet2!$AM$2:$AN$66,2,FALSE)</f>
        <v>West Virginia</v>
      </c>
    </row>
    <row r="1415" spans="2:3" x14ac:dyDescent="0.4">
      <c r="B1415">
        <v>1433</v>
      </c>
      <c r="C1415" t="str">
        <f>VLOOKUP(B1415,Sheet2!$AM$2:$AN$66,2,FALSE)</f>
        <v>Virginia Commonwealth</v>
      </c>
    </row>
    <row r="1416" spans="2:3" x14ac:dyDescent="0.4">
      <c r="B1416">
        <v>1458</v>
      </c>
      <c r="C1416" t="str">
        <f>VLOOKUP(B1416,Sheet2!$AM$2:$AN$66,2,FALSE)</f>
        <v>Wisconsin</v>
      </c>
    </row>
    <row r="1417" spans="2:3" x14ac:dyDescent="0.4">
      <c r="B1417">
        <v>1452</v>
      </c>
      <c r="C1417" t="str">
        <f>VLOOKUP(B1417,Sheet2!$AM$2:$AN$66,2,FALSE)</f>
        <v>West Virginia</v>
      </c>
    </row>
    <row r="1418" spans="2:3" x14ac:dyDescent="0.4">
      <c r="B1418">
        <v>1452</v>
      </c>
      <c r="C1418" t="str">
        <f>VLOOKUP(B1418,Sheet2!$AM$2:$AN$66,2,FALSE)</f>
        <v>West Virginia</v>
      </c>
    </row>
    <row r="1419" spans="2:3" x14ac:dyDescent="0.4">
      <c r="B1419">
        <v>1376</v>
      </c>
      <c r="C1419" t="str">
        <f>VLOOKUP(B1419,Sheet2!$AM$2:$AN$66,2,FALSE)</f>
        <v>South Carolina</v>
      </c>
    </row>
    <row r="1420" spans="2:3" x14ac:dyDescent="0.4">
      <c r="B1420">
        <v>1343</v>
      </c>
      <c r="C1420" t="str">
        <f>VLOOKUP(B1420,Sheet2!$AM$2:$AN$66,2,FALSE)</f>
        <v>Princeton</v>
      </c>
    </row>
    <row r="1421" spans="2:3" x14ac:dyDescent="0.4">
      <c r="B1421">
        <v>1437</v>
      </c>
      <c r="C1421" t="str">
        <f>VLOOKUP(B1421,Sheet2!$AM$2:$AN$66,2,FALSE)</f>
        <v>Villanova</v>
      </c>
    </row>
    <row r="1422" spans="2:3" x14ac:dyDescent="0.4">
      <c r="B1422">
        <v>1124</v>
      </c>
      <c r="C1422" t="str">
        <f>VLOOKUP(B1422,Sheet2!$AM$2:$AN$66,2,FALSE)</f>
        <v>Baylor</v>
      </c>
    </row>
    <row r="1423" spans="2:3" x14ac:dyDescent="0.4">
      <c r="B1423">
        <v>1124</v>
      </c>
      <c r="C1423" t="str">
        <f>VLOOKUP(B1423,Sheet2!$AM$2:$AN$66,2,FALSE)</f>
        <v>Baylor</v>
      </c>
    </row>
    <row r="1424" spans="2:3" x14ac:dyDescent="0.4">
      <c r="B1424">
        <v>1112</v>
      </c>
      <c r="C1424" t="str">
        <f>VLOOKUP(B1424,Sheet2!$AM$2:$AN$66,2,FALSE)</f>
        <v>Arizona</v>
      </c>
    </row>
    <row r="1425" spans="2:3" x14ac:dyDescent="0.4">
      <c r="B1425">
        <v>1124</v>
      </c>
      <c r="C1425" t="str">
        <f>VLOOKUP(B1425,Sheet2!$AM$2:$AN$66,2,FALSE)</f>
        <v>Baylor</v>
      </c>
    </row>
    <row r="1426" spans="2:3" x14ac:dyDescent="0.4">
      <c r="B1426">
        <v>1452</v>
      </c>
      <c r="C1426" t="str">
        <f>VLOOKUP(B1426,Sheet2!$AM$2:$AN$66,2,FALSE)</f>
        <v>West Virginia</v>
      </c>
    </row>
    <row r="1427" spans="2:3" x14ac:dyDescent="0.4">
      <c r="B1427">
        <v>1437</v>
      </c>
      <c r="C1427" t="str">
        <f>VLOOKUP(B1427,Sheet2!$AM$2:$AN$66,2,FALSE)</f>
        <v>Villanova</v>
      </c>
    </row>
    <row r="1428" spans="2:3" x14ac:dyDescent="0.4">
      <c r="B1428">
        <v>1423</v>
      </c>
      <c r="C1428" t="str">
        <f>VLOOKUP(B1428,Sheet2!$AM$2:$AN$66,2,FALSE)</f>
        <v>North Carolina-Wilmington</v>
      </c>
    </row>
    <row r="1429" spans="2:3" x14ac:dyDescent="0.4">
      <c r="B1429">
        <v>1195</v>
      </c>
      <c r="C1429" t="str">
        <f>VLOOKUP(B1429,Sheet2!$AM$2:$AN$66,2,FALSE)</f>
        <v>Florida Gulf Coast</v>
      </c>
    </row>
    <row r="1430" spans="2:3" x14ac:dyDescent="0.4">
      <c r="B1430">
        <v>1112</v>
      </c>
      <c r="C1430" t="str">
        <f>VLOOKUP(B1430,Sheet2!$AM$2:$AN$66,2,FALSE)</f>
        <v>Arizona</v>
      </c>
    </row>
    <row r="1431" spans="2:3" x14ac:dyDescent="0.4">
      <c r="B1431">
        <v>1452</v>
      </c>
      <c r="C1431" t="str">
        <f>VLOOKUP(B1431,Sheet2!$AM$2:$AN$66,2,FALSE)</f>
        <v>West Virginia</v>
      </c>
    </row>
    <row r="1432" spans="2:3" x14ac:dyDescent="0.4">
      <c r="B1432">
        <v>1452</v>
      </c>
      <c r="C1432" t="str">
        <f>VLOOKUP(B1432,Sheet2!$AM$2:$AN$66,2,FALSE)</f>
        <v>West Virginia</v>
      </c>
    </row>
    <row r="1433" spans="2:3" x14ac:dyDescent="0.4">
      <c r="B1433">
        <v>1124</v>
      </c>
      <c r="C1433" t="str">
        <f>VLOOKUP(B1433,Sheet2!$AM$2:$AN$66,2,FALSE)</f>
        <v>Baylor</v>
      </c>
    </row>
    <row r="1434" spans="2:3" x14ac:dyDescent="0.4">
      <c r="B1434">
        <v>1437</v>
      </c>
      <c r="C1434" t="str">
        <f>VLOOKUP(B1434,Sheet2!$AM$2:$AN$66,2,FALSE)</f>
        <v>Villanova</v>
      </c>
    </row>
    <row r="1435" spans="2:3" x14ac:dyDescent="0.4">
      <c r="B1435">
        <v>1452</v>
      </c>
      <c r="C1435" t="str">
        <f>VLOOKUP(B1435,Sheet2!$AM$2:$AN$66,2,FALSE)</f>
        <v>West Virginia</v>
      </c>
    </row>
    <row r="1436" spans="2:3" x14ac:dyDescent="0.4">
      <c r="B1436">
        <v>1343</v>
      </c>
      <c r="C1436" t="str">
        <f>VLOOKUP(B1436,Sheet2!$AM$2:$AN$66,2,FALSE)</f>
        <v>Princeton</v>
      </c>
    </row>
    <row r="1437" spans="2:3" x14ac:dyDescent="0.4">
      <c r="B1437">
        <v>1124</v>
      </c>
      <c r="C1437" t="str">
        <f>VLOOKUP(B1437,Sheet2!$AM$2:$AN$66,2,FALSE)</f>
        <v>Baylor</v>
      </c>
    </row>
    <row r="1438" spans="2:3" x14ac:dyDescent="0.4">
      <c r="B1438">
        <v>1452</v>
      </c>
      <c r="C1438" t="str">
        <f>VLOOKUP(B1438,Sheet2!$AM$2:$AN$66,2,FALSE)</f>
        <v>West Virginia</v>
      </c>
    </row>
    <row r="1439" spans="2:3" x14ac:dyDescent="0.4">
      <c r="B1439">
        <v>1437</v>
      </c>
      <c r="C1439" t="str">
        <f>VLOOKUP(B1439,Sheet2!$AM$2:$AN$66,2,FALSE)</f>
        <v>Villanova</v>
      </c>
    </row>
    <row r="1440" spans="2:3" x14ac:dyDescent="0.4">
      <c r="B1440">
        <v>1124</v>
      </c>
      <c r="C1440" t="str">
        <f>VLOOKUP(B1440,Sheet2!$AM$2:$AN$66,2,FALSE)</f>
        <v>Baylor</v>
      </c>
    </row>
    <row r="1441" spans="2:3" x14ac:dyDescent="0.4">
      <c r="B1441">
        <v>1124</v>
      </c>
      <c r="C1441" t="str">
        <f>VLOOKUP(B1441,Sheet2!$AM$2:$AN$66,2,FALSE)</f>
        <v>Baylor</v>
      </c>
    </row>
    <row r="1442" spans="2:3" x14ac:dyDescent="0.4">
      <c r="B1442">
        <v>1437</v>
      </c>
      <c r="C1442" t="str">
        <f>VLOOKUP(B1442,Sheet2!$AM$2:$AN$66,2,FALSE)</f>
        <v>Villanova</v>
      </c>
    </row>
    <row r="1443" spans="2:3" x14ac:dyDescent="0.4">
      <c r="B1443">
        <v>1437</v>
      </c>
      <c r="C1443" t="str">
        <f>VLOOKUP(B1443,Sheet2!$AM$2:$AN$66,2,FALSE)</f>
        <v>Villanova</v>
      </c>
    </row>
    <row r="1444" spans="2:3" x14ac:dyDescent="0.4">
      <c r="B1444">
        <v>1196</v>
      </c>
      <c r="C1444" t="str">
        <f>VLOOKUP(B1444,Sheet2!$AM$2:$AN$66,2,FALSE)</f>
        <v>Florida</v>
      </c>
    </row>
    <row r="1445" spans="2:3" x14ac:dyDescent="0.4">
      <c r="B1445">
        <v>1452</v>
      </c>
      <c r="C1445" t="str">
        <f>VLOOKUP(B1445,Sheet2!$AM$2:$AN$66,2,FALSE)</f>
        <v>West Virginia</v>
      </c>
    </row>
    <row r="1446" spans="2:3" x14ac:dyDescent="0.4">
      <c r="B1446">
        <v>1433</v>
      </c>
      <c r="C1446" t="str">
        <f>VLOOKUP(B1446,Sheet2!$AM$2:$AN$66,2,FALSE)</f>
        <v>Virginia Commonwealth</v>
      </c>
    </row>
    <row r="1447" spans="2:3" x14ac:dyDescent="0.4">
      <c r="B1447">
        <v>1452</v>
      </c>
      <c r="C1447" t="str">
        <f>VLOOKUP(B1447,Sheet2!$AM$2:$AN$66,2,FALSE)</f>
        <v>West Virginia</v>
      </c>
    </row>
    <row r="1448" spans="2:3" x14ac:dyDescent="0.4">
      <c r="B1448">
        <v>1437</v>
      </c>
      <c r="C1448" t="str">
        <f>VLOOKUP(B1448,Sheet2!$AM$2:$AN$66,2,FALSE)</f>
        <v>Villanova</v>
      </c>
    </row>
    <row r="1449" spans="2:3" x14ac:dyDescent="0.4">
      <c r="B1449">
        <v>1124</v>
      </c>
      <c r="C1449" t="str">
        <f>VLOOKUP(B1449,Sheet2!$AM$2:$AN$66,2,FALSE)</f>
        <v>Baylor</v>
      </c>
    </row>
    <row r="1450" spans="2:3" x14ac:dyDescent="0.4">
      <c r="B1450">
        <v>1437</v>
      </c>
      <c r="C1450" t="str">
        <f>VLOOKUP(B1450,Sheet2!$AM$2:$AN$66,2,FALSE)</f>
        <v>Villanova</v>
      </c>
    </row>
    <row r="1451" spans="2:3" x14ac:dyDescent="0.4">
      <c r="B1451">
        <v>1452</v>
      </c>
      <c r="C1451" t="str">
        <f>VLOOKUP(B1451,Sheet2!$AM$2:$AN$66,2,FALSE)</f>
        <v>West Virginia</v>
      </c>
    </row>
    <row r="1452" spans="2:3" x14ac:dyDescent="0.4">
      <c r="B1452">
        <v>1452</v>
      </c>
      <c r="C1452" t="str">
        <f>VLOOKUP(B1452,Sheet2!$AM$2:$AN$66,2,FALSE)</f>
        <v>West Virginia</v>
      </c>
    </row>
    <row r="1453" spans="2:3" x14ac:dyDescent="0.4">
      <c r="B1453">
        <v>1124</v>
      </c>
      <c r="C1453" t="str">
        <f>VLOOKUP(B1453,Sheet2!$AM$2:$AN$66,2,FALSE)</f>
        <v>Baylor</v>
      </c>
    </row>
    <row r="1454" spans="2:3" x14ac:dyDescent="0.4">
      <c r="B1454">
        <v>1458</v>
      </c>
      <c r="C1454" t="str">
        <f>VLOOKUP(B1454,Sheet2!$AM$2:$AN$66,2,FALSE)</f>
        <v>Wisconsin</v>
      </c>
    </row>
    <row r="1455" spans="2:3" x14ac:dyDescent="0.4">
      <c r="B1455">
        <v>1452</v>
      </c>
      <c r="C1455" t="str">
        <f>VLOOKUP(B1455,Sheet2!$AM$2:$AN$66,2,FALSE)</f>
        <v>West Virginia</v>
      </c>
    </row>
    <row r="1456" spans="2:3" x14ac:dyDescent="0.4">
      <c r="B1456">
        <v>1124</v>
      </c>
      <c r="C1456" t="str">
        <f>VLOOKUP(B1456,Sheet2!$AM$2:$AN$66,2,FALSE)</f>
        <v>Baylor</v>
      </c>
    </row>
    <row r="1457" spans="2:3" x14ac:dyDescent="0.4">
      <c r="B1457">
        <v>1376</v>
      </c>
      <c r="C1457" t="str">
        <f>VLOOKUP(B1457,Sheet2!$AM$2:$AN$66,2,FALSE)</f>
        <v>South Carolina</v>
      </c>
    </row>
    <row r="1458" spans="2:3" x14ac:dyDescent="0.4">
      <c r="B1458">
        <v>1343</v>
      </c>
      <c r="C1458" t="str">
        <f>VLOOKUP(B1458,Sheet2!$AM$2:$AN$66,2,FALSE)</f>
        <v>Princeton</v>
      </c>
    </row>
    <row r="1459" spans="2:3" x14ac:dyDescent="0.4">
      <c r="B1459">
        <v>1452</v>
      </c>
      <c r="C1459" t="str">
        <f>VLOOKUP(B1459,Sheet2!$AM$2:$AN$66,2,FALSE)</f>
        <v>West Virginia</v>
      </c>
    </row>
    <row r="1460" spans="2:3" x14ac:dyDescent="0.4">
      <c r="B1460">
        <v>1124</v>
      </c>
      <c r="C1460" t="str">
        <f>VLOOKUP(B1460,Sheet2!$AM$2:$AN$66,2,FALSE)</f>
        <v>Baylor</v>
      </c>
    </row>
    <row r="1461" spans="2:3" x14ac:dyDescent="0.4">
      <c r="B1461">
        <v>1268</v>
      </c>
      <c r="C1461" t="str">
        <f>VLOOKUP(B1461,Sheet2!$AM$2:$AN$66,2,FALSE)</f>
        <v>Maryland</v>
      </c>
    </row>
    <row r="1462" spans="2:3" x14ac:dyDescent="0.4">
      <c r="B1462">
        <v>1452</v>
      </c>
      <c r="C1462" t="str">
        <f>VLOOKUP(B1462,Sheet2!$AM$2:$AN$66,2,FALSE)</f>
        <v>West Virginia</v>
      </c>
    </row>
    <row r="1463" spans="2:3" x14ac:dyDescent="0.4">
      <c r="B1463">
        <v>1437</v>
      </c>
      <c r="C1463" t="str">
        <f>VLOOKUP(B1463,Sheet2!$AM$2:$AN$66,2,FALSE)</f>
        <v>Villanova</v>
      </c>
    </row>
    <row r="1464" spans="2:3" x14ac:dyDescent="0.4">
      <c r="B1464">
        <v>1374</v>
      </c>
      <c r="C1464" t="str">
        <f>VLOOKUP(B1464,Sheet2!$AM$2:$AN$66,2,FALSE)</f>
        <v>Southern Methodist</v>
      </c>
    </row>
    <row r="1465" spans="2:3" x14ac:dyDescent="0.4">
      <c r="B1465">
        <v>1452</v>
      </c>
      <c r="C1465" t="str">
        <f>VLOOKUP(B1465,Sheet2!$AM$2:$AN$66,2,FALSE)</f>
        <v>West Virginia</v>
      </c>
    </row>
    <row r="1466" spans="2:3" x14ac:dyDescent="0.4">
      <c r="B1466">
        <v>1124</v>
      </c>
      <c r="C1466" t="str">
        <f>VLOOKUP(B1466,Sheet2!$AM$2:$AN$66,2,FALSE)</f>
        <v>Baylor</v>
      </c>
    </row>
    <row r="1467" spans="2:3" x14ac:dyDescent="0.4">
      <c r="B1467">
        <v>1433</v>
      </c>
      <c r="C1467" t="str">
        <f>VLOOKUP(B1467,Sheet2!$AM$2:$AN$66,2,FALSE)</f>
        <v>Virginia Commonwealth</v>
      </c>
    </row>
    <row r="1468" spans="2:3" x14ac:dyDescent="0.4">
      <c r="B1468">
        <v>1452</v>
      </c>
      <c r="C1468" t="str">
        <f>VLOOKUP(B1468,Sheet2!$AM$2:$AN$66,2,FALSE)</f>
        <v>West Virginia</v>
      </c>
    </row>
    <row r="1469" spans="2:3" x14ac:dyDescent="0.4">
      <c r="B1469">
        <v>1437</v>
      </c>
      <c r="C1469" t="str">
        <f>VLOOKUP(B1469,Sheet2!$AM$2:$AN$66,2,FALSE)</f>
        <v>Villanova</v>
      </c>
    </row>
    <row r="1470" spans="2:3" x14ac:dyDescent="0.4">
      <c r="B1470">
        <v>1195</v>
      </c>
      <c r="C1470" t="str">
        <f>VLOOKUP(B1470,Sheet2!$AM$2:$AN$66,2,FALSE)</f>
        <v>Florida Gulf Coast</v>
      </c>
    </row>
    <row r="1471" spans="2:3" x14ac:dyDescent="0.4">
      <c r="B1471">
        <v>1452</v>
      </c>
      <c r="C1471" t="str">
        <f>VLOOKUP(B1471,Sheet2!$AM$2:$AN$66,2,FALSE)</f>
        <v>West Virginia</v>
      </c>
    </row>
    <row r="1472" spans="2:3" x14ac:dyDescent="0.4">
      <c r="B1472">
        <v>1452</v>
      </c>
      <c r="C1472" t="str">
        <f>VLOOKUP(B1472,Sheet2!$AM$2:$AN$66,2,FALSE)</f>
        <v>West Virginia</v>
      </c>
    </row>
    <row r="1473" spans="2:3" x14ac:dyDescent="0.4">
      <c r="B1473">
        <v>1437</v>
      </c>
      <c r="C1473" t="str">
        <f>VLOOKUP(B1473,Sheet2!$AM$2:$AN$66,2,FALSE)</f>
        <v>Villanova</v>
      </c>
    </row>
    <row r="1474" spans="2:3" x14ac:dyDescent="0.4">
      <c r="B1474">
        <v>1437</v>
      </c>
      <c r="C1474" t="str">
        <f>VLOOKUP(B1474,Sheet2!$AM$2:$AN$66,2,FALSE)</f>
        <v>Villanova</v>
      </c>
    </row>
    <row r="1475" spans="2:3" x14ac:dyDescent="0.4">
      <c r="B1475">
        <v>1452</v>
      </c>
      <c r="C1475" t="str">
        <f>VLOOKUP(B1475,Sheet2!$AM$2:$AN$66,2,FALSE)</f>
        <v>West Virginia</v>
      </c>
    </row>
    <row r="1476" spans="2:3" x14ac:dyDescent="0.4">
      <c r="B1476">
        <v>1437</v>
      </c>
      <c r="C1476" t="str">
        <f>VLOOKUP(B1476,Sheet2!$AM$2:$AN$66,2,FALSE)</f>
        <v>Villanova</v>
      </c>
    </row>
    <row r="1477" spans="2:3" x14ac:dyDescent="0.4">
      <c r="B1477">
        <v>1124</v>
      </c>
      <c r="C1477" t="str">
        <f>VLOOKUP(B1477,Sheet2!$AM$2:$AN$66,2,FALSE)</f>
        <v>Baylor</v>
      </c>
    </row>
    <row r="1478" spans="2:3" x14ac:dyDescent="0.4">
      <c r="B1478">
        <v>1437</v>
      </c>
      <c r="C1478" t="str">
        <f>VLOOKUP(B1478,Sheet2!$AM$2:$AN$66,2,FALSE)</f>
        <v>Villanova</v>
      </c>
    </row>
    <row r="1479" spans="2:3" x14ac:dyDescent="0.4">
      <c r="B1479">
        <v>1124</v>
      </c>
      <c r="C1479" t="str">
        <f>VLOOKUP(B1479,Sheet2!$AM$2:$AN$66,2,FALSE)</f>
        <v>Baylor</v>
      </c>
    </row>
    <row r="1480" spans="2:3" x14ac:dyDescent="0.4">
      <c r="B1480">
        <v>1124</v>
      </c>
      <c r="C1480" t="str">
        <f>VLOOKUP(B1480,Sheet2!$AM$2:$AN$66,2,FALSE)</f>
        <v>Baylor</v>
      </c>
    </row>
    <row r="1481" spans="2:3" x14ac:dyDescent="0.4">
      <c r="B1481">
        <v>1452</v>
      </c>
      <c r="C1481" t="str">
        <f>VLOOKUP(B1481,Sheet2!$AM$2:$AN$66,2,FALSE)</f>
        <v>West Virginia</v>
      </c>
    </row>
    <row r="1482" spans="2:3" x14ac:dyDescent="0.4">
      <c r="B1482">
        <v>1124</v>
      </c>
      <c r="C1482" t="str">
        <f>VLOOKUP(B1482,Sheet2!$AM$2:$AN$66,2,FALSE)</f>
        <v>Baylor</v>
      </c>
    </row>
    <row r="1483" spans="2:3" x14ac:dyDescent="0.4">
      <c r="B1483">
        <v>1452</v>
      </c>
      <c r="C1483" t="str">
        <f>VLOOKUP(B1483,Sheet2!$AM$2:$AN$66,2,FALSE)</f>
        <v>West Virginia</v>
      </c>
    </row>
    <row r="1484" spans="2:3" x14ac:dyDescent="0.4">
      <c r="B1484">
        <v>1437</v>
      </c>
      <c r="C1484" t="str">
        <f>VLOOKUP(B1484,Sheet2!$AM$2:$AN$66,2,FALSE)</f>
        <v>Villanova</v>
      </c>
    </row>
    <row r="1485" spans="2:3" x14ac:dyDescent="0.4">
      <c r="B1485">
        <v>1452</v>
      </c>
      <c r="C1485" t="str">
        <f>VLOOKUP(B1485,Sheet2!$AM$2:$AN$66,2,FALSE)</f>
        <v>West Virginia</v>
      </c>
    </row>
    <row r="1486" spans="2:3" x14ac:dyDescent="0.4">
      <c r="B1486">
        <v>1195</v>
      </c>
      <c r="C1486" t="str">
        <f>VLOOKUP(B1486,Sheet2!$AM$2:$AN$66,2,FALSE)</f>
        <v>Florida Gulf Coast</v>
      </c>
    </row>
    <row r="1487" spans="2:3" x14ac:dyDescent="0.4">
      <c r="B1487">
        <v>1124</v>
      </c>
      <c r="C1487" t="str">
        <f>VLOOKUP(B1487,Sheet2!$AM$2:$AN$66,2,FALSE)</f>
        <v>Baylor</v>
      </c>
    </row>
    <row r="1488" spans="2:3" x14ac:dyDescent="0.4">
      <c r="B1488">
        <v>1452</v>
      </c>
      <c r="C1488" t="str">
        <f>VLOOKUP(B1488,Sheet2!$AM$2:$AN$66,2,FALSE)</f>
        <v>West Virginia</v>
      </c>
    </row>
    <row r="1489" spans="2:3" x14ac:dyDescent="0.4">
      <c r="B1489">
        <v>1452</v>
      </c>
      <c r="C1489" t="str">
        <f>VLOOKUP(B1489,Sheet2!$AM$2:$AN$66,2,FALSE)</f>
        <v>West Virginia</v>
      </c>
    </row>
    <row r="1490" spans="2:3" x14ac:dyDescent="0.4">
      <c r="B1490">
        <v>1374</v>
      </c>
      <c r="C1490" t="str">
        <f>VLOOKUP(B1490,Sheet2!$AM$2:$AN$66,2,FALSE)</f>
        <v>Southern Methodist</v>
      </c>
    </row>
    <row r="1491" spans="2:3" x14ac:dyDescent="0.4">
      <c r="B1491">
        <v>1437</v>
      </c>
      <c r="C1491" t="str">
        <f>VLOOKUP(B1491,Sheet2!$AM$2:$AN$66,2,FALSE)</f>
        <v>Villanova</v>
      </c>
    </row>
    <row r="1492" spans="2:3" x14ac:dyDescent="0.4">
      <c r="B1492">
        <v>1124</v>
      </c>
      <c r="C1492" t="str">
        <f>VLOOKUP(B1492,Sheet2!$AM$2:$AN$66,2,FALSE)</f>
        <v>Baylor</v>
      </c>
    </row>
    <row r="1493" spans="2:3" x14ac:dyDescent="0.4">
      <c r="B1493">
        <v>1433</v>
      </c>
      <c r="C1493" t="str">
        <f>VLOOKUP(B1493,Sheet2!$AM$2:$AN$66,2,FALSE)</f>
        <v>Virginia Commonwealth</v>
      </c>
    </row>
    <row r="1494" spans="2:3" x14ac:dyDescent="0.4">
      <c r="B1494">
        <v>1124</v>
      </c>
      <c r="C1494" t="str">
        <f>VLOOKUP(B1494,Sheet2!$AM$2:$AN$66,2,FALSE)</f>
        <v>Baylor</v>
      </c>
    </row>
    <row r="1495" spans="2:3" x14ac:dyDescent="0.4">
      <c r="B1495">
        <v>1458</v>
      </c>
      <c r="C1495" t="str">
        <f>VLOOKUP(B1495,Sheet2!$AM$2:$AN$66,2,FALSE)</f>
        <v>Wisconsin</v>
      </c>
    </row>
    <row r="1496" spans="2:3" x14ac:dyDescent="0.4">
      <c r="B1496">
        <v>1124</v>
      </c>
      <c r="C1496" t="str">
        <f>VLOOKUP(B1496,Sheet2!$AM$2:$AN$66,2,FALSE)</f>
        <v>Baylor</v>
      </c>
    </row>
    <row r="1497" spans="2:3" x14ac:dyDescent="0.4">
      <c r="B1497">
        <v>1452</v>
      </c>
      <c r="C1497" t="str">
        <f>VLOOKUP(B1497,Sheet2!$AM$2:$AN$66,2,FALSE)</f>
        <v>West Virginia</v>
      </c>
    </row>
    <row r="1498" spans="2:3" x14ac:dyDescent="0.4">
      <c r="B1498">
        <v>1452</v>
      </c>
      <c r="C1498" t="str">
        <f>VLOOKUP(B1498,Sheet2!$AM$2:$AN$66,2,FALSE)</f>
        <v>West Virginia</v>
      </c>
    </row>
    <row r="1499" spans="2:3" x14ac:dyDescent="0.4">
      <c r="B1499">
        <v>1437</v>
      </c>
      <c r="C1499" t="str">
        <f>VLOOKUP(B1499,Sheet2!$AM$2:$AN$66,2,FALSE)</f>
        <v>Villanova</v>
      </c>
    </row>
    <row r="1500" spans="2:3" x14ac:dyDescent="0.4">
      <c r="B1500">
        <v>1437</v>
      </c>
      <c r="C1500" t="str">
        <f>VLOOKUP(B1500,Sheet2!$AM$2:$AN$66,2,FALSE)</f>
        <v>Villanova</v>
      </c>
    </row>
    <row r="1501" spans="2:3" x14ac:dyDescent="0.4">
      <c r="B1501">
        <v>1433</v>
      </c>
      <c r="C1501" t="str">
        <f>VLOOKUP(B1501,Sheet2!$AM$2:$AN$66,2,FALSE)</f>
        <v>Virginia Commonwealth</v>
      </c>
    </row>
    <row r="1502" spans="2:3" x14ac:dyDescent="0.4">
      <c r="B1502">
        <v>1437</v>
      </c>
      <c r="C1502" t="str">
        <f>VLOOKUP(B1502,Sheet2!$AM$2:$AN$66,2,FALSE)</f>
        <v>Villanova</v>
      </c>
    </row>
    <row r="1503" spans="2:3" x14ac:dyDescent="0.4">
      <c r="B1503">
        <v>1124</v>
      </c>
      <c r="C1503" t="str">
        <f>VLOOKUP(B1503,Sheet2!$AM$2:$AN$66,2,FALSE)</f>
        <v>Baylor</v>
      </c>
    </row>
    <row r="1504" spans="2:3" x14ac:dyDescent="0.4">
      <c r="B1504">
        <v>1452</v>
      </c>
      <c r="C1504" t="str">
        <f>VLOOKUP(B1504,Sheet2!$AM$2:$AN$66,2,FALSE)</f>
        <v>West Virginia</v>
      </c>
    </row>
    <row r="1505" spans="2:3" x14ac:dyDescent="0.4">
      <c r="B1505">
        <v>1181</v>
      </c>
      <c r="C1505" t="str">
        <f>VLOOKUP(B1505,Sheet2!$AM$2:$AN$66,2,FALSE)</f>
        <v>Duke</v>
      </c>
    </row>
    <row r="1506" spans="2:3" x14ac:dyDescent="0.4">
      <c r="B1506">
        <v>1437</v>
      </c>
      <c r="C1506" t="str">
        <f>VLOOKUP(B1506,Sheet2!$AM$2:$AN$66,2,FALSE)</f>
        <v>Villanova</v>
      </c>
    </row>
    <row r="1507" spans="2:3" x14ac:dyDescent="0.4">
      <c r="B1507">
        <v>1343</v>
      </c>
      <c r="C1507" t="str">
        <f>VLOOKUP(B1507,Sheet2!$AM$2:$AN$66,2,FALSE)</f>
        <v>Princeton</v>
      </c>
    </row>
    <row r="1508" spans="2:3" x14ac:dyDescent="0.4">
      <c r="B1508">
        <v>1423</v>
      </c>
      <c r="C1508" t="str">
        <f>VLOOKUP(B1508,Sheet2!$AM$2:$AN$66,2,FALSE)</f>
        <v>North Carolina-Wilmington</v>
      </c>
    </row>
    <row r="1509" spans="2:3" x14ac:dyDescent="0.4">
      <c r="B1509">
        <v>1452</v>
      </c>
      <c r="C1509" t="str">
        <f>VLOOKUP(B1509,Sheet2!$AM$2:$AN$66,2,FALSE)</f>
        <v>West Virginia</v>
      </c>
    </row>
    <row r="1510" spans="2:3" x14ac:dyDescent="0.4">
      <c r="B1510">
        <v>1458</v>
      </c>
      <c r="C1510" t="str">
        <f>VLOOKUP(B1510,Sheet2!$AM$2:$AN$66,2,FALSE)</f>
        <v>Wisconsin</v>
      </c>
    </row>
    <row r="1511" spans="2:3" x14ac:dyDescent="0.4">
      <c r="B1511">
        <v>1124</v>
      </c>
      <c r="C1511" t="str">
        <f>VLOOKUP(B1511,Sheet2!$AM$2:$AN$66,2,FALSE)</f>
        <v>Baylor</v>
      </c>
    </row>
    <row r="1512" spans="2:3" x14ac:dyDescent="0.4">
      <c r="B1512">
        <v>1452</v>
      </c>
      <c r="C1512" t="str">
        <f>VLOOKUP(B1512,Sheet2!$AM$2:$AN$66,2,FALSE)</f>
        <v>West Virginia</v>
      </c>
    </row>
    <row r="1513" spans="2:3" x14ac:dyDescent="0.4">
      <c r="B1513">
        <v>1452</v>
      </c>
      <c r="C1513" t="str">
        <f>VLOOKUP(B1513,Sheet2!$AM$2:$AN$66,2,FALSE)</f>
        <v>West Virginia</v>
      </c>
    </row>
    <row r="1514" spans="2:3" x14ac:dyDescent="0.4">
      <c r="B1514">
        <v>1458</v>
      </c>
      <c r="C1514" t="str">
        <f>VLOOKUP(B1514,Sheet2!$AM$2:$AN$66,2,FALSE)</f>
        <v>Wisconsin</v>
      </c>
    </row>
    <row r="1515" spans="2:3" x14ac:dyDescent="0.4">
      <c r="B1515">
        <v>1433</v>
      </c>
      <c r="C1515" t="str">
        <f>VLOOKUP(B1515,Sheet2!$AM$2:$AN$66,2,FALSE)</f>
        <v>Virginia Commonwealth</v>
      </c>
    </row>
    <row r="1516" spans="2:3" x14ac:dyDescent="0.4">
      <c r="B1516">
        <v>1343</v>
      </c>
      <c r="C1516" t="str">
        <f>VLOOKUP(B1516,Sheet2!$AM$2:$AN$66,2,FALSE)</f>
        <v>Princeton</v>
      </c>
    </row>
    <row r="1517" spans="2:3" x14ac:dyDescent="0.4">
      <c r="B1517">
        <v>1195</v>
      </c>
      <c r="C1517" t="str">
        <f>VLOOKUP(B1517,Sheet2!$AM$2:$AN$66,2,FALSE)</f>
        <v>Florida Gulf Coast</v>
      </c>
    </row>
    <row r="1518" spans="2:3" x14ac:dyDescent="0.4">
      <c r="B1518">
        <v>1376</v>
      </c>
      <c r="C1518" t="str">
        <f>VLOOKUP(B1518,Sheet2!$AM$2:$AN$66,2,FALSE)</f>
        <v>South Carolina</v>
      </c>
    </row>
    <row r="1519" spans="2:3" x14ac:dyDescent="0.4">
      <c r="B1519">
        <v>1452</v>
      </c>
      <c r="C1519" t="str">
        <f>VLOOKUP(B1519,Sheet2!$AM$2:$AN$66,2,FALSE)</f>
        <v>West Virginia</v>
      </c>
    </row>
    <row r="1520" spans="2:3" x14ac:dyDescent="0.4">
      <c r="B1520">
        <v>1452</v>
      </c>
      <c r="C1520" t="str">
        <f>VLOOKUP(B1520,Sheet2!$AM$2:$AN$66,2,FALSE)</f>
        <v>West Virginia</v>
      </c>
    </row>
    <row r="1521" spans="2:3" x14ac:dyDescent="0.4">
      <c r="B1521">
        <v>1374</v>
      </c>
      <c r="C1521" t="str">
        <f>VLOOKUP(B1521,Sheet2!$AM$2:$AN$66,2,FALSE)</f>
        <v>Southern Methodist</v>
      </c>
    </row>
    <row r="1522" spans="2:3" x14ac:dyDescent="0.4">
      <c r="B1522">
        <v>1343</v>
      </c>
      <c r="C1522" t="str">
        <f>VLOOKUP(B1522,Sheet2!$AM$2:$AN$66,2,FALSE)</f>
        <v>Princeton</v>
      </c>
    </row>
    <row r="1523" spans="2:3" x14ac:dyDescent="0.4">
      <c r="B1523">
        <v>1124</v>
      </c>
      <c r="C1523" t="str">
        <f>VLOOKUP(B1523,Sheet2!$AM$2:$AN$66,2,FALSE)</f>
        <v>Baylor</v>
      </c>
    </row>
    <row r="1524" spans="2:3" x14ac:dyDescent="0.4">
      <c r="B1524">
        <v>1433</v>
      </c>
      <c r="C1524" t="str">
        <f>VLOOKUP(B1524,Sheet2!$AM$2:$AN$66,2,FALSE)</f>
        <v>Virginia Commonwealth</v>
      </c>
    </row>
    <row r="1525" spans="2:3" x14ac:dyDescent="0.4">
      <c r="B1525">
        <v>1435</v>
      </c>
      <c r="C1525" t="str">
        <f>VLOOKUP(B1525,Sheet2!$AM$2:$AN$66,2,FALSE)</f>
        <v>Vanderbilt</v>
      </c>
    </row>
    <row r="1526" spans="2:3" x14ac:dyDescent="0.4">
      <c r="B1526">
        <v>1452</v>
      </c>
      <c r="C1526" t="str">
        <f>VLOOKUP(B1526,Sheet2!$AM$2:$AN$66,2,FALSE)</f>
        <v>West Virginia</v>
      </c>
    </row>
    <row r="1527" spans="2:3" x14ac:dyDescent="0.4">
      <c r="B1527">
        <v>1124</v>
      </c>
      <c r="C1527" t="str">
        <f>VLOOKUP(B1527,Sheet2!$AM$2:$AN$66,2,FALSE)</f>
        <v>Baylor</v>
      </c>
    </row>
    <row r="1528" spans="2:3" x14ac:dyDescent="0.4">
      <c r="B1528">
        <v>1452</v>
      </c>
      <c r="C1528" t="str">
        <f>VLOOKUP(B1528,Sheet2!$AM$2:$AN$66,2,FALSE)</f>
        <v>West Virginia</v>
      </c>
    </row>
    <row r="1529" spans="2:3" x14ac:dyDescent="0.4">
      <c r="B1529">
        <v>1376</v>
      </c>
      <c r="C1529" t="str">
        <f>VLOOKUP(B1529,Sheet2!$AM$2:$AN$66,2,FALSE)</f>
        <v>South Carolina</v>
      </c>
    </row>
    <row r="1530" spans="2:3" x14ac:dyDescent="0.4">
      <c r="B1530">
        <v>1452</v>
      </c>
      <c r="C1530" t="str">
        <f>VLOOKUP(B1530,Sheet2!$AM$2:$AN$66,2,FALSE)</f>
        <v>West Virginia</v>
      </c>
    </row>
    <row r="1531" spans="2:3" x14ac:dyDescent="0.4">
      <c r="B1531">
        <v>1433</v>
      </c>
      <c r="C1531" t="str">
        <f>VLOOKUP(B1531,Sheet2!$AM$2:$AN$66,2,FALSE)</f>
        <v>Virginia Commonwealth</v>
      </c>
    </row>
    <row r="1532" spans="2:3" x14ac:dyDescent="0.4">
      <c r="B1532">
        <v>1437</v>
      </c>
      <c r="C1532" t="str">
        <f>VLOOKUP(B1532,Sheet2!$AM$2:$AN$66,2,FALSE)</f>
        <v>Villanova</v>
      </c>
    </row>
    <row r="1533" spans="2:3" x14ac:dyDescent="0.4">
      <c r="B1533">
        <v>1374</v>
      </c>
      <c r="C1533" t="str">
        <f>VLOOKUP(B1533,Sheet2!$AM$2:$AN$66,2,FALSE)</f>
        <v>Southern Methodist</v>
      </c>
    </row>
    <row r="1534" spans="2:3" x14ac:dyDescent="0.4">
      <c r="B1534">
        <v>1452</v>
      </c>
      <c r="C1534" t="str">
        <f>VLOOKUP(B1534,Sheet2!$AM$2:$AN$66,2,FALSE)</f>
        <v>West Virginia</v>
      </c>
    </row>
    <row r="1535" spans="2:3" x14ac:dyDescent="0.4">
      <c r="B1535">
        <v>1452</v>
      </c>
      <c r="C1535" t="str">
        <f>VLOOKUP(B1535,Sheet2!$AM$2:$AN$66,2,FALSE)</f>
        <v>West Virginia</v>
      </c>
    </row>
    <row r="1536" spans="2:3" x14ac:dyDescent="0.4">
      <c r="B1536">
        <v>1124</v>
      </c>
      <c r="C1536" t="str">
        <f>VLOOKUP(B1536,Sheet2!$AM$2:$AN$66,2,FALSE)</f>
        <v>Baylor</v>
      </c>
    </row>
    <row r="1537" spans="2:3" x14ac:dyDescent="0.4">
      <c r="B1537">
        <v>1124</v>
      </c>
      <c r="C1537" t="str">
        <f>VLOOKUP(B1537,Sheet2!$AM$2:$AN$66,2,FALSE)</f>
        <v>Baylor</v>
      </c>
    </row>
    <row r="1538" spans="2:3" x14ac:dyDescent="0.4">
      <c r="B1538">
        <v>1452</v>
      </c>
      <c r="C1538" t="str">
        <f>VLOOKUP(B1538,Sheet2!$AM$2:$AN$66,2,FALSE)</f>
        <v>West Virginia</v>
      </c>
    </row>
    <row r="1539" spans="2:3" x14ac:dyDescent="0.4">
      <c r="B1539">
        <v>1452</v>
      </c>
      <c r="C1539" t="str">
        <f>VLOOKUP(B1539,Sheet2!$AM$2:$AN$66,2,FALSE)</f>
        <v>West Virginia</v>
      </c>
    </row>
    <row r="1540" spans="2:3" x14ac:dyDescent="0.4">
      <c r="B1540">
        <v>1437</v>
      </c>
      <c r="C1540" t="str">
        <f>VLOOKUP(B1540,Sheet2!$AM$2:$AN$66,2,FALSE)</f>
        <v>Villanova</v>
      </c>
    </row>
    <row r="1541" spans="2:3" x14ac:dyDescent="0.4">
      <c r="B1541">
        <v>1452</v>
      </c>
      <c r="C1541" t="str">
        <f>VLOOKUP(B1541,Sheet2!$AM$2:$AN$66,2,FALSE)</f>
        <v>West Virginia</v>
      </c>
    </row>
    <row r="1542" spans="2:3" x14ac:dyDescent="0.4">
      <c r="B1542">
        <v>1124</v>
      </c>
      <c r="C1542" t="str">
        <f>VLOOKUP(B1542,Sheet2!$AM$2:$AN$66,2,FALSE)</f>
        <v>Baylor</v>
      </c>
    </row>
    <row r="1543" spans="2:3" x14ac:dyDescent="0.4">
      <c r="B1543">
        <v>1268</v>
      </c>
      <c r="C1543" t="str">
        <f>VLOOKUP(B1543,Sheet2!$AM$2:$AN$66,2,FALSE)</f>
        <v>Maryland</v>
      </c>
    </row>
    <row r="1544" spans="2:3" x14ac:dyDescent="0.4">
      <c r="B1544">
        <v>1452</v>
      </c>
      <c r="C1544" t="str">
        <f>VLOOKUP(B1544,Sheet2!$AM$2:$AN$66,2,FALSE)</f>
        <v>West Virginia</v>
      </c>
    </row>
    <row r="1545" spans="2:3" x14ac:dyDescent="0.4">
      <c r="B1545">
        <v>1452</v>
      </c>
      <c r="C1545" t="str">
        <f>VLOOKUP(B1545,Sheet2!$AM$2:$AN$66,2,FALSE)</f>
        <v>West Virginia</v>
      </c>
    </row>
    <row r="1546" spans="2:3" x14ac:dyDescent="0.4">
      <c r="B1546">
        <v>1452</v>
      </c>
      <c r="C1546" t="str">
        <f>VLOOKUP(B1546,Sheet2!$AM$2:$AN$66,2,FALSE)</f>
        <v>West Virginia</v>
      </c>
    </row>
    <row r="1547" spans="2:3" x14ac:dyDescent="0.4">
      <c r="B1547">
        <v>1437</v>
      </c>
      <c r="C1547" t="str">
        <f>VLOOKUP(B1547,Sheet2!$AM$2:$AN$66,2,FALSE)</f>
        <v>Villanova</v>
      </c>
    </row>
    <row r="1548" spans="2:3" x14ac:dyDescent="0.4">
      <c r="B1548">
        <v>1452</v>
      </c>
      <c r="C1548" t="str">
        <f>VLOOKUP(B1548,Sheet2!$AM$2:$AN$66,2,FALSE)</f>
        <v>West Virginia</v>
      </c>
    </row>
    <row r="1549" spans="2:3" x14ac:dyDescent="0.4">
      <c r="B1549">
        <v>1376</v>
      </c>
      <c r="C1549" t="str">
        <f>VLOOKUP(B1549,Sheet2!$AM$2:$AN$66,2,FALSE)</f>
        <v>South Carolina</v>
      </c>
    </row>
    <row r="1550" spans="2:3" x14ac:dyDescent="0.4">
      <c r="B1550">
        <v>1437</v>
      </c>
      <c r="C1550" t="str">
        <f>VLOOKUP(B1550,Sheet2!$AM$2:$AN$66,2,FALSE)</f>
        <v>Villanova</v>
      </c>
    </row>
    <row r="1551" spans="2:3" x14ac:dyDescent="0.4">
      <c r="B1551">
        <v>1452</v>
      </c>
      <c r="C1551" t="str">
        <f>VLOOKUP(B1551,Sheet2!$AM$2:$AN$66,2,FALSE)</f>
        <v>West Virginia</v>
      </c>
    </row>
    <row r="1552" spans="2:3" x14ac:dyDescent="0.4">
      <c r="B1552">
        <v>1433</v>
      </c>
      <c r="C1552" t="str">
        <f>VLOOKUP(B1552,Sheet2!$AM$2:$AN$66,2,FALSE)</f>
        <v>Virginia Commonwealth</v>
      </c>
    </row>
    <row r="1553" spans="2:3" x14ac:dyDescent="0.4">
      <c r="B1553">
        <v>1376</v>
      </c>
      <c r="C1553" t="str">
        <f>VLOOKUP(B1553,Sheet2!$AM$2:$AN$66,2,FALSE)</f>
        <v>South Carolina</v>
      </c>
    </row>
    <row r="1554" spans="2:3" x14ac:dyDescent="0.4">
      <c r="B1554">
        <v>1458</v>
      </c>
      <c r="C1554" t="str">
        <f>VLOOKUP(B1554,Sheet2!$AM$2:$AN$66,2,FALSE)</f>
        <v>Wisconsin</v>
      </c>
    </row>
    <row r="1555" spans="2:3" x14ac:dyDescent="0.4">
      <c r="B1555">
        <v>1376</v>
      </c>
      <c r="C1555" t="str">
        <f>VLOOKUP(B1555,Sheet2!$AM$2:$AN$66,2,FALSE)</f>
        <v>South Carolina</v>
      </c>
    </row>
    <row r="1556" spans="2:3" x14ac:dyDescent="0.4">
      <c r="B1556">
        <v>1458</v>
      </c>
      <c r="C1556" t="str">
        <f>VLOOKUP(B1556,Sheet2!$AM$2:$AN$66,2,FALSE)</f>
        <v>Wisconsin</v>
      </c>
    </row>
    <row r="1557" spans="2:3" x14ac:dyDescent="0.4">
      <c r="B1557">
        <v>1452</v>
      </c>
      <c r="C1557" t="str">
        <f>VLOOKUP(B1557,Sheet2!$AM$2:$AN$66,2,FALSE)</f>
        <v>West Virginia</v>
      </c>
    </row>
    <row r="1558" spans="2:3" x14ac:dyDescent="0.4">
      <c r="B1558">
        <v>1458</v>
      </c>
      <c r="C1558" t="str">
        <f>VLOOKUP(B1558,Sheet2!$AM$2:$AN$66,2,FALSE)</f>
        <v>Wisconsin</v>
      </c>
    </row>
    <row r="1559" spans="2:3" x14ac:dyDescent="0.4">
      <c r="B1559">
        <v>1437</v>
      </c>
      <c r="C1559" t="str">
        <f>VLOOKUP(B1559,Sheet2!$AM$2:$AN$66,2,FALSE)</f>
        <v>Villanova</v>
      </c>
    </row>
    <row r="1560" spans="2:3" x14ac:dyDescent="0.4">
      <c r="B1560">
        <v>1437</v>
      </c>
      <c r="C1560" t="str">
        <f>VLOOKUP(B1560,Sheet2!$AM$2:$AN$66,2,FALSE)</f>
        <v>Villanova</v>
      </c>
    </row>
    <row r="1561" spans="2:3" x14ac:dyDescent="0.4">
      <c r="B1561">
        <v>1343</v>
      </c>
      <c r="C1561" t="str">
        <f>VLOOKUP(B1561,Sheet2!$AM$2:$AN$66,2,FALSE)</f>
        <v>Princeton</v>
      </c>
    </row>
    <row r="1562" spans="2:3" x14ac:dyDescent="0.4">
      <c r="B1562">
        <v>1452</v>
      </c>
      <c r="C1562" t="str">
        <f>VLOOKUP(B1562,Sheet2!$AM$2:$AN$66,2,FALSE)</f>
        <v>West Virginia</v>
      </c>
    </row>
    <row r="1563" spans="2:3" x14ac:dyDescent="0.4">
      <c r="B1563">
        <v>1452</v>
      </c>
      <c r="C1563" t="str">
        <f>VLOOKUP(B1563,Sheet2!$AM$2:$AN$66,2,FALSE)</f>
        <v>West Virginia</v>
      </c>
    </row>
    <row r="1564" spans="2:3" x14ac:dyDescent="0.4">
      <c r="B1564">
        <v>1452</v>
      </c>
      <c r="C1564" t="str">
        <f>VLOOKUP(B1564,Sheet2!$AM$2:$AN$66,2,FALSE)</f>
        <v>West Virginia</v>
      </c>
    </row>
    <row r="1565" spans="2:3" x14ac:dyDescent="0.4">
      <c r="B1565">
        <v>1195</v>
      </c>
      <c r="C1565" t="str">
        <f>VLOOKUP(B1565,Sheet2!$AM$2:$AN$66,2,FALSE)</f>
        <v>Florida Gulf Coast</v>
      </c>
    </row>
    <row r="1566" spans="2:3" x14ac:dyDescent="0.4">
      <c r="B1566">
        <v>1124</v>
      </c>
      <c r="C1566" t="str">
        <f>VLOOKUP(B1566,Sheet2!$AM$2:$AN$66,2,FALSE)</f>
        <v>Baylor</v>
      </c>
    </row>
    <row r="1567" spans="2:3" x14ac:dyDescent="0.4">
      <c r="B1567">
        <v>1433</v>
      </c>
      <c r="C1567" t="str">
        <f>VLOOKUP(B1567,Sheet2!$AM$2:$AN$66,2,FALSE)</f>
        <v>Virginia Commonwealth</v>
      </c>
    </row>
    <row r="1568" spans="2:3" x14ac:dyDescent="0.4">
      <c r="B1568">
        <v>1452</v>
      </c>
      <c r="C1568" t="str">
        <f>VLOOKUP(B1568,Sheet2!$AM$2:$AN$66,2,FALSE)</f>
        <v>West Virginia</v>
      </c>
    </row>
    <row r="1569" spans="2:3" x14ac:dyDescent="0.4">
      <c r="B1569">
        <v>1437</v>
      </c>
      <c r="C1569" t="str">
        <f>VLOOKUP(B1569,Sheet2!$AM$2:$AN$66,2,FALSE)</f>
        <v>Villanova</v>
      </c>
    </row>
    <row r="1570" spans="2:3" x14ac:dyDescent="0.4">
      <c r="B1570">
        <v>1195</v>
      </c>
      <c r="C1570" t="str">
        <f>VLOOKUP(B1570,Sheet2!$AM$2:$AN$66,2,FALSE)</f>
        <v>Florida Gulf Coast</v>
      </c>
    </row>
    <row r="1571" spans="2:3" x14ac:dyDescent="0.4">
      <c r="B1571">
        <v>1437</v>
      </c>
      <c r="C1571" t="str">
        <f>VLOOKUP(B1571,Sheet2!$AM$2:$AN$66,2,FALSE)</f>
        <v>Villanova</v>
      </c>
    </row>
    <row r="1572" spans="2:3" x14ac:dyDescent="0.4">
      <c r="B1572">
        <v>1124</v>
      </c>
      <c r="C1572" t="str">
        <f>VLOOKUP(B1572,Sheet2!$AM$2:$AN$66,2,FALSE)</f>
        <v>Baylor</v>
      </c>
    </row>
    <row r="1573" spans="2:3" x14ac:dyDescent="0.4">
      <c r="B1573">
        <v>1437</v>
      </c>
      <c r="C1573" t="str">
        <f>VLOOKUP(B1573,Sheet2!$AM$2:$AN$66,2,FALSE)</f>
        <v>Villanova</v>
      </c>
    </row>
    <row r="1574" spans="2:3" x14ac:dyDescent="0.4">
      <c r="B1574">
        <v>1452</v>
      </c>
      <c r="C1574" t="str">
        <f>VLOOKUP(B1574,Sheet2!$AM$2:$AN$66,2,FALSE)</f>
        <v>West Virginia</v>
      </c>
    </row>
    <row r="1575" spans="2:3" x14ac:dyDescent="0.4">
      <c r="B1575">
        <v>1437</v>
      </c>
      <c r="C1575" t="str">
        <f>VLOOKUP(B1575,Sheet2!$AM$2:$AN$66,2,FALSE)</f>
        <v>Villanova</v>
      </c>
    </row>
    <row r="1576" spans="2:3" x14ac:dyDescent="0.4">
      <c r="B1576">
        <v>1452</v>
      </c>
      <c r="C1576" t="str">
        <f>VLOOKUP(B1576,Sheet2!$AM$2:$AN$66,2,FALSE)</f>
        <v>West Virginia</v>
      </c>
    </row>
    <row r="1577" spans="2:3" x14ac:dyDescent="0.4">
      <c r="B1577">
        <v>1452</v>
      </c>
      <c r="C1577" t="str">
        <f>VLOOKUP(B1577,Sheet2!$AM$2:$AN$66,2,FALSE)</f>
        <v>West Virginia</v>
      </c>
    </row>
    <row r="1578" spans="2:3" x14ac:dyDescent="0.4">
      <c r="B1578">
        <v>1452</v>
      </c>
      <c r="C1578" t="str">
        <f>VLOOKUP(B1578,Sheet2!$AM$2:$AN$66,2,FALSE)</f>
        <v>West Virginia</v>
      </c>
    </row>
    <row r="1579" spans="2:3" x14ac:dyDescent="0.4">
      <c r="B1579">
        <v>1437</v>
      </c>
      <c r="C1579" t="str">
        <f>VLOOKUP(B1579,Sheet2!$AM$2:$AN$66,2,FALSE)</f>
        <v>Villanova</v>
      </c>
    </row>
    <row r="1580" spans="2:3" x14ac:dyDescent="0.4">
      <c r="B1580">
        <v>1437</v>
      </c>
      <c r="C1580" t="str">
        <f>VLOOKUP(B1580,Sheet2!$AM$2:$AN$66,2,FALSE)</f>
        <v>Villanova</v>
      </c>
    </row>
    <row r="1581" spans="2:3" x14ac:dyDescent="0.4">
      <c r="B1581">
        <v>1124</v>
      </c>
      <c r="C1581" t="str">
        <f>VLOOKUP(B1581,Sheet2!$AM$2:$AN$66,2,FALSE)</f>
        <v>Baylor</v>
      </c>
    </row>
    <row r="1582" spans="2:3" x14ac:dyDescent="0.4">
      <c r="B1582">
        <v>1124</v>
      </c>
      <c r="C1582" t="str">
        <f>VLOOKUP(B1582,Sheet2!$AM$2:$AN$66,2,FALSE)</f>
        <v>Baylor</v>
      </c>
    </row>
    <row r="1583" spans="2:3" x14ac:dyDescent="0.4">
      <c r="B1583">
        <v>1124</v>
      </c>
      <c r="C1583" t="str">
        <f>VLOOKUP(B1583,Sheet2!$AM$2:$AN$66,2,FALSE)</f>
        <v>Baylor</v>
      </c>
    </row>
    <row r="1584" spans="2:3" x14ac:dyDescent="0.4">
      <c r="B1584">
        <v>1452</v>
      </c>
      <c r="C1584" t="str">
        <f>VLOOKUP(B1584,Sheet2!$AM$2:$AN$66,2,FALSE)</f>
        <v>West Virginia</v>
      </c>
    </row>
    <row r="1585" spans="2:3" x14ac:dyDescent="0.4">
      <c r="B1585">
        <v>1458</v>
      </c>
      <c r="C1585" t="str">
        <f>VLOOKUP(B1585,Sheet2!$AM$2:$AN$66,2,FALSE)</f>
        <v>Wisconsin</v>
      </c>
    </row>
    <row r="1586" spans="2:3" x14ac:dyDescent="0.4">
      <c r="B1586">
        <v>1452</v>
      </c>
      <c r="C1586" t="str">
        <f>VLOOKUP(B1586,Sheet2!$AM$2:$AN$66,2,FALSE)</f>
        <v>West Virginia</v>
      </c>
    </row>
    <row r="1587" spans="2:3" x14ac:dyDescent="0.4">
      <c r="B1587">
        <v>1452</v>
      </c>
      <c r="C1587" t="str">
        <f>VLOOKUP(B1587,Sheet2!$AM$2:$AN$66,2,FALSE)</f>
        <v>West Virginia</v>
      </c>
    </row>
    <row r="1588" spans="2:3" x14ac:dyDescent="0.4">
      <c r="B1588">
        <v>1452</v>
      </c>
      <c r="C1588" t="str">
        <f>VLOOKUP(B1588,Sheet2!$AM$2:$AN$66,2,FALSE)</f>
        <v>West Virginia</v>
      </c>
    </row>
    <row r="1589" spans="2:3" x14ac:dyDescent="0.4">
      <c r="B1589">
        <v>1343</v>
      </c>
      <c r="C1589" t="str">
        <f>VLOOKUP(B1589,Sheet2!$AM$2:$AN$66,2,FALSE)</f>
        <v>Princeton</v>
      </c>
    </row>
    <row r="1590" spans="2:3" x14ac:dyDescent="0.4">
      <c r="B1590">
        <v>1423</v>
      </c>
      <c r="C1590" t="str">
        <f>VLOOKUP(B1590,Sheet2!$AM$2:$AN$66,2,FALSE)</f>
        <v>North Carolina-Wilmington</v>
      </c>
    </row>
    <row r="1591" spans="2:3" x14ac:dyDescent="0.4">
      <c r="B1591">
        <v>1112</v>
      </c>
      <c r="C1591" t="str">
        <f>VLOOKUP(B1591,Sheet2!$AM$2:$AN$66,2,FALSE)</f>
        <v>Arizona</v>
      </c>
    </row>
    <row r="1592" spans="2:3" x14ac:dyDescent="0.4">
      <c r="B1592">
        <v>1423</v>
      </c>
      <c r="C1592" t="str">
        <f>VLOOKUP(B1592,Sheet2!$AM$2:$AN$66,2,FALSE)</f>
        <v>North Carolina-Wilmington</v>
      </c>
    </row>
    <row r="1593" spans="2:3" x14ac:dyDescent="0.4">
      <c r="B1593">
        <v>1437</v>
      </c>
      <c r="C1593" t="str">
        <f>VLOOKUP(B1593,Sheet2!$AM$2:$AN$66,2,FALSE)</f>
        <v>Villanova</v>
      </c>
    </row>
    <row r="1594" spans="2:3" x14ac:dyDescent="0.4">
      <c r="B1594">
        <v>1458</v>
      </c>
      <c r="C1594" t="str">
        <f>VLOOKUP(B1594,Sheet2!$AM$2:$AN$66,2,FALSE)</f>
        <v>Wisconsin</v>
      </c>
    </row>
    <row r="1595" spans="2:3" x14ac:dyDescent="0.4">
      <c r="B1595">
        <v>1458</v>
      </c>
      <c r="C1595" t="str">
        <f>VLOOKUP(B1595,Sheet2!$AM$2:$AN$66,2,FALSE)</f>
        <v>Wisconsin</v>
      </c>
    </row>
    <row r="1596" spans="2:3" x14ac:dyDescent="0.4">
      <c r="B1596">
        <v>1437</v>
      </c>
      <c r="C1596" t="str">
        <f>VLOOKUP(B1596,Sheet2!$AM$2:$AN$66,2,FALSE)</f>
        <v>Villanova</v>
      </c>
    </row>
    <row r="1597" spans="2:3" x14ac:dyDescent="0.4">
      <c r="B1597">
        <v>1196</v>
      </c>
      <c r="C1597" t="str">
        <f>VLOOKUP(B1597,Sheet2!$AM$2:$AN$66,2,FALSE)</f>
        <v>Florida</v>
      </c>
    </row>
    <row r="1598" spans="2:3" x14ac:dyDescent="0.4">
      <c r="B1598">
        <v>1452</v>
      </c>
      <c r="C1598" t="str">
        <f>VLOOKUP(B1598,Sheet2!$AM$2:$AN$66,2,FALSE)</f>
        <v>West Virginia</v>
      </c>
    </row>
    <row r="1599" spans="2:3" x14ac:dyDescent="0.4">
      <c r="B1599">
        <v>1452</v>
      </c>
      <c r="C1599" t="str">
        <f>VLOOKUP(B1599,Sheet2!$AM$2:$AN$66,2,FALSE)</f>
        <v>West Virginia</v>
      </c>
    </row>
    <row r="1600" spans="2:3" x14ac:dyDescent="0.4">
      <c r="B1600">
        <v>1124</v>
      </c>
      <c r="C1600" t="str">
        <f>VLOOKUP(B1600,Sheet2!$AM$2:$AN$66,2,FALSE)</f>
        <v>Baylor</v>
      </c>
    </row>
    <row r="1601" spans="2:3" x14ac:dyDescent="0.4">
      <c r="B1601">
        <v>1124</v>
      </c>
      <c r="C1601" t="str">
        <f>VLOOKUP(B1601,Sheet2!$AM$2:$AN$66,2,FALSE)</f>
        <v>Baylor</v>
      </c>
    </row>
    <row r="1602" spans="2:3" x14ac:dyDescent="0.4">
      <c r="B1602">
        <v>1452</v>
      </c>
      <c r="C1602" t="str">
        <f>VLOOKUP(B1602,Sheet2!$AM$2:$AN$66,2,FALSE)</f>
        <v>West Virginia</v>
      </c>
    </row>
    <row r="1603" spans="2:3" x14ac:dyDescent="0.4">
      <c r="B1603">
        <v>1458</v>
      </c>
      <c r="C1603" t="str">
        <f>VLOOKUP(B1603,Sheet2!$AM$2:$AN$66,2,FALSE)</f>
        <v>Wisconsin</v>
      </c>
    </row>
    <row r="1604" spans="2:3" x14ac:dyDescent="0.4">
      <c r="B1604">
        <v>1195</v>
      </c>
      <c r="C1604" t="str">
        <f>VLOOKUP(B1604,Sheet2!$AM$2:$AN$66,2,FALSE)</f>
        <v>Florida Gulf Coast</v>
      </c>
    </row>
    <row r="1605" spans="2:3" x14ac:dyDescent="0.4">
      <c r="B1605">
        <v>1112</v>
      </c>
      <c r="C1605" t="str">
        <f>VLOOKUP(B1605,Sheet2!$AM$2:$AN$66,2,FALSE)</f>
        <v>Arizona</v>
      </c>
    </row>
    <row r="1606" spans="2:3" x14ac:dyDescent="0.4">
      <c r="B1606">
        <v>1433</v>
      </c>
      <c r="C1606" t="str">
        <f>VLOOKUP(B1606,Sheet2!$AM$2:$AN$66,2,FALSE)</f>
        <v>Virginia Commonwealth</v>
      </c>
    </row>
    <row r="1607" spans="2:3" x14ac:dyDescent="0.4">
      <c r="B1607">
        <v>1124</v>
      </c>
      <c r="C1607" t="str">
        <f>VLOOKUP(B1607,Sheet2!$AM$2:$AN$66,2,FALSE)</f>
        <v>Baylor</v>
      </c>
    </row>
    <row r="1608" spans="2:3" x14ac:dyDescent="0.4">
      <c r="B1608">
        <v>1433</v>
      </c>
      <c r="C1608" t="str">
        <f>VLOOKUP(B1608,Sheet2!$AM$2:$AN$66,2,FALSE)</f>
        <v>Virginia Commonwealth</v>
      </c>
    </row>
    <row r="1609" spans="2:3" x14ac:dyDescent="0.4">
      <c r="B1609">
        <v>1437</v>
      </c>
      <c r="C1609" t="str">
        <f>VLOOKUP(B1609,Sheet2!$AM$2:$AN$66,2,FALSE)</f>
        <v>Villanova</v>
      </c>
    </row>
    <row r="1610" spans="2:3" x14ac:dyDescent="0.4">
      <c r="B1610">
        <v>1452</v>
      </c>
      <c r="C1610" t="str">
        <f>VLOOKUP(B1610,Sheet2!$AM$2:$AN$66,2,FALSE)</f>
        <v>West Virginia</v>
      </c>
    </row>
    <row r="1611" spans="2:3" x14ac:dyDescent="0.4">
      <c r="B1611">
        <v>1437</v>
      </c>
      <c r="C1611" t="str">
        <f>VLOOKUP(B1611,Sheet2!$AM$2:$AN$66,2,FALSE)</f>
        <v>Villanova</v>
      </c>
    </row>
    <row r="1612" spans="2:3" x14ac:dyDescent="0.4">
      <c r="B1612">
        <v>1124</v>
      </c>
      <c r="C1612" t="str">
        <f>VLOOKUP(B1612,Sheet2!$AM$2:$AN$66,2,FALSE)</f>
        <v>Baylor</v>
      </c>
    </row>
    <row r="1613" spans="2:3" x14ac:dyDescent="0.4">
      <c r="B1613">
        <v>1124</v>
      </c>
      <c r="C1613" t="str">
        <f>VLOOKUP(B1613,Sheet2!$AM$2:$AN$66,2,FALSE)</f>
        <v>Baylor</v>
      </c>
    </row>
    <row r="1614" spans="2:3" x14ac:dyDescent="0.4">
      <c r="B1614">
        <v>1374</v>
      </c>
      <c r="C1614" t="str">
        <f>VLOOKUP(B1614,Sheet2!$AM$2:$AN$66,2,FALSE)</f>
        <v>Southern Methodist</v>
      </c>
    </row>
    <row r="1615" spans="2:3" x14ac:dyDescent="0.4">
      <c r="B1615">
        <v>1124</v>
      </c>
      <c r="C1615" t="str">
        <f>VLOOKUP(B1615,Sheet2!$AM$2:$AN$66,2,FALSE)</f>
        <v>Baylor</v>
      </c>
    </row>
    <row r="1616" spans="2:3" x14ac:dyDescent="0.4">
      <c r="B1616">
        <v>1343</v>
      </c>
      <c r="C1616" t="str">
        <f>VLOOKUP(B1616,Sheet2!$AM$2:$AN$66,2,FALSE)</f>
        <v>Princeton</v>
      </c>
    </row>
    <row r="1617" spans="2:3" x14ac:dyDescent="0.4">
      <c r="B1617">
        <v>1374</v>
      </c>
      <c r="C1617" t="str">
        <f>VLOOKUP(B1617,Sheet2!$AM$2:$AN$66,2,FALSE)</f>
        <v>Southern Methodist</v>
      </c>
    </row>
    <row r="1618" spans="2:3" x14ac:dyDescent="0.4">
      <c r="B1618">
        <v>1112</v>
      </c>
      <c r="C1618" t="str">
        <f>VLOOKUP(B1618,Sheet2!$AM$2:$AN$66,2,FALSE)</f>
        <v>Arizona</v>
      </c>
    </row>
    <row r="1619" spans="2:3" x14ac:dyDescent="0.4">
      <c r="B1619">
        <v>1124</v>
      </c>
      <c r="C1619" t="str">
        <f>VLOOKUP(B1619,Sheet2!$AM$2:$AN$66,2,FALSE)</f>
        <v>Baylor</v>
      </c>
    </row>
    <row r="1620" spans="2:3" x14ac:dyDescent="0.4">
      <c r="B1620">
        <v>1343</v>
      </c>
      <c r="C1620" t="str">
        <f>VLOOKUP(B1620,Sheet2!$AM$2:$AN$66,2,FALSE)</f>
        <v>Princeton</v>
      </c>
    </row>
    <row r="1621" spans="2:3" x14ac:dyDescent="0.4">
      <c r="B1621">
        <v>1452</v>
      </c>
      <c r="C1621" t="str">
        <f>VLOOKUP(B1621,Sheet2!$AM$2:$AN$66,2,FALSE)</f>
        <v>West Virginia</v>
      </c>
    </row>
    <row r="1622" spans="2:3" x14ac:dyDescent="0.4">
      <c r="B1622">
        <v>1452</v>
      </c>
      <c r="C1622" t="str">
        <f>VLOOKUP(B1622,Sheet2!$AM$2:$AN$66,2,FALSE)</f>
        <v>West Virginia</v>
      </c>
    </row>
    <row r="1623" spans="2:3" x14ac:dyDescent="0.4">
      <c r="B1623">
        <v>1437</v>
      </c>
      <c r="C1623" t="str">
        <f>VLOOKUP(B1623,Sheet2!$AM$2:$AN$66,2,FALSE)</f>
        <v>Villanova</v>
      </c>
    </row>
    <row r="1624" spans="2:3" x14ac:dyDescent="0.4">
      <c r="B1624">
        <v>1112</v>
      </c>
      <c r="C1624" t="str">
        <f>VLOOKUP(B1624,Sheet2!$AM$2:$AN$66,2,FALSE)</f>
        <v>Arizona</v>
      </c>
    </row>
    <row r="1625" spans="2:3" x14ac:dyDescent="0.4">
      <c r="B1625">
        <v>1124</v>
      </c>
      <c r="C1625" t="str">
        <f>VLOOKUP(B1625,Sheet2!$AM$2:$AN$66,2,FALSE)</f>
        <v>Baylor</v>
      </c>
    </row>
    <row r="1626" spans="2:3" x14ac:dyDescent="0.4">
      <c r="B1626">
        <v>1437</v>
      </c>
      <c r="C1626" t="str">
        <f>VLOOKUP(B1626,Sheet2!$AM$2:$AN$66,2,FALSE)</f>
        <v>Villanova</v>
      </c>
    </row>
    <row r="1627" spans="2:3" x14ac:dyDescent="0.4">
      <c r="B1627">
        <v>1433</v>
      </c>
      <c r="C1627" t="str">
        <f>VLOOKUP(B1627,Sheet2!$AM$2:$AN$66,2,FALSE)</f>
        <v>Virginia Commonwealth</v>
      </c>
    </row>
    <row r="1628" spans="2:3" x14ac:dyDescent="0.4">
      <c r="B1628">
        <v>1452</v>
      </c>
      <c r="C1628" t="str">
        <f>VLOOKUP(B1628,Sheet2!$AM$2:$AN$66,2,FALSE)</f>
        <v>West Virginia</v>
      </c>
    </row>
    <row r="1629" spans="2:3" x14ac:dyDescent="0.4">
      <c r="B1629">
        <v>1452</v>
      </c>
      <c r="C1629" t="str">
        <f>VLOOKUP(B1629,Sheet2!$AM$2:$AN$66,2,FALSE)</f>
        <v>West Virginia</v>
      </c>
    </row>
    <row r="1630" spans="2:3" x14ac:dyDescent="0.4">
      <c r="B1630">
        <v>1112</v>
      </c>
      <c r="C1630" t="str">
        <f>VLOOKUP(B1630,Sheet2!$AM$2:$AN$66,2,FALSE)</f>
        <v>Arizona</v>
      </c>
    </row>
    <row r="1631" spans="2:3" x14ac:dyDescent="0.4">
      <c r="B1631">
        <v>1124</v>
      </c>
      <c r="C1631" t="str">
        <f>VLOOKUP(B1631,Sheet2!$AM$2:$AN$66,2,FALSE)</f>
        <v>Baylor</v>
      </c>
    </row>
    <row r="1632" spans="2:3" x14ac:dyDescent="0.4">
      <c r="B1632">
        <v>1452</v>
      </c>
      <c r="C1632" t="str">
        <f>VLOOKUP(B1632,Sheet2!$AM$2:$AN$66,2,FALSE)</f>
        <v>West Virginia</v>
      </c>
    </row>
    <row r="1633" spans="2:3" x14ac:dyDescent="0.4">
      <c r="B1633">
        <v>1452</v>
      </c>
      <c r="C1633" t="str">
        <f>VLOOKUP(B1633,Sheet2!$AM$2:$AN$66,2,FALSE)</f>
        <v>West Virginia</v>
      </c>
    </row>
    <row r="1634" spans="2:3" x14ac:dyDescent="0.4">
      <c r="B1634">
        <v>1452</v>
      </c>
      <c r="C1634" t="str">
        <f>VLOOKUP(B1634,Sheet2!$AM$2:$AN$66,2,FALSE)</f>
        <v>West Virginia</v>
      </c>
    </row>
    <row r="1635" spans="2:3" x14ac:dyDescent="0.4">
      <c r="B1635">
        <v>1124</v>
      </c>
      <c r="C1635" t="str">
        <f>VLOOKUP(B1635,Sheet2!$AM$2:$AN$66,2,FALSE)</f>
        <v>Baylor</v>
      </c>
    </row>
    <row r="1636" spans="2:3" x14ac:dyDescent="0.4">
      <c r="B1636">
        <v>1458</v>
      </c>
      <c r="C1636" t="str">
        <f>VLOOKUP(B1636,Sheet2!$AM$2:$AN$66,2,FALSE)</f>
        <v>Wisconsin</v>
      </c>
    </row>
    <row r="1637" spans="2:3" x14ac:dyDescent="0.4">
      <c r="B1637">
        <v>1452</v>
      </c>
      <c r="C1637" t="str">
        <f>VLOOKUP(B1637,Sheet2!$AM$2:$AN$66,2,FALSE)</f>
        <v>West Virginia</v>
      </c>
    </row>
    <row r="1638" spans="2:3" x14ac:dyDescent="0.4">
      <c r="B1638">
        <v>1458</v>
      </c>
      <c r="C1638" t="str">
        <f>VLOOKUP(B1638,Sheet2!$AM$2:$AN$66,2,FALSE)</f>
        <v>Wisconsin</v>
      </c>
    </row>
    <row r="1639" spans="2:3" x14ac:dyDescent="0.4">
      <c r="B1639">
        <v>1437</v>
      </c>
      <c r="C1639" t="str">
        <f>VLOOKUP(B1639,Sheet2!$AM$2:$AN$66,2,FALSE)</f>
        <v>Villanova</v>
      </c>
    </row>
    <row r="1640" spans="2:3" x14ac:dyDescent="0.4">
      <c r="B1640">
        <v>1452</v>
      </c>
      <c r="C1640" t="str">
        <f>VLOOKUP(B1640,Sheet2!$AM$2:$AN$66,2,FALSE)</f>
        <v>West Virginia</v>
      </c>
    </row>
    <row r="1641" spans="2:3" x14ac:dyDescent="0.4">
      <c r="B1641">
        <v>1452</v>
      </c>
      <c r="C1641" t="str">
        <f>VLOOKUP(B1641,Sheet2!$AM$2:$AN$66,2,FALSE)</f>
        <v>West Virginia</v>
      </c>
    </row>
    <row r="1642" spans="2:3" x14ac:dyDescent="0.4">
      <c r="B1642">
        <v>1437</v>
      </c>
      <c r="C1642" t="str">
        <f>VLOOKUP(B1642,Sheet2!$AM$2:$AN$66,2,FALSE)</f>
        <v>Villanova</v>
      </c>
    </row>
    <row r="1643" spans="2:3" x14ac:dyDescent="0.4">
      <c r="B1643">
        <v>1423</v>
      </c>
      <c r="C1643" t="str">
        <f>VLOOKUP(B1643,Sheet2!$AM$2:$AN$66,2,FALSE)</f>
        <v>North Carolina-Wilmington</v>
      </c>
    </row>
    <row r="1644" spans="2:3" x14ac:dyDescent="0.4">
      <c r="B1644">
        <v>1458</v>
      </c>
      <c r="C1644" t="str">
        <f>VLOOKUP(B1644,Sheet2!$AM$2:$AN$66,2,FALSE)</f>
        <v>Wisconsin</v>
      </c>
    </row>
    <row r="1645" spans="2:3" x14ac:dyDescent="0.4">
      <c r="B1645">
        <v>1452</v>
      </c>
      <c r="C1645" t="str">
        <f>VLOOKUP(B1645,Sheet2!$AM$2:$AN$66,2,FALSE)</f>
        <v>West Virginia</v>
      </c>
    </row>
    <row r="1646" spans="2:3" x14ac:dyDescent="0.4">
      <c r="B1646">
        <v>1437</v>
      </c>
      <c r="C1646" t="str">
        <f>VLOOKUP(B1646,Sheet2!$AM$2:$AN$66,2,FALSE)</f>
        <v>Villanova</v>
      </c>
    </row>
    <row r="1647" spans="2:3" x14ac:dyDescent="0.4">
      <c r="B1647">
        <v>1124</v>
      </c>
      <c r="C1647" t="str">
        <f>VLOOKUP(B1647,Sheet2!$AM$2:$AN$66,2,FALSE)</f>
        <v>Baylor</v>
      </c>
    </row>
    <row r="1648" spans="2:3" x14ac:dyDescent="0.4">
      <c r="B1648">
        <v>1195</v>
      </c>
      <c r="C1648" t="str">
        <f>VLOOKUP(B1648,Sheet2!$AM$2:$AN$66,2,FALSE)</f>
        <v>Florida Gulf Coast</v>
      </c>
    </row>
    <row r="1649" spans="2:3" x14ac:dyDescent="0.4">
      <c r="B1649">
        <v>1452</v>
      </c>
      <c r="C1649" t="str">
        <f>VLOOKUP(B1649,Sheet2!$AM$2:$AN$66,2,FALSE)</f>
        <v>West Virginia</v>
      </c>
    </row>
    <row r="1650" spans="2:3" x14ac:dyDescent="0.4">
      <c r="B1650">
        <v>1452</v>
      </c>
      <c r="C1650" t="str">
        <f>VLOOKUP(B1650,Sheet2!$AM$2:$AN$66,2,FALSE)</f>
        <v>West Virginia</v>
      </c>
    </row>
    <row r="1651" spans="2:3" x14ac:dyDescent="0.4">
      <c r="B1651">
        <v>1124</v>
      </c>
      <c r="C1651" t="str">
        <f>VLOOKUP(B1651,Sheet2!$AM$2:$AN$66,2,FALSE)</f>
        <v>Baylor</v>
      </c>
    </row>
    <row r="1652" spans="2:3" x14ac:dyDescent="0.4">
      <c r="B1652">
        <v>1124</v>
      </c>
      <c r="C1652" t="str">
        <f>VLOOKUP(B1652,Sheet2!$AM$2:$AN$66,2,FALSE)</f>
        <v>Baylor</v>
      </c>
    </row>
    <row r="1653" spans="2:3" x14ac:dyDescent="0.4">
      <c r="B1653">
        <v>1452</v>
      </c>
      <c r="C1653" t="str">
        <f>VLOOKUP(B1653,Sheet2!$AM$2:$AN$66,2,FALSE)</f>
        <v>West Virginia</v>
      </c>
    </row>
    <row r="1654" spans="2:3" x14ac:dyDescent="0.4">
      <c r="B1654">
        <v>1452</v>
      </c>
      <c r="C1654" t="str">
        <f>VLOOKUP(B1654,Sheet2!$AM$2:$AN$66,2,FALSE)</f>
        <v>West Virginia</v>
      </c>
    </row>
    <row r="1655" spans="2:3" x14ac:dyDescent="0.4">
      <c r="B1655">
        <v>1433</v>
      </c>
      <c r="C1655" t="str">
        <f>VLOOKUP(B1655,Sheet2!$AM$2:$AN$66,2,FALSE)</f>
        <v>Virginia Commonwealth</v>
      </c>
    </row>
    <row r="1656" spans="2:3" x14ac:dyDescent="0.4">
      <c r="B1656">
        <v>1437</v>
      </c>
      <c r="C1656" t="str">
        <f>VLOOKUP(B1656,Sheet2!$AM$2:$AN$66,2,FALSE)</f>
        <v>Villanova</v>
      </c>
    </row>
    <row r="1657" spans="2:3" x14ac:dyDescent="0.4">
      <c r="B1657">
        <v>1437</v>
      </c>
      <c r="C1657" t="str">
        <f>VLOOKUP(B1657,Sheet2!$AM$2:$AN$66,2,FALSE)</f>
        <v>Villanova</v>
      </c>
    </row>
    <row r="1658" spans="2:3" x14ac:dyDescent="0.4">
      <c r="B1658">
        <v>1452</v>
      </c>
      <c r="C1658" t="str">
        <f>VLOOKUP(B1658,Sheet2!$AM$2:$AN$66,2,FALSE)</f>
        <v>West Virginia</v>
      </c>
    </row>
    <row r="1659" spans="2:3" x14ac:dyDescent="0.4">
      <c r="B1659">
        <v>1437</v>
      </c>
      <c r="C1659" t="str">
        <f>VLOOKUP(B1659,Sheet2!$AM$2:$AN$66,2,FALSE)</f>
        <v>Villanova</v>
      </c>
    </row>
    <row r="1660" spans="2:3" x14ac:dyDescent="0.4">
      <c r="B1660">
        <v>1437</v>
      </c>
      <c r="C1660" t="str">
        <f>VLOOKUP(B1660,Sheet2!$AM$2:$AN$66,2,FALSE)</f>
        <v>Villanova</v>
      </c>
    </row>
    <row r="1661" spans="2:3" x14ac:dyDescent="0.4">
      <c r="B1661">
        <v>1437</v>
      </c>
      <c r="C1661" t="str">
        <f>VLOOKUP(B1661,Sheet2!$AM$2:$AN$66,2,FALSE)</f>
        <v>Villanova</v>
      </c>
    </row>
    <row r="1662" spans="2:3" x14ac:dyDescent="0.4">
      <c r="B1662">
        <v>1437</v>
      </c>
      <c r="C1662" t="str">
        <f>VLOOKUP(B1662,Sheet2!$AM$2:$AN$66,2,FALSE)</f>
        <v>Villanova</v>
      </c>
    </row>
    <row r="1663" spans="2:3" x14ac:dyDescent="0.4">
      <c r="B1663">
        <v>1124</v>
      </c>
      <c r="C1663" t="str">
        <f>VLOOKUP(B1663,Sheet2!$AM$2:$AN$66,2,FALSE)</f>
        <v>Baylor</v>
      </c>
    </row>
    <row r="1664" spans="2:3" x14ac:dyDescent="0.4">
      <c r="B1664">
        <v>1437</v>
      </c>
      <c r="C1664" t="str">
        <f>VLOOKUP(B1664,Sheet2!$AM$2:$AN$66,2,FALSE)</f>
        <v>Villanova</v>
      </c>
    </row>
    <row r="1665" spans="2:3" x14ac:dyDescent="0.4">
      <c r="B1665">
        <v>1452</v>
      </c>
      <c r="C1665" t="str">
        <f>VLOOKUP(B1665,Sheet2!$AM$2:$AN$66,2,FALSE)</f>
        <v>West Virginia</v>
      </c>
    </row>
    <row r="1666" spans="2:3" x14ac:dyDescent="0.4">
      <c r="B1666">
        <v>1452</v>
      </c>
      <c r="C1666" t="str">
        <f>VLOOKUP(B1666,Sheet2!$AM$2:$AN$66,2,FALSE)</f>
        <v>West Virginia</v>
      </c>
    </row>
    <row r="1667" spans="2:3" x14ac:dyDescent="0.4">
      <c r="B1667">
        <v>1437</v>
      </c>
      <c r="C1667" t="str">
        <f>VLOOKUP(B1667,Sheet2!$AM$2:$AN$66,2,FALSE)</f>
        <v>Villanova</v>
      </c>
    </row>
    <row r="1668" spans="2:3" x14ac:dyDescent="0.4">
      <c r="B1668">
        <v>1452</v>
      </c>
      <c r="C1668" t="str">
        <f>VLOOKUP(B1668,Sheet2!$AM$2:$AN$66,2,FALSE)</f>
        <v>West Virginia</v>
      </c>
    </row>
    <row r="1669" spans="2:3" x14ac:dyDescent="0.4">
      <c r="B1669">
        <v>1433</v>
      </c>
      <c r="C1669" t="str">
        <f>VLOOKUP(B1669,Sheet2!$AM$2:$AN$66,2,FALSE)</f>
        <v>Virginia Commonwealth</v>
      </c>
    </row>
    <row r="1670" spans="2:3" x14ac:dyDescent="0.4">
      <c r="B1670">
        <v>1343</v>
      </c>
      <c r="C1670" t="str">
        <f>VLOOKUP(B1670,Sheet2!$AM$2:$AN$66,2,FALSE)</f>
        <v>Princeton</v>
      </c>
    </row>
    <row r="1671" spans="2:3" x14ac:dyDescent="0.4">
      <c r="B1671">
        <v>1452</v>
      </c>
      <c r="C1671" t="str">
        <f>VLOOKUP(B1671,Sheet2!$AM$2:$AN$66,2,FALSE)</f>
        <v>West Virginia</v>
      </c>
    </row>
    <row r="1672" spans="2:3" x14ac:dyDescent="0.4">
      <c r="B1672">
        <v>1437</v>
      </c>
      <c r="C1672" t="str">
        <f>VLOOKUP(B1672,Sheet2!$AM$2:$AN$66,2,FALSE)</f>
        <v>Villanova</v>
      </c>
    </row>
    <row r="1673" spans="2:3" x14ac:dyDescent="0.4">
      <c r="B1673">
        <v>1433</v>
      </c>
      <c r="C1673" t="str">
        <f>VLOOKUP(B1673,Sheet2!$AM$2:$AN$66,2,FALSE)</f>
        <v>Virginia Commonwealth</v>
      </c>
    </row>
    <row r="1674" spans="2:3" x14ac:dyDescent="0.4">
      <c r="B1674">
        <v>1437</v>
      </c>
      <c r="C1674" t="str">
        <f>VLOOKUP(B1674,Sheet2!$AM$2:$AN$66,2,FALSE)</f>
        <v>Villanova</v>
      </c>
    </row>
    <row r="1675" spans="2:3" x14ac:dyDescent="0.4">
      <c r="B1675">
        <v>1452</v>
      </c>
      <c r="C1675" t="str">
        <f>VLOOKUP(B1675,Sheet2!$AM$2:$AN$66,2,FALSE)</f>
        <v>West Virginia</v>
      </c>
    </row>
    <row r="1676" spans="2:3" x14ac:dyDescent="0.4">
      <c r="B1676">
        <v>1124</v>
      </c>
      <c r="C1676" t="str">
        <f>VLOOKUP(B1676,Sheet2!$AM$2:$AN$66,2,FALSE)</f>
        <v>Baylor</v>
      </c>
    </row>
    <row r="1677" spans="2:3" x14ac:dyDescent="0.4">
      <c r="B1677">
        <v>1458</v>
      </c>
      <c r="C1677" t="str">
        <f>VLOOKUP(B1677,Sheet2!$AM$2:$AN$66,2,FALSE)</f>
        <v>Wisconsin</v>
      </c>
    </row>
    <row r="1678" spans="2:3" x14ac:dyDescent="0.4">
      <c r="B1678">
        <v>1452</v>
      </c>
      <c r="C1678" t="str">
        <f>VLOOKUP(B1678,Sheet2!$AM$2:$AN$66,2,FALSE)</f>
        <v>West Virginia</v>
      </c>
    </row>
    <row r="1679" spans="2:3" x14ac:dyDescent="0.4">
      <c r="B1679">
        <v>1112</v>
      </c>
      <c r="C1679" t="str">
        <f>VLOOKUP(B1679,Sheet2!$AM$2:$AN$66,2,FALSE)</f>
        <v>Arizona</v>
      </c>
    </row>
    <row r="1680" spans="2:3" x14ac:dyDescent="0.4">
      <c r="B1680">
        <v>1437</v>
      </c>
      <c r="C1680" t="str">
        <f>VLOOKUP(B1680,Sheet2!$AM$2:$AN$66,2,FALSE)</f>
        <v>Villanova</v>
      </c>
    </row>
    <row r="1681" spans="2:3" x14ac:dyDescent="0.4">
      <c r="B1681">
        <v>1124</v>
      </c>
      <c r="C1681" t="str">
        <f>VLOOKUP(B1681,Sheet2!$AM$2:$AN$66,2,FALSE)</f>
        <v>Baylor</v>
      </c>
    </row>
    <row r="1682" spans="2:3" x14ac:dyDescent="0.4">
      <c r="B1682">
        <v>1452</v>
      </c>
      <c r="C1682" t="str">
        <f>VLOOKUP(B1682,Sheet2!$AM$2:$AN$66,2,FALSE)</f>
        <v>West Virginia</v>
      </c>
    </row>
    <row r="1683" spans="2:3" x14ac:dyDescent="0.4">
      <c r="B1683">
        <v>1452</v>
      </c>
      <c r="C1683" t="str">
        <f>VLOOKUP(B1683,Sheet2!$AM$2:$AN$66,2,FALSE)</f>
        <v>West Virginia</v>
      </c>
    </row>
    <row r="1684" spans="2:3" x14ac:dyDescent="0.4">
      <c r="B1684">
        <v>1124</v>
      </c>
      <c r="C1684" t="str">
        <f>VLOOKUP(B1684,Sheet2!$AM$2:$AN$66,2,FALSE)</f>
        <v>Baylor</v>
      </c>
    </row>
    <row r="1685" spans="2:3" x14ac:dyDescent="0.4">
      <c r="B1685">
        <v>1433</v>
      </c>
      <c r="C1685" t="str">
        <f>VLOOKUP(B1685,Sheet2!$AM$2:$AN$66,2,FALSE)</f>
        <v>Virginia Commonwealth</v>
      </c>
    </row>
    <row r="1686" spans="2:3" x14ac:dyDescent="0.4">
      <c r="B1686">
        <v>1112</v>
      </c>
      <c r="C1686" t="str">
        <f>VLOOKUP(B1686,Sheet2!$AM$2:$AN$66,2,FALSE)</f>
        <v>Arizona</v>
      </c>
    </row>
    <row r="1687" spans="2:3" x14ac:dyDescent="0.4">
      <c r="B1687">
        <v>1199</v>
      </c>
      <c r="C1687" t="str">
        <f>VLOOKUP(B1687,Sheet2!$AM$2:$AN$66,2,FALSE)</f>
        <v>Florida State</v>
      </c>
    </row>
    <row r="1688" spans="2:3" x14ac:dyDescent="0.4">
      <c r="B1688">
        <v>1195</v>
      </c>
      <c r="C1688" t="str">
        <f>VLOOKUP(B1688,Sheet2!$AM$2:$AN$66,2,FALSE)</f>
        <v>Florida Gulf Coast</v>
      </c>
    </row>
    <row r="1689" spans="2:3" x14ac:dyDescent="0.4">
      <c r="B1689">
        <v>1437</v>
      </c>
      <c r="C1689" t="str">
        <f>VLOOKUP(B1689,Sheet2!$AM$2:$AN$66,2,FALSE)</f>
        <v>Villanova</v>
      </c>
    </row>
    <row r="1690" spans="2:3" x14ac:dyDescent="0.4">
      <c r="B1690">
        <v>1181</v>
      </c>
      <c r="C1690" t="str">
        <f>VLOOKUP(B1690,Sheet2!$AM$2:$AN$66,2,FALSE)</f>
        <v>Duke</v>
      </c>
    </row>
    <row r="1691" spans="2:3" x14ac:dyDescent="0.4">
      <c r="B1691">
        <v>1196</v>
      </c>
      <c r="C1691" t="str">
        <f>VLOOKUP(B1691,Sheet2!$AM$2:$AN$66,2,FALSE)</f>
        <v>Florida</v>
      </c>
    </row>
    <row r="1692" spans="2:3" x14ac:dyDescent="0.4">
      <c r="B1692">
        <v>1452</v>
      </c>
      <c r="C1692" t="str">
        <f>VLOOKUP(B1692,Sheet2!$AM$2:$AN$66,2,FALSE)</f>
        <v>West Virginia</v>
      </c>
    </row>
    <row r="1693" spans="2:3" x14ac:dyDescent="0.4">
      <c r="B1693">
        <v>1433</v>
      </c>
      <c r="C1693" t="str">
        <f>VLOOKUP(B1693,Sheet2!$AM$2:$AN$66,2,FALSE)</f>
        <v>Virginia Commonwealth</v>
      </c>
    </row>
    <row r="1694" spans="2:3" x14ac:dyDescent="0.4">
      <c r="B1694">
        <v>1452</v>
      </c>
      <c r="C1694" t="str">
        <f>VLOOKUP(B1694,Sheet2!$AM$2:$AN$66,2,FALSE)</f>
        <v>West Virginia</v>
      </c>
    </row>
    <row r="1695" spans="2:3" x14ac:dyDescent="0.4">
      <c r="B1695">
        <v>1195</v>
      </c>
      <c r="C1695" t="str">
        <f>VLOOKUP(B1695,Sheet2!$AM$2:$AN$66,2,FALSE)</f>
        <v>Florida Gulf Coast</v>
      </c>
    </row>
    <row r="1696" spans="2:3" x14ac:dyDescent="0.4">
      <c r="B1696">
        <v>1452</v>
      </c>
      <c r="C1696" t="str">
        <f>VLOOKUP(B1696,Sheet2!$AM$2:$AN$66,2,FALSE)</f>
        <v>West Virginia</v>
      </c>
    </row>
    <row r="1697" spans="2:3" x14ac:dyDescent="0.4">
      <c r="B1697">
        <v>1437</v>
      </c>
      <c r="C1697" t="str">
        <f>VLOOKUP(B1697,Sheet2!$AM$2:$AN$66,2,FALSE)</f>
        <v>Villanova</v>
      </c>
    </row>
    <row r="1698" spans="2:3" x14ac:dyDescent="0.4">
      <c r="B1698">
        <v>1181</v>
      </c>
      <c r="C1698" t="str">
        <f>VLOOKUP(B1698,Sheet2!$AM$2:$AN$66,2,FALSE)</f>
        <v>Duke</v>
      </c>
    </row>
    <row r="1699" spans="2:3" x14ac:dyDescent="0.4">
      <c r="B1699">
        <v>1452</v>
      </c>
      <c r="C1699" t="str">
        <f>VLOOKUP(B1699,Sheet2!$AM$2:$AN$66,2,FALSE)</f>
        <v>West Virginia</v>
      </c>
    </row>
    <row r="1700" spans="2:3" x14ac:dyDescent="0.4">
      <c r="B1700">
        <v>1124</v>
      </c>
      <c r="C1700" t="str">
        <f>VLOOKUP(B1700,Sheet2!$AM$2:$AN$66,2,FALSE)</f>
        <v>Baylor</v>
      </c>
    </row>
    <row r="1701" spans="2:3" x14ac:dyDescent="0.4">
      <c r="B1701">
        <v>1458</v>
      </c>
      <c r="C1701" t="str">
        <f>VLOOKUP(B1701,Sheet2!$AM$2:$AN$66,2,FALSE)</f>
        <v>Wisconsin</v>
      </c>
    </row>
    <row r="1702" spans="2:3" x14ac:dyDescent="0.4">
      <c r="B1702">
        <v>1181</v>
      </c>
      <c r="C1702" t="str">
        <f>VLOOKUP(B1702,Sheet2!$AM$2:$AN$66,2,FALSE)</f>
        <v>Duke</v>
      </c>
    </row>
    <row r="1703" spans="2:3" x14ac:dyDescent="0.4">
      <c r="B1703">
        <v>1452</v>
      </c>
      <c r="C1703" t="str">
        <f>VLOOKUP(B1703,Sheet2!$AM$2:$AN$66,2,FALSE)</f>
        <v>West Virginia</v>
      </c>
    </row>
    <row r="1704" spans="2:3" x14ac:dyDescent="0.4">
      <c r="B1704">
        <v>1452</v>
      </c>
      <c r="C1704" t="str">
        <f>VLOOKUP(B1704,Sheet2!$AM$2:$AN$66,2,FALSE)</f>
        <v>West Virginia</v>
      </c>
    </row>
    <row r="1705" spans="2:3" x14ac:dyDescent="0.4">
      <c r="B1705">
        <v>1458</v>
      </c>
      <c r="C1705" t="str">
        <f>VLOOKUP(B1705,Sheet2!$AM$2:$AN$66,2,FALSE)</f>
        <v>Wisconsin</v>
      </c>
    </row>
    <row r="1706" spans="2:3" x14ac:dyDescent="0.4">
      <c r="B1706">
        <v>1124</v>
      </c>
      <c r="C1706" t="str">
        <f>VLOOKUP(B1706,Sheet2!$AM$2:$AN$66,2,FALSE)</f>
        <v>Baylor</v>
      </c>
    </row>
    <row r="1707" spans="2:3" x14ac:dyDescent="0.4">
      <c r="B1707">
        <v>1433</v>
      </c>
      <c r="C1707" t="str">
        <f>VLOOKUP(B1707,Sheet2!$AM$2:$AN$66,2,FALSE)</f>
        <v>Virginia Commonwealth</v>
      </c>
    </row>
    <row r="1708" spans="2:3" x14ac:dyDescent="0.4">
      <c r="B1708">
        <v>1437</v>
      </c>
      <c r="C1708" t="str">
        <f>VLOOKUP(B1708,Sheet2!$AM$2:$AN$66,2,FALSE)</f>
        <v>Villanova</v>
      </c>
    </row>
    <row r="1709" spans="2:3" x14ac:dyDescent="0.4">
      <c r="B1709">
        <v>1452</v>
      </c>
      <c r="C1709" t="str">
        <f>VLOOKUP(B1709,Sheet2!$AM$2:$AN$66,2,FALSE)</f>
        <v>West Virginia</v>
      </c>
    </row>
    <row r="1710" spans="2:3" x14ac:dyDescent="0.4">
      <c r="B1710">
        <v>1437</v>
      </c>
      <c r="C1710" t="str">
        <f>VLOOKUP(B1710,Sheet2!$AM$2:$AN$66,2,FALSE)</f>
        <v>Villanova</v>
      </c>
    </row>
    <row r="1711" spans="2:3" x14ac:dyDescent="0.4">
      <c r="B1711">
        <v>1452</v>
      </c>
      <c r="C1711" t="str">
        <f>VLOOKUP(B1711,Sheet2!$AM$2:$AN$66,2,FALSE)</f>
        <v>West Virginia</v>
      </c>
    </row>
    <row r="1712" spans="2:3" x14ac:dyDescent="0.4">
      <c r="B1712">
        <v>1124</v>
      </c>
      <c r="C1712" t="str">
        <f>VLOOKUP(B1712,Sheet2!$AM$2:$AN$66,2,FALSE)</f>
        <v>Baylor</v>
      </c>
    </row>
    <row r="1713" spans="2:3" x14ac:dyDescent="0.4">
      <c r="B1713">
        <v>1452</v>
      </c>
      <c r="C1713" t="str">
        <f>VLOOKUP(B1713,Sheet2!$AM$2:$AN$66,2,FALSE)</f>
        <v>West Virginia</v>
      </c>
    </row>
    <row r="1714" spans="2:3" x14ac:dyDescent="0.4">
      <c r="B1714">
        <v>1437</v>
      </c>
      <c r="C1714" t="str">
        <f>VLOOKUP(B1714,Sheet2!$AM$2:$AN$66,2,FALSE)</f>
        <v>Villanova</v>
      </c>
    </row>
    <row r="1715" spans="2:3" x14ac:dyDescent="0.4">
      <c r="B1715">
        <v>1124</v>
      </c>
      <c r="C1715" t="str">
        <f>VLOOKUP(B1715,Sheet2!$AM$2:$AN$66,2,FALSE)</f>
        <v>Baylor</v>
      </c>
    </row>
    <row r="1716" spans="2:3" x14ac:dyDescent="0.4">
      <c r="B1716">
        <v>1452</v>
      </c>
      <c r="C1716" t="str">
        <f>VLOOKUP(B1716,Sheet2!$AM$2:$AN$66,2,FALSE)</f>
        <v>West Virginia</v>
      </c>
    </row>
    <row r="1717" spans="2:3" x14ac:dyDescent="0.4">
      <c r="B1717">
        <v>1423</v>
      </c>
      <c r="C1717" t="str">
        <f>VLOOKUP(B1717,Sheet2!$AM$2:$AN$66,2,FALSE)</f>
        <v>North Carolina-Wilmington</v>
      </c>
    </row>
    <row r="1718" spans="2:3" x14ac:dyDescent="0.4">
      <c r="B1718">
        <v>1437</v>
      </c>
      <c r="C1718" t="str">
        <f>VLOOKUP(B1718,Sheet2!$AM$2:$AN$66,2,FALSE)</f>
        <v>Villanova</v>
      </c>
    </row>
    <row r="1719" spans="2:3" x14ac:dyDescent="0.4">
      <c r="B1719">
        <v>1343</v>
      </c>
      <c r="C1719" t="str">
        <f>VLOOKUP(B1719,Sheet2!$AM$2:$AN$66,2,FALSE)</f>
        <v>Princeton</v>
      </c>
    </row>
    <row r="1720" spans="2:3" x14ac:dyDescent="0.4">
      <c r="B1720">
        <v>1452</v>
      </c>
      <c r="C1720" t="str">
        <f>VLOOKUP(B1720,Sheet2!$AM$2:$AN$66,2,FALSE)</f>
        <v>West Virginia</v>
      </c>
    </row>
    <row r="1721" spans="2:3" x14ac:dyDescent="0.4">
      <c r="B1721">
        <v>1124</v>
      </c>
      <c r="C1721" t="str">
        <f>VLOOKUP(B1721,Sheet2!$AM$2:$AN$66,2,FALSE)</f>
        <v>Baylor</v>
      </c>
    </row>
    <row r="1722" spans="2:3" x14ac:dyDescent="0.4">
      <c r="B1722">
        <v>1433</v>
      </c>
      <c r="C1722" t="str">
        <f>VLOOKUP(B1722,Sheet2!$AM$2:$AN$66,2,FALSE)</f>
        <v>Virginia Commonwealth</v>
      </c>
    </row>
    <row r="1723" spans="2:3" x14ac:dyDescent="0.4">
      <c r="B1723">
        <v>1437</v>
      </c>
      <c r="C1723" t="str">
        <f>VLOOKUP(B1723,Sheet2!$AM$2:$AN$66,2,FALSE)</f>
        <v>Villanova</v>
      </c>
    </row>
    <row r="1724" spans="2:3" x14ac:dyDescent="0.4">
      <c r="B1724">
        <v>1452</v>
      </c>
      <c r="C1724" t="str">
        <f>VLOOKUP(B1724,Sheet2!$AM$2:$AN$66,2,FALSE)</f>
        <v>West Virginia</v>
      </c>
    </row>
    <row r="1725" spans="2:3" x14ac:dyDescent="0.4">
      <c r="B1725">
        <v>1452</v>
      </c>
      <c r="C1725" t="str">
        <f>VLOOKUP(B1725,Sheet2!$AM$2:$AN$66,2,FALSE)</f>
        <v>West Virginia</v>
      </c>
    </row>
    <row r="1726" spans="2:3" x14ac:dyDescent="0.4">
      <c r="B1726">
        <v>1452</v>
      </c>
      <c r="C1726" t="str">
        <f>VLOOKUP(B1726,Sheet2!$AM$2:$AN$66,2,FALSE)</f>
        <v>West Virginia</v>
      </c>
    </row>
    <row r="1727" spans="2:3" x14ac:dyDescent="0.4">
      <c r="B1727">
        <v>1124</v>
      </c>
      <c r="C1727" t="str">
        <f>VLOOKUP(B1727,Sheet2!$AM$2:$AN$66,2,FALSE)</f>
        <v>Baylor</v>
      </c>
    </row>
    <row r="1728" spans="2:3" x14ac:dyDescent="0.4">
      <c r="B1728">
        <v>1452</v>
      </c>
      <c r="C1728" t="str">
        <f>VLOOKUP(B1728,Sheet2!$AM$2:$AN$66,2,FALSE)</f>
        <v>West Virginia</v>
      </c>
    </row>
    <row r="1729" spans="2:3" x14ac:dyDescent="0.4">
      <c r="B1729">
        <v>1452</v>
      </c>
      <c r="C1729" t="str">
        <f>VLOOKUP(B1729,Sheet2!$AM$2:$AN$66,2,FALSE)</f>
        <v>West Virginia</v>
      </c>
    </row>
    <row r="1730" spans="2:3" x14ac:dyDescent="0.4">
      <c r="B1730">
        <v>1452</v>
      </c>
      <c r="C1730" t="str">
        <f>VLOOKUP(B1730,Sheet2!$AM$2:$AN$66,2,FALSE)</f>
        <v>West Virginia</v>
      </c>
    </row>
    <row r="1731" spans="2:3" x14ac:dyDescent="0.4">
      <c r="B1731">
        <v>1437</v>
      </c>
      <c r="C1731" t="str">
        <f>VLOOKUP(B1731,Sheet2!$AM$2:$AN$66,2,FALSE)</f>
        <v>Villanova</v>
      </c>
    </row>
    <row r="1732" spans="2:3" x14ac:dyDescent="0.4">
      <c r="B1732">
        <v>1124</v>
      </c>
      <c r="C1732" t="str">
        <f>VLOOKUP(B1732,Sheet2!$AM$2:$AN$66,2,FALSE)</f>
        <v>Baylor</v>
      </c>
    </row>
    <row r="1733" spans="2:3" x14ac:dyDescent="0.4">
      <c r="B1733">
        <v>1458</v>
      </c>
      <c r="C1733" t="str">
        <f>VLOOKUP(B1733,Sheet2!$AM$2:$AN$66,2,FALSE)</f>
        <v>Wisconsin</v>
      </c>
    </row>
    <row r="1734" spans="2:3" x14ac:dyDescent="0.4">
      <c r="B1734">
        <v>1124</v>
      </c>
      <c r="C1734" t="str">
        <f>VLOOKUP(B1734,Sheet2!$AM$2:$AN$66,2,FALSE)</f>
        <v>Baylor</v>
      </c>
    </row>
    <row r="1735" spans="2:3" x14ac:dyDescent="0.4">
      <c r="B1735">
        <v>1452</v>
      </c>
      <c r="C1735" t="str">
        <f>VLOOKUP(B1735,Sheet2!$AM$2:$AN$66,2,FALSE)</f>
        <v>West Virginia</v>
      </c>
    </row>
    <row r="1736" spans="2:3" x14ac:dyDescent="0.4">
      <c r="B1736">
        <v>1124</v>
      </c>
      <c r="C1736" t="str">
        <f>VLOOKUP(B1736,Sheet2!$AM$2:$AN$66,2,FALSE)</f>
        <v>Baylor</v>
      </c>
    </row>
    <row r="1737" spans="2:3" x14ac:dyDescent="0.4">
      <c r="B1737">
        <v>1374</v>
      </c>
      <c r="C1737" t="str">
        <f>VLOOKUP(B1737,Sheet2!$AM$2:$AN$66,2,FALSE)</f>
        <v>Southern Methodist</v>
      </c>
    </row>
    <row r="1738" spans="2:3" x14ac:dyDescent="0.4">
      <c r="B1738">
        <v>1452</v>
      </c>
      <c r="C1738" t="str">
        <f>VLOOKUP(B1738,Sheet2!$AM$2:$AN$66,2,FALSE)</f>
        <v>West Virginia</v>
      </c>
    </row>
    <row r="1739" spans="2:3" x14ac:dyDescent="0.4">
      <c r="B1739">
        <v>1452</v>
      </c>
      <c r="C1739" t="str">
        <f>VLOOKUP(B1739,Sheet2!$AM$2:$AN$66,2,FALSE)</f>
        <v>West Virginia</v>
      </c>
    </row>
    <row r="1740" spans="2:3" x14ac:dyDescent="0.4">
      <c r="B1740">
        <v>1433</v>
      </c>
      <c r="C1740" t="str">
        <f>VLOOKUP(B1740,Sheet2!$AM$2:$AN$66,2,FALSE)</f>
        <v>Virginia Commonwealth</v>
      </c>
    </row>
    <row r="1741" spans="2:3" x14ac:dyDescent="0.4">
      <c r="B1741">
        <v>1124</v>
      </c>
      <c r="C1741" t="str">
        <f>VLOOKUP(B1741,Sheet2!$AM$2:$AN$66,2,FALSE)</f>
        <v>Baylor</v>
      </c>
    </row>
    <row r="1742" spans="2:3" x14ac:dyDescent="0.4">
      <c r="B1742">
        <v>1452</v>
      </c>
      <c r="C1742" t="str">
        <f>VLOOKUP(B1742,Sheet2!$AM$2:$AN$66,2,FALSE)</f>
        <v>West Virginia</v>
      </c>
    </row>
    <row r="1743" spans="2:3" x14ac:dyDescent="0.4">
      <c r="B1743">
        <v>1376</v>
      </c>
      <c r="C1743" t="str">
        <f>VLOOKUP(B1743,Sheet2!$AM$2:$AN$66,2,FALSE)</f>
        <v>South Carolina</v>
      </c>
    </row>
    <row r="1744" spans="2:3" x14ac:dyDescent="0.4">
      <c r="B1744">
        <v>1181</v>
      </c>
      <c r="C1744" t="str">
        <f>VLOOKUP(B1744,Sheet2!$AM$2:$AN$66,2,FALSE)</f>
        <v>Duke</v>
      </c>
    </row>
    <row r="1745" spans="2:3" x14ac:dyDescent="0.4">
      <c r="B1745">
        <v>1343</v>
      </c>
      <c r="C1745" t="str">
        <f>VLOOKUP(B1745,Sheet2!$AM$2:$AN$66,2,FALSE)</f>
        <v>Princeton</v>
      </c>
    </row>
    <row r="1746" spans="2:3" x14ac:dyDescent="0.4">
      <c r="B1746">
        <v>1124</v>
      </c>
      <c r="C1746" t="str">
        <f>VLOOKUP(B1746,Sheet2!$AM$2:$AN$66,2,FALSE)</f>
        <v>Baylor</v>
      </c>
    </row>
    <row r="1747" spans="2:3" x14ac:dyDescent="0.4">
      <c r="B1747">
        <v>1437</v>
      </c>
      <c r="C1747" t="str">
        <f>VLOOKUP(B1747,Sheet2!$AM$2:$AN$66,2,FALSE)</f>
        <v>Villanova</v>
      </c>
    </row>
    <row r="1748" spans="2:3" x14ac:dyDescent="0.4">
      <c r="B1748">
        <v>1195</v>
      </c>
      <c r="C1748" t="str">
        <f>VLOOKUP(B1748,Sheet2!$AM$2:$AN$66,2,FALSE)</f>
        <v>Florida Gulf Coast</v>
      </c>
    </row>
    <row r="1749" spans="2:3" x14ac:dyDescent="0.4">
      <c r="B1749">
        <v>1124</v>
      </c>
      <c r="C1749" t="str">
        <f>VLOOKUP(B1749,Sheet2!$AM$2:$AN$66,2,FALSE)</f>
        <v>Baylor</v>
      </c>
    </row>
    <row r="1750" spans="2:3" x14ac:dyDescent="0.4">
      <c r="B1750">
        <v>1124</v>
      </c>
      <c r="C1750" t="str">
        <f>VLOOKUP(B1750,Sheet2!$AM$2:$AN$66,2,FALSE)</f>
        <v>Baylor</v>
      </c>
    </row>
    <row r="1751" spans="2:3" x14ac:dyDescent="0.4">
      <c r="B1751">
        <v>1452</v>
      </c>
      <c r="C1751" t="str">
        <f>VLOOKUP(B1751,Sheet2!$AM$2:$AN$66,2,FALSE)</f>
        <v>West Virginia</v>
      </c>
    </row>
    <row r="1752" spans="2:3" x14ac:dyDescent="0.4">
      <c r="B1752">
        <v>1112</v>
      </c>
      <c r="C1752" t="str">
        <f>VLOOKUP(B1752,Sheet2!$AM$2:$AN$66,2,FALSE)</f>
        <v>Arizona</v>
      </c>
    </row>
    <row r="1753" spans="2:3" x14ac:dyDescent="0.4">
      <c r="B1753">
        <v>1452</v>
      </c>
      <c r="C1753" t="str">
        <f>VLOOKUP(B1753,Sheet2!$AM$2:$AN$66,2,FALSE)</f>
        <v>West Virginia</v>
      </c>
    </row>
    <row r="1754" spans="2:3" x14ac:dyDescent="0.4">
      <c r="B1754">
        <v>1452</v>
      </c>
      <c r="C1754" t="str">
        <f>VLOOKUP(B1754,Sheet2!$AM$2:$AN$66,2,FALSE)</f>
        <v>West Virginia</v>
      </c>
    </row>
    <row r="1755" spans="2:3" x14ac:dyDescent="0.4">
      <c r="B1755">
        <v>1458</v>
      </c>
      <c r="C1755" t="str">
        <f>VLOOKUP(B1755,Sheet2!$AM$2:$AN$66,2,FALSE)</f>
        <v>Wisconsin</v>
      </c>
    </row>
    <row r="1756" spans="2:3" x14ac:dyDescent="0.4">
      <c r="B1756">
        <v>1452</v>
      </c>
      <c r="C1756" t="str">
        <f>VLOOKUP(B1756,Sheet2!$AM$2:$AN$66,2,FALSE)</f>
        <v>West Virginia</v>
      </c>
    </row>
    <row r="1757" spans="2:3" x14ac:dyDescent="0.4">
      <c r="B1757">
        <v>1452</v>
      </c>
      <c r="C1757" t="str">
        <f>VLOOKUP(B1757,Sheet2!$AM$2:$AN$66,2,FALSE)</f>
        <v>West Virginia</v>
      </c>
    </row>
    <row r="1758" spans="2:3" x14ac:dyDescent="0.4">
      <c r="B1758">
        <v>1124</v>
      </c>
      <c r="C1758" t="str">
        <f>VLOOKUP(B1758,Sheet2!$AM$2:$AN$66,2,FALSE)</f>
        <v>Baylor</v>
      </c>
    </row>
    <row r="1759" spans="2:3" x14ac:dyDescent="0.4">
      <c r="B1759">
        <v>1452</v>
      </c>
      <c r="C1759" t="str">
        <f>VLOOKUP(B1759,Sheet2!$AM$2:$AN$66,2,FALSE)</f>
        <v>West Virginia</v>
      </c>
    </row>
    <row r="1760" spans="2:3" x14ac:dyDescent="0.4">
      <c r="B1760">
        <v>1374</v>
      </c>
      <c r="C1760" t="str">
        <f>VLOOKUP(B1760,Sheet2!$AM$2:$AN$66,2,FALSE)</f>
        <v>Southern Methodist</v>
      </c>
    </row>
    <row r="1761" spans="2:3" x14ac:dyDescent="0.4">
      <c r="B1761">
        <v>1437</v>
      </c>
      <c r="C1761" t="str">
        <f>VLOOKUP(B1761,Sheet2!$AM$2:$AN$66,2,FALSE)</f>
        <v>Villanova</v>
      </c>
    </row>
    <row r="1762" spans="2:3" x14ac:dyDescent="0.4">
      <c r="B1762">
        <v>1437</v>
      </c>
      <c r="C1762" t="str">
        <f>VLOOKUP(B1762,Sheet2!$AM$2:$AN$66,2,FALSE)</f>
        <v>Villanova</v>
      </c>
    </row>
    <row r="1763" spans="2:3" x14ac:dyDescent="0.4">
      <c r="B1763">
        <v>1195</v>
      </c>
      <c r="C1763" t="str">
        <f>VLOOKUP(B1763,Sheet2!$AM$2:$AN$66,2,FALSE)</f>
        <v>Florida Gulf Coast</v>
      </c>
    </row>
    <row r="1764" spans="2:3" x14ac:dyDescent="0.4">
      <c r="B1764">
        <v>1124</v>
      </c>
      <c r="C1764" t="str">
        <f>VLOOKUP(B1764,Sheet2!$AM$2:$AN$66,2,FALSE)</f>
        <v>Baylor</v>
      </c>
    </row>
    <row r="1765" spans="2:3" x14ac:dyDescent="0.4">
      <c r="B1765">
        <v>1112</v>
      </c>
      <c r="C1765" t="str">
        <f>VLOOKUP(B1765,Sheet2!$AM$2:$AN$66,2,FALSE)</f>
        <v>Arizona</v>
      </c>
    </row>
    <row r="1766" spans="2:3" x14ac:dyDescent="0.4">
      <c r="B1766">
        <v>1112</v>
      </c>
      <c r="C1766" t="str">
        <f>VLOOKUP(B1766,Sheet2!$AM$2:$AN$66,2,FALSE)</f>
        <v>Arizona</v>
      </c>
    </row>
    <row r="1767" spans="2:3" x14ac:dyDescent="0.4">
      <c r="B1767">
        <v>1452</v>
      </c>
      <c r="C1767" t="str">
        <f>VLOOKUP(B1767,Sheet2!$AM$2:$AN$66,2,FALSE)</f>
        <v>West Virginia</v>
      </c>
    </row>
    <row r="1768" spans="2:3" x14ac:dyDescent="0.4">
      <c r="B1768">
        <v>1437</v>
      </c>
      <c r="C1768" t="str">
        <f>VLOOKUP(B1768,Sheet2!$AM$2:$AN$66,2,FALSE)</f>
        <v>Villanova</v>
      </c>
    </row>
    <row r="1769" spans="2:3" x14ac:dyDescent="0.4">
      <c r="B1769">
        <v>1452</v>
      </c>
      <c r="C1769" t="str">
        <f>VLOOKUP(B1769,Sheet2!$AM$2:$AN$66,2,FALSE)</f>
        <v>West Virginia</v>
      </c>
    </row>
    <row r="1770" spans="2:3" x14ac:dyDescent="0.4">
      <c r="B1770">
        <v>1437</v>
      </c>
      <c r="C1770" t="str">
        <f>VLOOKUP(B1770,Sheet2!$AM$2:$AN$66,2,FALSE)</f>
        <v>Villanova</v>
      </c>
    </row>
    <row r="1771" spans="2:3" x14ac:dyDescent="0.4">
      <c r="B1771">
        <v>1458</v>
      </c>
      <c r="C1771" t="str">
        <f>VLOOKUP(B1771,Sheet2!$AM$2:$AN$66,2,FALSE)</f>
        <v>Wisconsin</v>
      </c>
    </row>
    <row r="1772" spans="2:3" x14ac:dyDescent="0.4">
      <c r="B1772">
        <v>1124</v>
      </c>
      <c r="C1772" t="str">
        <f>VLOOKUP(B1772,Sheet2!$AM$2:$AN$66,2,FALSE)</f>
        <v>Baylor</v>
      </c>
    </row>
    <row r="1773" spans="2:3" x14ac:dyDescent="0.4">
      <c r="B1773">
        <v>1452</v>
      </c>
      <c r="C1773" t="str">
        <f>VLOOKUP(B1773,Sheet2!$AM$2:$AN$66,2,FALSE)</f>
        <v>West Virginia</v>
      </c>
    </row>
    <row r="1774" spans="2:3" x14ac:dyDescent="0.4">
      <c r="B1774">
        <v>1343</v>
      </c>
      <c r="C1774" t="str">
        <f>VLOOKUP(B1774,Sheet2!$AM$2:$AN$66,2,FALSE)</f>
        <v>Princeton</v>
      </c>
    </row>
    <row r="1775" spans="2:3" x14ac:dyDescent="0.4">
      <c r="B1775">
        <v>1124</v>
      </c>
      <c r="C1775" t="str">
        <f>VLOOKUP(B1775,Sheet2!$AM$2:$AN$66,2,FALSE)</f>
        <v>Baylor</v>
      </c>
    </row>
    <row r="1776" spans="2:3" x14ac:dyDescent="0.4">
      <c r="B1776">
        <v>1423</v>
      </c>
      <c r="C1776" t="str">
        <f>VLOOKUP(B1776,Sheet2!$AM$2:$AN$66,2,FALSE)</f>
        <v>North Carolina-Wilmington</v>
      </c>
    </row>
    <row r="1777" spans="2:3" x14ac:dyDescent="0.4">
      <c r="B1777">
        <v>1343</v>
      </c>
      <c r="C1777" t="str">
        <f>VLOOKUP(B1777,Sheet2!$AM$2:$AN$66,2,FALSE)</f>
        <v>Princeton</v>
      </c>
    </row>
    <row r="1778" spans="2:3" x14ac:dyDescent="0.4">
      <c r="B1778">
        <v>1452</v>
      </c>
      <c r="C1778" t="str">
        <f>VLOOKUP(B1778,Sheet2!$AM$2:$AN$66,2,FALSE)</f>
        <v>West Virginia</v>
      </c>
    </row>
    <row r="1779" spans="2:3" x14ac:dyDescent="0.4">
      <c r="B1779">
        <v>1437</v>
      </c>
      <c r="C1779" t="str">
        <f>VLOOKUP(B1779,Sheet2!$AM$2:$AN$66,2,FALSE)</f>
        <v>Villanova</v>
      </c>
    </row>
    <row r="1780" spans="2:3" x14ac:dyDescent="0.4">
      <c r="B1780">
        <v>1458</v>
      </c>
      <c r="C1780" t="str">
        <f>VLOOKUP(B1780,Sheet2!$AM$2:$AN$66,2,FALSE)</f>
        <v>Wisconsin</v>
      </c>
    </row>
    <row r="1781" spans="2:3" x14ac:dyDescent="0.4">
      <c r="B1781">
        <v>1437</v>
      </c>
      <c r="C1781" t="str">
        <f>VLOOKUP(B1781,Sheet2!$AM$2:$AN$66,2,FALSE)</f>
        <v>Villanova</v>
      </c>
    </row>
    <row r="1782" spans="2:3" x14ac:dyDescent="0.4">
      <c r="B1782">
        <v>1452</v>
      </c>
      <c r="C1782" t="str">
        <f>VLOOKUP(B1782,Sheet2!$AM$2:$AN$66,2,FALSE)</f>
        <v>West Virginia</v>
      </c>
    </row>
    <row r="1783" spans="2:3" x14ac:dyDescent="0.4">
      <c r="B1783">
        <v>1423</v>
      </c>
      <c r="C1783" t="str">
        <f>VLOOKUP(B1783,Sheet2!$AM$2:$AN$66,2,FALSE)</f>
        <v>North Carolina-Wilmington</v>
      </c>
    </row>
    <row r="1784" spans="2:3" x14ac:dyDescent="0.4">
      <c r="B1784">
        <v>1452</v>
      </c>
      <c r="C1784" t="str">
        <f>VLOOKUP(B1784,Sheet2!$AM$2:$AN$66,2,FALSE)</f>
        <v>West Virginia</v>
      </c>
    </row>
    <row r="1785" spans="2:3" x14ac:dyDescent="0.4">
      <c r="B1785">
        <v>1112</v>
      </c>
      <c r="C1785" t="str">
        <f>VLOOKUP(B1785,Sheet2!$AM$2:$AN$66,2,FALSE)</f>
        <v>Arizona</v>
      </c>
    </row>
    <row r="1786" spans="2:3" x14ac:dyDescent="0.4">
      <c r="B1786">
        <v>1437</v>
      </c>
      <c r="C1786" t="str">
        <f>VLOOKUP(B1786,Sheet2!$AM$2:$AN$66,2,FALSE)</f>
        <v>Villanova</v>
      </c>
    </row>
    <row r="1787" spans="2:3" x14ac:dyDescent="0.4">
      <c r="B1787">
        <v>1452</v>
      </c>
      <c r="C1787" t="str">
        <f>VLOOKUP(B1787,Sheet2!$AM$2:$AN$66,2,FALSE)</f>
        <v>West Virginia</v>
      </c>
    </row>
    <row r="1788" spans="2:3" x14ac:dyDescent="0.4">
      <c r="B1788">
        <v>1452</v>
      </c>
      <c r="C1788" t="str">
        <f>VLOOKUP(B1788,Sheet2!$AM$2:$AN$66,2,FALSE)</f>
        <v>West Virginia</v>
      </c>
    </row>
    <row r="1789" spans="2:3" x14ac:dyDescent="0.4">
      <c r="B1789">
        <v>1124</v>
      </c>
      <c r="C1789" t="str">
        <f>VLOOKUP(B1789,Sheet2!$AM$2:$AN$66,2,FALSE)</f>
        <v>Baylor</v>
      </c>
    </row>
    <row r="1790" spans="2:3" x14ac:dyDescent="0.4">
      <c r="B1790">
        <v>1124</v>
      </c>
      <c r="C1790" t="str">
        <f>VLOOKUP(B1790,Sheet2!$AM$2:$AN$66,2,FALSE)</f>
        <v>Baylor</v>
      </c>
    </row>
    <row r="1791" spans="2:3" x14ac:dyDescent="0.4">
      <c r="B1791">
        <v>1124</v>
      </c>
      <c r="C1791" t="str">
        <f>VLOOKUP(B1791,Sheet2!$AM$2:$AN$66,2,FALSE)</f>
        <v>Baylor</v>
      </c>
    </row>
    <row r="1792" spans="2:3" x14ac:dyDescent="0.4">
      <c r="B1792">
        <v>1437</v>
      </c>
      <c r="C1792" t="str">
        <f>VLOOKUP(B1792,Sheet2!$AM$2:$AN$66,2,FALSE)</f>
        <v>Villanova</v>
      </c>
    </row>
    <row r="1793" spans="2:3" x14ac:dyDescent="0.4">
      <c r="B1793">
        <v>1458</v>
      </c>
      <c r="C1793" t="str">
        <f>VLOOKUP(B1793,Sheet2!$AM$2:$AN$66,2,FALSE)</f>
        <v>Wisconsin</v>
      </c>
    </row>
    <row r="1794" spans="2:3" x14ac:dyDescent="0.4">
      <c r="B1794">
        <v>1452</v>
      </c>
      <c r="C1794" t="str">
        <f>VLOOKUP(B1794,Sheet2!$AM$2:$AN$66,2,FALSE)</f>
        <v>West Virginia</v>
      </c>
    </row>
    <row r="1795" spans="2:3" x14ac:dyDescent="0.4">
      <c r="B1795">
        <v>1452</v>
      </c>
      <c r="C1795" t="str">
        <f>VLOOKUP(B1795,Sheet2!$AM$2:$AN$66,2,FALSE)</f>
        <v>West Virginia</v>
      </c>
    </row>
    <row r="1796" spans="2:3" x14ac:dyDescent="0.4">
      <c r="B1796">
        <v>1437</v>
      </c>
      <c r="C1796" t="str">
        <f>VLOOKUP(B1796,Sheet2!$AM$2:$AN$66,2,FALSE)</f>
        <v>Villanova</v>
      </c>
    </row>
    <row r="1797" spans="2:3" x14ac:dyDescent="0.4">
      <c r="B1797">
        <v>1374</v>
      </c>
      <c r="C1797" t="str">
        <f>VLOOKUP(B1797,Sheet2!$AM$2:$AN$66,2,FALSE)</f>
        <v>Southern Methodist</v>
      </c>
    </row>
    <row r="1798" spans="2:3" x14ac:dyDescent="0.4">
      <c r="B1798">
        <v>1437</v>
      </c>
      <c r="C1798" t="str">
        <f>VLOOKUP(B1798,Sheet2!$AM$2:$AN$66,2,FALSE)</f>
        <v>Villanova</v>
      </c>
    </row>
    <row r="1799" spans="2:3" x14ac:dyDescent="0.4">
      <c r="B1799">
        <v>1437</v>
      </c>
      <c r="C1799" t="str">
        <f>VLOOKUP(B1799,Sheet2!$AM$2:$AN$66,2,FALSE)</f>
        <v>Villanova</v>
      </c>
    </row>
    <row r="1800" spans="2:3" x14ac:dyDescent="0.4">
      <c r="B1800">
        <v>1124</v>
      </c>
      <c r="C1800" t="str">
        <f>VLOOKUP(B1800,Sheet2!$AM$2:$AN$66,2,FALSE)</f>
        <v>Baylor</v>
      </c>
    </row>
    <row r="1801" spans="2:3" x14ac:dyDescent="0.4">
      <c r="B1801">
        <v>1343</v>
      </c>
      <c r="C1801" t="str">
        <f>VLOOKUP(B1801,Sheet2!$AM$2:$AN$66,2,FALSE)</f>
        <v>Princeton</v>
      </c>
    </row>
    <row r="1802" spans="2:3" x14ac:dyDescent="0.4">
      <c r="B1802">
        <v>1196</v>
      </c>
      <c r="C1802" t="str">
        <f>VLOOKUP(B1802,Sheet2!$AM$2:$AN$66,2,FALSE)</f>
        <v>Florida</v>
      </c>
    </row>
    <row r="1803" spans="2:3" x14ac:dyDescent="0.4">
      <c r="B1803">
        <v>1124</v>
      </c>
      <c r="C1803" t="str">
        <f>VLOOKUP(B1803,Sheet2!$AM$2:$AN$66,2,FALSE)</f>
        <v>Baylor</v>
      </c>
    </row>
    <row r="1804" spans="2:3" x14ac:dyDescent="0.4">
      <c r="B1804">
        <v>1433</v>
      </c>
      <c r="C1804" t="str">
        <f>VLOOKUP(B1804,Sheet2!$AM$2:$AN$66,2,FALSE)</f>
        <v>Virginia Commonwealth</v>
      </c>
    </row>
    <row r="1805" spans="2:3" x14ac:dyDescent="0.4">
      <c r="B1805">
        <v>1452</v>
      </c>
      <c r="C1805" t="str">
        <f>VLOOKUP(B1805,Sheet2!$AM$2:$AN$66,2,FALSE)</f>
        <v>West Virginia</v>
      </c>
    </row>
    <row r="1806" spans="2:3" x14ac:dyDescent="0.4">
      <c r="B1806">
        <v>1437</v>
      </c>
      <c r="C1806" t="str">
        <f>VLOOKUP(B1806,Sheet2!$AM$2:$AN$66,2,FALSE)</f>
        <v>Villanova</v>
      </c>
    </row>
    <row r="1807" spans="2:3" x14ac:dyDescent="0.4">
      <c r="B1807">
        <v>1124</v>
      </c>
      <c r="C1807" t="str">
        <f>VLOOKUP(B1807,Sheet2!$AM$2:$AN$66,2,FALSE)</f>
        <v>Baylor</v>
      </c>
    </row>
    <row r="1808" spans="2:3" x14ac:dyDescent="0.4">
      <c r="B1808">
        <v>1452</v>
      </c>
      <c r="C1808" t="str">
        <f>VLOOKUP(B1808,Sheet2!$AM$2:$AN$66,2,FALSE)</f>
        <v>West Virginia</v>
      </c>
    </row>
    <row r="1809" spans="2:3" x14ac:dyDescent="0.4">
      <c r="B1809">
        <v>1124</v>
      </c>
      <c r="C1809" t="str">
        <f>VLOOKUP(B1809,Sheet2!$AM$2:$AN$66,2,FALSE)</f>
        <v>Baylor</v>
      </c>
    </row>
    <row r="1810" spans="2:3" x14ac:dyDescent="0.4">
      <c r="B1810">
        <v>1112</v>
      </c>
      <c r="C1810" t="str">
        <f>VLOOKUP(B1810,Sheet2!$AM$2:$AN$66,2,FALSE)</f>
        <v>Arizona</v>
      </c>
    </row>
    <row r="1811" spans="2:3" x14ac:dyDescent="0.4">
      <c r="B1811">
        <v>1433</v>
      </c>
      <c r="C1811" t="str">
        <f>VLOOKUP(B1811,Sheet2!$AM$2:$AN$66,2,FALSE)</f>
        <v>Virginia Commonwealth</v>
      </c>
    </row>
    <row r="1812" spans="2:3" x14ac:dyDescent="0.4">
      <c r="B1812">
        <v>1452</v>
      </c>
      <c r="C1812" t="str">
        <f>VLOOKUP(B1812,Sheet2!$AM$2:$AN$66,2,FALSE)</f>
        <v>West Virginia</v>
      </c>
    </row>
    <row r="1813" spans="2:3" x14ac:dyDescent="0.4">
      <c r="B1813">
        <v>1437</v>
      </c>
      <c r="C1813" t="str">
        <f>VLOOKUP(B1813,Sheet2!$AM$2:$AN$66,2,FALSE)</f>
        <v>Villanova</v>
      </c>
    </row>
    <row r="1814" spans="2:3" x14ac:dyDescent="0.4">
      <c r="B1814">
        <v>1124</v>
      </c>
      <c r="C1814" t="str">
        <f>VLOOKUP(B1814,Sheet2!$AM$2:$AN$66,2,FALSE)</f>
        <v>Baylor</v>
      </c>
    </row>
    <row r="1815" spans="2:3" x14ac:dyDescent="0.4">
      <c r="B1815">
        <v>1452</v>
      </c>
      <c r="C1815" t="str">
        <f>VLOOKUP(B1815,Sheet2!$AM$2:$AN$66,2,FALSE)</f>
        <v>West Virginia</v>
      </c>
    </row>
    <row r="1816" spans="2:3" x14ac:dyDescent="0.4">
      <c r="B1816">
        <v>1343</v>
      </c>
      <c r="C1816" t="str">
        <f>VLOOKUP(B1816,Sheet2!$AM$2:$AN$66,2,FALSE)</f>
        <v>Princeton</v>
      </c>
    </row>
    <row r="1817" spans="2:3" x14ac:dyDescent="0.4">
      <c r="B1817">
        <v>1433</v>
      </c>
      <c r="C1817" t="str">
        <f>VLOOKUP(B1817,Sheet2!$AM$2:$AN$66,2,FALSE)</f>
        <v>Virginia Commonwealth</v>
      </c>
    </row>
    <row r="1818" spans="2:3" x14ac:dyDescent="0.4">
      <c r="B1818">
        <v>1452</v>
      </c>
      <c r="C1818" t="str">
        <f>VLOOKUP(B1818,Sheet2!$AM$2:$AN$66,2,FALSE)</f>
        <v>West Virginia</v>
      </c>
    </row>
    <row r="1819" spans="2:3" x14ac:dyDescent="0.4">
      <c r="B1819">
        <v>1452</v>
      </c>
      <c r="C1819" t="str">
        <f>VLOOKUP(B1819,Sheet2!$AM$2:$AN$66,2,FALSE)</f>
        <v>West Virginia</v>
      </c>
    </row>
    <row r="1820" spans="2:3" x14ac:dyDescent="0.4">
      <c r="B1820">
        <v>1124</v>
      </c>
      <c r="C1820" t="str">
        <f>VLOOKUP(B1820,Sheet2!$AM$2:$AN$66,2,FALSE)</f>
        <v>Baylor</v>
      </c>
    </row>
    <row r="1821" spans="2:3" x14ac:dyDescent="0.4">
      <c r="B1821">
        <v>1452</v>
      </c>
      <c r="C1821" t="str">
        <f>VLOOKUP(B1821,Sheet2!$AM$2:$AN$66,2,FALSE)</f>
        <v>West Virginia</v>
      </c>
    </row>
    <row r="1822" spans="2:3" x14ac:dyDescent="0.4">
      <c r="B1822">
        <v>1433</v>
      </c>
      <c r="C1822" t="str">
        <f>VLOOKUP(B1822,Sheet2!$AM$2:$AN$66,2,FALSE)</f>
        <v>Virginia Commonwealth</v>
      </c>
    </row>
    <row r="1823" spans="2:3" x14ac:dyDescent="0.4">
      <c r="B1823">
        <v>1124</v>
      </c>
      <c r="C1823" t="str">
        <f>VLOOKUP(B1823,Sheet2!$AM$2:$AN$66,2,FALSE)</f>
        <v>Baylor</v>
      </c>
    </row>
    <row r="1824" spans="2:3" x14ac:dyDescent="0.4">
      <c r="B1824">
        <v>1437</v>
      </c>
      <c r="C1824" t="str">
        <f>VLOOKUP(B1824,Sheet2!$AM$2:$AN$66,2,FALSE)</f>
        <v>Villanova</v>
      </c>
    </row>
    <row r="1825" spans="2:3" x14ac:dyDescent="0.4">
      <c r="B1825">
        <v>1195</v>
      </c>
      <c r="C1825" t="str">
        <f>VLOOKUP(B1825,Sheet2!$AM$2:$AN$66,2,FALSE)</f>
        <v>Florida Gulf Coast</v>
      </c>
    </row>
    <row r="1826" spans="2:3" x14ac:dyDescent="0.4">
      <c r="B1826">
        <v>1452</v>
      </c>
      <c r="C1826" t="str">
        <f>VLOOKUP(B1826,Sheet2!$AM$2:$AN$66,2,FALSE)</f>
        <v>West Virginia</v>
      </c>
    </row>
    <row r="1827" spans="2:3" x14ac:dyDescent="0.4">
      <c r="B1827">
        <v>1452</v>
      </c>
      <c r="C1827" t="str">
        <f>VLOOKUP(B1827,Sheet2!$AM$2:$AN$66,2,FALSE)</f>
        <v>West Virginia</v>
      </c>
    </row>
    <row r="1828" spans="2:3" x14ac:dyDescent="0.4">
      <c r="B1828">
        <v>1433</v>
      </c>
      <c r="C1828" t="str">
        <f>VLOOKUP(B1828,Sheet2!$AM$2:$AN$66,2,FALSE)</f>
        <v>Virginia Commonwealth</v>
      </c>
    </row>
    <row r="1829" spans="2:3" x14ac:dyDescent="0.4">
      <c r="B1829">
        <v>1433</v>
      </c>
      <c r="C1829" t="str">
        <f>VLOOKUP(B1829,Sheet2!$AM$2:$AN$66,2,FALSE)</f>
        <v>Virginia Commonwealth</v>
      </c>
    </row>
    <row r="1830" spans="2:3" x14ac:dyDescent="0.4">
      <c r="B1830">
        <v>1112</v>
      </c>
      <c r="C1830" t="str">
        <f>VLOOKUP(B1830,Sheet2!$AM$2:$AN$66,2,FALSE)</f>
        <v>Arizona</v>
      </c>
    </row>
    <row r="1831" spans="2:3" x14ac:dyDescent="0.4">
      <c r="B1831">
        <v>1195</v>
      </c>
      <c r="C1831" t="str">
        <f>VLOOKUP(B1831,Sheet2!$AM$2:$AN$66,2,FALSE)</f>
        <v>Florida Gulf Coast</v>
      </c>
    </row>
    <row r="1832" spans="2:3" x14ac:dyDescent="0.4">
      <c r="B1832">
        <v>1433</v>
      </c>
      <c r="C1832" t="str">
        <f>VLOOKUP(B1832,Sheet2!$AM$2:$AN$66,2,FALSE)</f>
        <v>Virginia Commonwealth</v>
      </c>
    </row>
    <row r="1833" spans="2:3" x14ac:dyDescent="0.4">
      <c r="B1833">
        <v>1452</v>
      </c>
      <c r="C1833" t="str">
        <f>VLOOKUP(B1833,Sheet2!$AM$2:$AN$66,2,FALSE)</f>
        <v>West Virginia</v>
      </c>
    </row>
    <row r="1834" spans="2:3" x14ac:dyDescent="0.4">
      <c r="B1834">
        <v>1437</v>
      </c>
      <c r="C1834" t="str">
        <f>VLOOKUP(B1834,Sheet2!$AM$2:$AN$66,2,FALSE)</f>
        <v>Villanova</v>
      </c>
    </row>
    <row r="1835" spans="2:3" x14ac:dyDescent="0.4">
      <c r="B1835">
        <v>1452</v>
      </c>
      <c r="C1835" t="str">
        <f>VLOOKUP(B1835,Sheet2!$AM$2:$AN$66,2,FALSE)</f>
        <v>West Virginia</v>
      </c>
    </row>
    <row r="1836" spans="2:3" x14ac:dyDescent="0.4">
      <c r="B1836">
        <v>1433</v>
      </c>
      <c r="C1836" t="str">
        <f>VLOOKUP(B1836,Sheet2!$AM$2:$AN$66,2,FALSE)</f>
        <v>Virginia Commonwealth</v>
      </c>
    </row>
    <row r="1837" spans="2:3" x14ac:dyDescent="0.4">
      <c r="B1837">
        <v>1195</v>
      </c>
      <c r="C1837" t="str">
        <f>VLOOKUP(B1837,Sheet2!$AM$2:$AN$66,2,FALSE)</f>
        <v>Florida Gulf Coast</v>
      </c>
    </row>
    <row r="1838" spans="2:3" x14ac:dyDescent="0.4">
      <c r="B1838">
        <v>1124</v>
      </c>
      <c r="C1838" t="str">
        <f>VLOOKUP(B1838,Sheet2!$AM$2:$AN$66,2,FALSE)</f>
        <v>Baylor</v>
      </c>
    </row>
    <row r="1839" spans="2:3" x14ac:dyDescent="0.4">
      <c r="B1839">
        <v>1458</v>
      </c>
      <c r="C1839" t="str">
        <f>VLOOKUP(B1839,Sheet2!$AM$2:$AN$66,2,FALSE)</f>
        <v>Wisconsin</v>
      </c>
    </row>
    <row r="1840" spans="2:3" x14ac:dyDescent="0.4">
      <c r="B1840">
        <v>1452</v>
      </c>
      <c r="C1840" t="str">
        <f>VLOOKUP(B1840,Sheet2!$AM$2:$AN$66,2,FALSE)</f>
        <v>West Virginia</v>
      </c>
    </row>
    <row r="1841" spans="2:3" x14ac:dyDescent="0.4">
      <c r="B1841">
        <v>1452</v>
      </c>
      <c r="C1841" t="str">
        <f>VLOOKUP(B1841,Sheet2!$AM$2:$AN$66,2,FALSE)</f>
        <v>West Virginia</v>
      </c>
    </row>
    <row r="1842" spans="2:3" x14ac:dyDescent="0.4">
      <c r="B1842">
        <v>1452</v>
      </c>
      <c r="C1842" t="str">
        <f>VLOOKUP(B1842,Sheet2!$AM$2:$AN$66,2,FALSE)</f>
        <v>West Virginia</v>
      </c>
    </row>
    <row r="1843" spans="2:3" x14ac:dyDescent="0.4">
      <c r="B1843">
        <v>1124</v>
      </c>
      <c r="C1843" t="str">
        <f>VLOOKUP(B1843,Sheet2!$AM$2:$AN$66,2,FALSE)</f>
        <v>Baylor</v>
      </c>
    </row>
    <row r="1844" spans="2:3" x14ac:dyDescent="0.4">
      <c r="B1844">
        <v>1124</v>
      </c>
      <c r="C1844" t="str">
        <f>VLOOKUP(B1844,Sheet2!$AM$2:$AN$66,2,FALSE)</f>
        <v>Baylor</v>
      </c>
    </row>
    <row r="1845" spans="2:3" x14ac:dyDescent="0.4">
      <c r="B1845">
        <v>1452</v>
      </c>
      <c r="C1845" t="str">
        <f>VLOOKUP(B1845,Sheet2!$AM$2:$AN$66,2,FALSE)</f>
        <v>West Virginia</v>
      </c>
    </row>
    <row r="1846" spans="2:3" x14ac:dyDescent="0.4">
      <c r="B1846">
        <v>1124</v>
      </c>
      <c r="C1846" t="str">
        <f>VLOOKUP(B1846,Sheet2!$AM$2:$AN$66,2,FALSE)</f>
        <v>Baylor</v>
      </c>
    </row>
    <row r="1847" spans="2:3" x14ac:dyDescent="0.4">
      <c r="B1847">
        <v>1435</v>
      </c>
      <c r="C1847" t="str">
        <f>VLOOKUP(B1847,Sheet2!$AM$2:$AN$66,2,FALSE)</f>
        <v>Vanderbilt</v>
      </c>
    </row>
    <row r="1848" spans="2:3" x14ac:dyDescent="0.4">
      <c r="B1848">
        <v>1452</v>
      </c>
      <c r="C1848" t="str">
        <f>VLOOKUP(B1848,Sheet2!$AM$2:$AN$66,2,FALSE)</f>
        <v>West Virginia</v>
      </c>
    </row>
    <row r="1849" spans="2:3" x14ac:dyDescent="0.4">
      <c r="B1849">
        <v>1437</v>
      </c>
      <c r="C1849" t="str">
        <f>VLOOKUP(B1849,Sheet2!$AM$2:$AN$66,2,FALSE)</f>
        <v>Villanova</v>
      </c>
    </row>
    <row r="1850" spans="2:3" x14ac:dyDescent="0.4">
      <c r="B1850">
        <v>1374</v>
      </c>
      <c r="C1850" t="str">
        <f>VLOOKUP(B1850,Sheet2!$AM$2:$AN$66,2,FALSE)</f>
        <v>Southern Methodist</v>
      </c>
    </row>
    <row r="1851" spans="2:3" x14ac:dyDescent="0.4">
      <c r="B1851">
        <v>1458</v>
      </c>
      <c r="C1851" t="str">
        <f>VLOOKUP(B1851,Sheet2!$AM$2:$AN$66,2,FALSE)</f>
        <v>Wisconsin</v>
      </c>
    </row>
    <row r="1852" spans="2:3" x14ac:dyDescent="0.4">
      <c r="B1852">
        <v>1452</v>
      </c>
      <c r="C1852" t="str">
        <f>VLOOKUP(B1852,Sheet2!$AM$2:$AN$66,2,FALSE)</f>
        <v>West Virginia</v>
      </c>
    </row>
    <row r="1853" spans="2:3" x14ac:dyDescent="0.4">
      <c r="B1853">
        <v>1452</v>
      </c>
      <c r="C1853" t="str">
        <f>VLOOKUP(B1853,Sheet2!$AM$2:$AN$66,2,FALSE)</f>
        <v>West Virginia</v>
      </c>
    </row>
    <row r="1854" spans="2:3" x14ac:dyDescent="0.4">
      <c r="B1854">
        <v>1452</v>
      </c>
      <c r="C1854" t="str">
        <f>VLOOKUP(B1854,Sheet2!$AM$2:$AN$66,2,FALSE)</f>
        <v>West Virginia</v>
      </c>
    </row>
    <row r="1855" spans="2:3" x14ac:dyDescent="0.4">
      <c r="B1855">
        <v>1452</v>
      </c>
      <c r="C1855" t="str">
        <f>VLOOKUP(B1855,Sheet2!$AM$2:$AN$66,2,FALSE)</f>
        <v>West Virginia</v>
      </c>
    </row>
    <row r="1856" spans="2:3" x14ac:dyDescent="0.4">
      <c r="B1856">
        <v>1452</v>
      </c>
      <c r="C1856" t="str">
        <f>VLOOKUP(B1856,Sheet2!$AM$2:$AN$66,2,FALSE)</f>
        <v>West Virginia</v>
      </c>
    </row>
    <row r="1857" spans="2:3" x14ac:dyDescent="0.4">
      <c r="B1857">
        <v>1374</v>
      </c>
      <c r="C1857" t="str">
        <f>VLOOKUP(B1857,Sheet2!$AM$2:$AN$66,2,FALSE)</f>
        <v>Southern Methodist</v>
      </c>
    </row>
    <row r="1858" spans="2:3" x14ac:dyDescent="0.4">
      <c r="B1858">
        <v>1374</v>
      </c>
      <c r="C1858" t="str">
        <f>VLOOKUP(B1858,Sheet2!$AM$2:$AN$66,2,FALSE)</f>
        <v>Southern Methodist</v>
      </c>
    </row>
    <row r="1859" spans="2:3" x14ac:dyDescent="0.4">
      <c r="B1859">
        <v>1458</v>
      </c>
      <c r="C1859" t="str">
        <f>VLOOKUP(B1859,Sheet2!$AM$2:$AN$66,2,FALSE)</f>
        <v>Wisconsin</v>
      </c>
    </row>
    <row r="1860" spans="2:3" x14ac:dyDescent="0.4">
      <c r="B1860">
        <v>1452</v>
      </c>
      <c r="C1860" t="str">
        <f>VLOOKUP(B1860,Sheet2!$AM$2:$AN$66,2,FALSE)</f>
        <v>West Virginia</v>
      </c>
    </row>
    <row r="1861" spans="2:3" x14ac:dyDescent="0.4">
      <c r="B1861">
        <v>1437</v>
      </c>
      <c r="C1861" t="str">
        <f>VLOOKUP(B1861,Sheet2!$AM$2:$AN$66,2,FALSE)</f>
        <v>Villanova</v>
      </c>
    </row>
    <row r="1862" spans="2:3" x14ac:dyDescent="0.4">
      <c r="B1862">
        <v>1437</v>
      </c>
      <c r="C1862" t="str">
        <f>VLOOKUP(B1862,Sheet2!$AM$2:$AN$66,2,FALSE)</f>
        <v>Villanova</v>
      </c>
    </row>
    <row r="1863" spans="2:3" x14ac:dyDescent="0.4">
      <c r="B1863">
        <v>1437</v>
      </c>
      <c r="C1863" t="str">
        <f>VLOOKUP(B1863,Sheet2!$AM$2:$AN$66,2,FALSE)</f>
        <v>Villanova</v>
      </c>
    </row>
    <row r="1864" spans="2:3" x14ac:dyDescent="0.4">
      <c r="B1864">
        <v>1452</v>
      </c>
      <c r="C1864" t="str">
        <f>VLOOKUP(B1864,Sheet2!$AM$2:$AN$66,2,FALSE)</f>
        <v>West Virginia</v>
      </c>
    </row>
    <row r="1865" spans="2:3" x14ac:dyDescent="0.4">
      <c r="B1865">
        <v>1452</v>
      </c>
      <c r="C1865" t="str">
        <f>VLOOKUP(B1865,Sheet2!$AM$2:$AN$66,2,FALSE)</f>
        <v>West Virginia</v>
      </c>
    </row>
    <row r="1866" spans="2:3" x14ac:dyDescent="0.4">
      <c r="B1866">
        <v>1452</v>
      </c>
      <c r="C1866" t="str">
        <f>VLOOKUP(B1866,Sheet2!$AM$2:$AN$66,2,FALSE)</f>
        <v>West Virginia</v>
      </c>
    </row>
    <row r="1867" spans="2:3" x14ac:dyDescent="0.4">
      <c r="B1867">
        <v>1343</v>
      </c>
      <c r="C1867" t="str">
        <f>VLOOKUP(B1867,Sheet2!$AM$2:$AN$66,2,FALSE)</f>
        <v>Princeton</v>
      </c>
    </row>
    <row r="1868" spans="2:3" x14ac:dyDescent="0.4">
      <c r="B1868">
        <v>1452</v>
      </c>
      <c r="C1868" t="str">
        <f>VLOOKUP(B1868,Sheet2!$AM$2:$AN$66,2,FALSE)</f>
        <v>West Virginia</v>
      </c>
    </row>
    <row r="1869" spans="2:3" x14ac:dyDescent="0.4">
      <c r="B1869">
        <v>1452</v>
      </c>
      <c r="C1869" t="str">
        <f>VLOOKUP(B1869,Sheet2!$AM$2:$AN$66,2,FALSE)</f>
        <v>West Virginia</v>
      </c>
    </row>
    <row r="1870" spans="2:3" x14ac:dyDescent="0.4">
      <c r="B1870">
        <v>1458</v>
      </c>
      <c r="C1870" t="str">
        <f>VLOOKUP(B1870,Sheet2!$AM$2:$AN$66,2,FALSE)</f>
        <v>Wisconsin</v>
      </c>
    </row>
    <row r="1871" spans="2:3" x14ac:dyDescent="0.4">
      <c r="B1871">
        <v>1374</v>
      </c>
      <c r="C1871" t="str">
        <f>VLOOKUP(B1871,Sheet2!$AM$2:$AN$66,2,FALSE)</f>
        <v>Southern Methodist</v>
      </c>
    </row>
    <row r="1872" spans="2:3" x14ac:dyDescent="0.4">
      <c r="B1872">
        <v>1437</v>
      </c>
      <c r="C1872" t="str">
        <f>VLOOKUP(B1872,Sheet2!$AM$2:$AN$66,2,FALSE)</f>
        <v>Villanova</v>
      </c>
    </row>
    <row r="1873" spans="2:3" x14ac:dyDescent="0.4">
      <c r="B1873">
        <v>1452</v>
      </c>
      <c r="C1873" t="str">
        <f>VLOOKUP(B1873,Sheet2!$AM$2:$AN$66,2,FALSE)</f>
        <v>West Virginia</v>
      </c>
    </row>
    <row r="1874" spans="2:3" x14ac:dyDescent="0.4">
      <c r="B1874">
        <v>1124</v>
      </c>
      <c r="C1874" t="str">
        <f>VLOOKUP(B1874,Sheet2!$AM$2:$AN$66,2,FALSE)</f>
        <v>Baylor</v>
      </c>
    </row>
    <row r="1875" spans="2:3" x14ac:dyDescent="0.4">
      <c r="B1875">
        <v>1124</v>
      </c>
      <c r="C1875" t="str">
        <f>VLOOKUP(B1875,Sheet2!$AM$2:$AN$66,2,FALSE)</f>
        <v>Baylor</v>
      </c>
    </row>
    <row r="1876" spans="2:3" x14ac:dyDescent="0.4">
      <c r="B1876">
        <v>1423</v>
      </c>
      <c r="C1876" t="str">
        <f>VLOOKUP(B1876,Sheet2!$AM$2:$AN$66,2,FALSE)</f>
        <v>North Carolina-Wilmington</v>
      </c>
    </row>
    <row r="1877" spans="2:3" x14ac:dyDescent="0.4">
      <c r="B1877">
        <v>1452</v>
      </c>
      <c r="C1877" t="str">
        <f>VLOOKUP(B1877,Sheet2!$AM$2:$AN$66,2,FALSE)</f>
        <v>West Virginia</v>
      </c>
    </row>
    <row r="1878" spans="2:3" x14ac:dyDescent="0.4">
      <c r="B1878">
        <v>1343</v>
      </c>
      <c r="C1878" t="str">
        <f>VLOOKUP(B1878,Sheet2!$AM$2:$AN$66,2,FALSE)</f>
        <v>Princeton</v>
      </c>
    </row>
    <row r="1879" spans="2:3" x14ac:dyDescent="0.4">
      <c r="B1879">
        <v>1452</v>
      </c>
      <c r="C1879" t="str">
        <f>VLOOKUP(B1879,Sheet2!$AM$2:$AN$66,2,FALSE)</f>
        <v>West Virginia</v>
      </c>
    </row>
    <row r="1880" spans="2:3" x14ac:dyDescent="0.4">
      <c r="B1880">
        <v>1433</v>
      </c>
      <c r="C1880" t="str">
        <f>VLOOKUP(B1880,Sheet2!$AM$2:$AN$66,2,FALSE)</f>
        <v>Virginia Commonwealth</v>
      </c>
    </row>
    <row r="1881" spans="2:3" x14ac:dyDescent="0.4">
      <c r="B1881">
        <v>1112</v>
      </c>
      <c r="C1881" t="str">
        <f>VLOOKUP(B1881,Sheet2!$AM$2:$AN$66,2,FALSE)</f>
        <v>Arizona</v>
      </c>
    </row>
    <row r="1882" spans="2:3" x14ac:dyDescent="0.4">
      <c r="B1882">
        <v>1374</v>
      </c>
      <c r="C1882" t="str">
        <f>VLOOKUP(B1882,Sheet2!$AM$2:$AN$66,2,FALSE)</f>
        <v>Southern Methodist</v>
      </c>
    </row>
    <row r="1883" spans="2:3" x14ac:dyDescent="0.4">
      <c r="B1883">
        <v>1452</v>
      </c>
      <c r="C1883" t="str">
        <f>VLOOKUP(B1883,Sheet2!$AM$2:$AN$66,2,FALSE)</f>
        <v>West Virginia</v>
      </c>
    </row>
    <row r="1884" spans="2:3" x14ac:dyDescent="0.4">
      <c r="B1884">
        <v>1437</v>
      </c>
      <c r="C1884" t="str">
        <f>VLOOKUP(B1884,Sheet2!$AM$2:$AN$66,2,FALSE)</f>
        <v>Villanova</v>
      </c>
    </row>
    <row r="1885" spans="2:3" x14ac:dyDescent="0.4">
      <c r="B1885">
        <v>1452</v>
      </c>
      <c r="C1885" t="str">
        <f>VLOOKUP(B1885,Sheet2!$AM$2:$AN$66,2,FALSE)</f>
        <v>West Virginia</v>
      </c>
    </row>
    <row r="1886" spans="2:3" x14ac:dyDescent="0.4">
      <c r="B1886">
        <v>1452</v>
      </c>
      <c r="C1886" t="str">
        <f>VLOOKUP(B1886,Sheet2!$AM$2:$AN$66,2,FALSE)</f>
        <v>West Virginia</v>
      </c>
    </row>
    <row r="1887" spans="2:3" x14ac:dyDescent="0.4">
      <c r="B1887">
        <v>1452</v>
      </c>
      <c r="C1887" t="str">
        <f>VLOOKUP(B1887,Sheet2!$AM$2:$AN$66,2,FALSE)</f>
        <v>West Virginia</v>
      </c>
    </row>
    <row r="1888" spans="2:3" x14ac:dyDescent="0.4">
      <c r="B1888">
        <v>1343</v>
      </c>
      <c r="C1888" t="str">
        <f>VLOOKUP(B1888,Sheet2!$AM$2:$AN$66,2,FALSE)</f>
        <v>Princeton</v>
      </c>
    </row>
    <row r="1889" spans="2:3" x14ac:dyDescent="0.4">
      <c r="B1889">
        <v>1124</v>
      </c>
      <c r="C1889" t="str">
        <f>VLOOKUP(B1889,Sheet2!$AM$2:$AN$66,2,FALSE)</f>
        <v>Baylor</v>
      </c>
    </row>
    <row r="1890" spans="2:3" x14ac:dyDescent="0.4">
      <c r="B1890">
        <v>1112</v>
      </c>
      <c r="C1890" t="str">
        <f>VLOOKUP(B1890,Sheet2!$AM$2:$AN$66,2,FALSE)</f>
        <v>Arizona</v>
      </c>
    </row>
    <row r="1891" spans="2:3" x14ac:dyDescent="0.4">
      <c r="B1891">
        <v>1124</v>
      </c>
      <c r="C1891" t="str">
        <f>VLOOKUP(B1891,Sheet2!$AM$2:$AN$66,2,FALSE)</f>
        <v>Baylor</v>
      </c>
    </row>
    <row r="1892" spans="2:3" x14ac:dyDescent="0.4">
      <c r="B1892">
        <v>1124</v>
      </c>
      <c r="C1892" t="str">
        <f>VLOOKUP(B1892,Sheet2!$AM$2:$AN$66,2,FALSE)</f>
        <v>Baylor</v>
      </c>
    </row>
    <row r="1893" spans="2:3" x14ac:dyDescent="0.4">
      <c r="B1893">
        <v>1433</v>
      </c>
      <c r="C1893" t="str">
        <f>VLOOKUP(B1893,Sheet2!$AM$2:$AN$66,2,FALSE)</f>
        <v>Virginia Commonwealth</v>
      </c>
    </row>
    <row r="1894" spans="2:3" x14ac:dyDescent="0.4">
      <c r="B1894">
        <v>1112</v>
      </c>
      <c r="C1894" t="str">
        <f>VLOOKUP(B1894,Sheet2!$AM$2:$AN$66,2,FALSE)</f>
        <v>Arizona</v>
      </c>
    </row>
    <row r="1895" spans="2:3" x14ac:dyDescent="0.4">
      <c r="B1895">
        <v>1452</v>
      </c>
      <c r="C1895" t="str">
        <f>VLOOKUP(B1895,Sheet2!$AM$2:$AN$66,2,FALSE)</f>
        <v>West Virginia</v>
      </c>
    </row>
    <row r="1896" spans="2:3" x14ac:dyDescent="0.4">
      <c r="B1896">
        <v>1124</v>
      </c>
      <c r="C1896" t="str">
        <f>VLOOKUP(B1896,Sheet2!$AM$2:$AN$66,2,FALSE)</f>
        <v>Baylor</v>
      </c>
    </row>
    <row r="1897" spans="2:3" x14ac:dyDescent="0.4">
      <c r="B1897">
        <v>1388</v>
      </c>
      <c r="C1897" t="str">
        <f>VLOOKUP(B1897,Sheet2!$AM$2:$AN$66,2,FALSE)</f>
        <v>Saint Mary's (CA)</v>
      </c>
    </row>
    <row r="1898" spans="2:3" x14ac:dyDescent="0.4">
      <c r="B1898">
        <v>1388</v>
      </c>
      <c r="C1898" t="str">
        <f>VLOOKUP(B1898,Sheet2!$AM$2:$AN$66,2,FALSE)</f>
        <v>Saint Mary's (CA)</v>
      </c>
    </row>
    <row r="1899" spans="2:3" x14ac:dyDescent="0.4">
      <c r="B1899">
        <v>1458</v>
      </c>
      <c r="C1899" t="str">
        <f>VLOOKUP(B1899,Sheet2!$AM$2:$AN$66,2,FALSE)</f>
        <v>Wisconsin</v>
      </c>
    </row>
    <row r="1900" spans="2:3" x14ac:dyDescent="0.4">
      <c r="B1900">
        <v>1374</v>
      </c>
      <c r="C1900" t="str">
        <f>VLOOKUP(B1900,Sheet2!$AM$2:$AN$66,2,FALSE)</f>
        <v>Southern Methodist</v>
      </c>
    </row>
    <row r="1901" spans="2:3" x14ac:dyDescent="0.4">
      <c r="B1901">
        <v>1452</v>
      </c>
      <c r="C1901" t="str">
        <f>VLOOKUP(B1901,Sheet2!$AM$2:$AN$66,2,FALSE)</f>
        <v>West Virginia</v>
      </c>
    </row>
    <row r="1902" spans="2:3" x14ac:dyDescent="0.4">
      <c r="B1902">
        <v>1343</v>
      </c>
      <c r="C1902" t="str">
        <f>VLOOKUP(B1902,Sheet2!$AM$2:$AN$66,2,FALSE)</f>
        <v>Princeton</v>
      </c>
    </row>
    <row r="1903" spans="2:3" x14ac:dyDescent="0.4">
      <c r="B1903">
        <v>1452</v>
      </c>
      <c r="C1903" t="str">
        <f>VLOOKUP(B1903,Sheet2!$AM$2:$AN$66,2,FALSE)</f>
        <v>West Virginia</v>
      </c>
    </row>
    <row r="1904" spans="2:3" x14ac:dyDescent="0.4">
      <c r="B1904">
        <v>1343</v>
      </c>
      <c r="C1904" t="str">
        <f>VLOOKUP(B1904,Sheet2!$AM$2:$AN$66,2,FALSE)</f>
        <v>Princeton</v>
      </c>
    </row>
    <row r="1905" spans="2:3" x14ac:dyDescent="0.4">
      <c r="B1905">
        <v>1437</v>
      </c>
      <c r="C1905" t="str">
        <f>VLOOKUP(B1905,Sheet2!$AM$2:$AN$66,2,FALSE)</f>
        <v>Villanova</v>
      </c>
    </row>
    <row r="1906" spans="2:3" x14ac:dyDescent="0.4">
      <c r="B1906">
        <v>1452</v>
      </c>
      <c r="C1906" t="str">
        <f>VLOOKUP(B1906,Sheet2!$AM$2:$AN$66,2,FALSE)</f>
        <v>West Virginia</v>
      </c>
    </row>
    <row r="1907" spans="2:3" x14ac:dyDescent="0.4">
      <c r="B1907">
        <v>1374</v>
      </c>
      <c r="C1907" t="str">
        <f>VLOOKUP(B1907,Sheet2!$AM$2:$AN$66,2,FALSE)</f>
        <v>Southern Methodist</v>
      </c>
    </row>
    <row r="1908" spans="2:3" x14ac:dyDescent="0.4">
      <c r="B1908">
        <v>1433</v>
      </c>
      <c r="C1908" t="str">
        <f>VLOOKUP(B1908,Sheet2!$AM$2:$AN$66,2,FALSE)</f>
        <v>Virginia Commonwealth</v>
      </c>
    </row>
    <row r="1909" spans="2:3" x14ac:dyDescent="0.4">
      <c r="B1909">
        <v>1452</v>
      </c>
      <c r="C1909" t="str">
        <f>VLOOKUP(B1909,Sheet2!$AM$2:$AN$66,2,FALSE)</f>
        <v>West Virginia</v>
      </c>
    </row>
    <row r="1910" spans="2:3" x14ac:dyDescent="0.4">
      <c r="B1910">
        <v>1196</v>
      </c>
      <c r="C1910" t="str">
        <f>VLOOKUP(B1910,Sheet2!$AM$2:$AN$66,2,FALSE)</f>
        <v>Florida</v>
      </c>
    </row>
    <row r="1911" spans="2:3" x14ac:dyDescent="0.4">
      <c r="B1911">
        <v>1437</v>
      </c>
      <c r="C1911" t="str">
        <f>VLOOKUP(B1911,Sheet2!$AM$2:$AN$66,2,FALSE)</f>
        <v>Villanova</v>
      </c>
    </row>
    <row r="1912" spans="2:3" x14ac:dyDescent="0.4">
      <c r="B1912">
        <v>1452</v>
      </c>
      <c r="C1912" t="str">
        <f>VLOOKUP(B1912,Sheet2!$AM$2:$AN$66,2,FALSE)</f>
        <v>West Virginia</v>
      </c>
    </row>
    <row r="1913" spans="2:3" x14ac:dyDescent="0.4">
      <c r="B1913">
        <v>1124</v>
      </c>
      <c r="C1913" t="str">
        <f>VLOOKUP(B1913,Sheet2!$AM$2:$AN$66,2,FALSE)</f>
        <v>Baylor</v>
      </c>
    </row>
    <row r="1914" spans="2:3" x14ac:dyDescent="0.4">
      <c r="B1914">
        <v>1374</v>
      </c>
      <c r="C1914" t="str">
        <f>VLOOKUP(B1914,Sheet2!$AM$2:$AN$66,2,FALSE)</f>
        <v>Southern Methodist</v>
      </c>
    </row>
    <row r="1915" spans="2:3" x14ac:dyDescent="0.4">
      <c r="B1915">
        <v>1452</v>
      </c>
      <c r="C1915" t="str">
        <f>VLOOKUP(B1915,Sheet2!$AM$2:$AN$66,2,FALSE)</f>
        <v>West Virginia</v>
      </c>
    </row>
    <row r="1916" spans="2:3" x14ac:dyDescent="0.4">
      <c r="B1916">
        <v>1343</v>
      </c>
      <c r="C1916" t="str">
        <f>VLOOKUP(B1916,Sheet2!$AM$2:$AN$66,2,FALSE)</f>
        <v>Princeton</v>
      </c>
    </row>
    <row r="1917" spans="2:3" x14ac:dyDescent="0.4">
      <c r="B1917">
        <v>1452</v>
      </c>
      <c r="C1917" t="str">
        <f>VLOOKUP(B1917,Sheet2!$AM$2:$AN$66,2,FALSE)</f>
        <v>West Virginia</v>
      </c>
    </row>
    <row r="1918" spans="2:3" x14ac:dyDescent="0.4">
      <c r="B1918">
        <v>1437</v>
      </c>
      <c r="C1918" t="str">
        <f>VLOOKUP(B1918,Sheet2!$AM$2:$AN$66,2,FALSE)</f>
        <v>Villanova</v>
      </c>
    </row>
    <row r="1919" spans="2:3" x14ac:dyDescent="0.4">
      <c r="B1919">
        <v>1374</v>
      </c>
      <c r="C1919" t="str">
        <f>VLOOKUP(B1919,Sheet2!$AM$2:$AN$66,2,FALSE)</f>
        <v>Southern Methodist</v>
      </c>
    </row>
    <row r="1920" spans="2:3" x14ac:dyDescent="0.4">
      <c r="B1920">
        <v>1452</v>
      </c>
      <c r="C1920" t="str">
        <f>VLOOKUP(B1920,Sheet2!$AM$2:$AN$66,2,FALSE)</f>
        <v>West Virginia</v>
      </c>
    </row>
    <row r="1921" spans="2:3" x14ac:dyDescent="0.4">
      <c r="B1921">
        <v>1433</v>
      </c>
      <c r="C1921" t="str">
        <f>VLOOKUP(B1921,Sheet2!$AM$2:$AN$66,2,FALSE)</f>
        <v>Virginia Commonwealth</v>
      </c>
    </row>
    <row r="1922" spans="2:3" x14ac:dyDescent="0.4">
      <c r="B1922">
        <v>1124</v>
      </c>
      <c r="C1922" t="str">
        <f>VLOOKUP(B1922,Sheet2!$AM$2:$AN$66,2,FALSE)</f>
        <v>Baylor</v>
      </c>
    </row>
    <row r="1923" spans="2:3" x14ac:dyDescent="0.4">
      <c r="B1923">
        <v>1458</v>
      </c>
      <c r="C1923" t="str">
        <f>VLOOKUP(B1923,Sheet2!$AM$2:$AN$66,2,FALSE)</f>
        <v>Wisconsin</v>
      </c>
    </row>
    <row r="1924" spans="2:3" x14ac:dyDescent="0.4">
      <c r="B1924">
        <v>1124</v>
      </c>
      <c r="C1924" t="str">
        <f>VLOOKUP(B1924,Sheet2!$AM$2:$AN$66,2,FALSE)</f>
        <v>Baylor</v>
      </c>
    </row>
    <row r="1925" spans="2:3" x14ac:dyDescent="0.4">
      <c r="B1925">
        <v>1437</v>
      </c>
      <c r="C1925" t="str">
        <f>VLOOKUP(B1925,Sheet2!$AM$2:$AN$66,2,FALSE)</f>
        <v>Villanova</v>
      </c>
    </row>
    <row r="1926" spans="2:3" x14ac:dyDescent="0.4">
      <c r="B1926">
        <v>1437</v>
      </c>
      <c r="C1926" t="str">
        <f>VLOOKUP(B1926,Sheet2!$AM$2:$AN$66,2,FALSE)</f>
        <v>Villanova</v>
      </c>
    </row>
    <row r="1927" spans="2:3" x14ac:dyDescent="0.4">
      <c r="B1927">
        <v>1437</v>
      </c>
      <c r="C1927" t="str">
        <f>VLOOKUP(B1927,Sheet2!$AM$2:$AN$66,2,FALSE)</f>
        <v>Villanova</v>
      </c>
    </row>
    <row r="1928" spans="2:3" x14ac:dyDescent="0.4">
      <c r="B1928">
        <v>1458</v>
      </c>
      <c r="C1928" t="str">
        <f>VLOOKUP(B1928,Sheet2!$AM$2:$AN$66,2,FALSE)</f>
        <v>Wisconsin</v>
      </c>
    </row>
    <row r="1929" spans="2:3" x14ac:dyDescent="0.4">
      <c r="B1929">
        <v>1437</v>
      </c>
      <c r="C1929" t="str">
        <f>VLOOKUP(B1929,Sheet2!$AM$2:$AN$66,2,FALSE)</f>
        <v>Villanova</v>
      </c>
    </row>
    <row r="1930" spans="2:3" x14ac:dyDescent="0.4">
      <c r="B1930">
        <v>1437</v>
      </c>
      <c r="C1930" t="str">
        <f>VLOOKUP(B1930,Sheet2!$AM$2:$AN$66,2,FALSE)</f>
        <v>Villanova</v>
      </c>
    </row>
    <row r="1931" spans="2:3" x14ac:dyDescent="0.4">
      <c r="B1931">
        <v>1452</v>
      </c>
      <c r="C1931" t="str">
        <f>VLOOKUP(B1931,Sheet2!$AM$2:$AN$66,2,FALSE)</f>
        <v>West Virginia</v>
      </c>
    </row>
    <row r="1932" spans="2:3" x14ac:dyDescent="0.4">
      <c r="B1932">
        <v>1374</v>
      </c>
      <c r="C1932" t="str">
        <f>VLOOKUP(B1932,Sheet2!$AM$2:$AN$66,2,FALSE)</f>
        <v>Southern Methodist</v>
      </c>
    </row>
    <row r="1933" spans="2:3" x14ac:dyDescent="0.4">
      <c r="B1933">
        <v>1437</v>
      </c>
      <c r="C1933" t="str">
        <f>VLOOKUP(B1933,Sheet2!$AM$2:$AN$66,2,FALSE)</f>
        <v>Villanova</v>
      </c>
    </row>
    <row r="1934" spans="2:3" x14ac:dyDescent="0.4">
      <c r="B1934">
        <v>1196</v>
      </c>
      <c r="C1934" t="str">
        <f>VLOOKUP(B1934,Sheet2!$AM$2:$AN$66,2,FALSE)</f>
        <v>Florida</v>
      </c>
    </row>
    <row r="1935" spans="2:3" x14ac:dyDescent="0.4">
      <c r="B1935">
        <v>1452</v>
      </c>
      <c r="C1935" t="str">
        <f>VLOOKUP(B1935,Sheet2!$AM$2:$AN$66,2,FALSE)</f>
        <v>West Virginia</v>
      </c>
    </row>
    <row r="1936" spans="2:3" x14ac:dyDescent="0.4">
      <c r="B1936">
        <v>1452</v>
      </c>
      <c r="C1936" t="str">
        <f>VLOOKUP(B1936,Sheet2!$AM$2:$AN$66,2,FALSE)</f>
        <v>West Virginia</v>
      </c>
    </row>
    <row r="1937" spans="2:3" x14ac:dyDescent="0.4">
      <c r="B1937">
        <v>1452</v>
      </c>
      <c r="C1937" t="str">
        <f>VLOOKUP(B1937,Sheet2!$AM$2:$AN$66,2,FALSE)</f>
        <v>West Virginia</v>
      </c>
    </row>
    <row r="1938" spans="2:3" x14ac:dyDescent="0.4">
      <c r="B1938">
        <v>1437</v>
      </c>
      <c r="C1938" t="str">
        <f>VLOOKUP(B1938,Sheet2!$AM$2:$AN$66,2,FALSE)</f>
        <v>Villanova</v>
      </c>
    </row>
    <row r="1939" spans="2:3" x14ac:dyDescent="0.4">
      <c r="B1939">
        <v>1437</v>
      </c>
      <c r="C1939" t="str">
        <f>VLOOKUP(B1939,Sheet2!$AM$2:$AN$66,2,FALSE)</f>
        <v>Villanova</v>
      </c>
    </row>
    <row r="1940" spans="2:3" x14ac:dyDescent="0.4">
      <c r="B1940">
        <v>1452</v>
      </c>
      <c r="C1940" t="str">
        <f>VLOOKUP(B1940,Sheet2!$AM$2:$AN$66,2,FALSE)</f>
        <v>West Virginia</v>
      </c>
    </row>
    <row r="1941" spans="2:3" x14ac:dyDescent="0.4">
      <c r="B1941">
        <v>1452</v>
      </c>
      <c r="C1941" t="str">
        <f>VLOOKUP(B1941,Sheet2!$AM$2:$AN$66,2,FALSE)</f>
        <v>West Virginia</v>
      </c>
    </row>
    <row r="1942" spans="2:3" x14ac:dyDescent="0.4">
      <c r="B1942">
        <v>1452</v>
      </c>
      <c r="C1942" t="str">
        <f>VLOOKUP(B1942,Sheet2!$AM$2:$AN$66,2,FALSE)</f>
        <v>West Virginia</v>
      </c>
    </row>
    <row r="1943" spans="2:3" x14ac:dyDescent="0.4">
      <c r="B1943">
        <v>1343</v>
      </c>
      <c r="C1943" t="str">
        <f>VLOOKUP(B1943,Sheet2!$AM$2:$AN$66,2,FALSE)</f>
        <v>Princeton</v>
      </c>
    </row>
    <row r="1944" spans="2:3" x14ac:dyDescent="0.4">
      <c r="B1944">
        <v>1343</v>
      </c>
      <c r="C1944" t="str">
        <f>VLOOKUP(B1944,Sheet2!$AM$2:$AN$66,2,FALSE)</f>
        <v>Princeton</v>
      </c>
    </row>
    <row r="1945" spans="2:3" x14ac:dyDescent="0.4">
      <c r="B1945">
        <v>1181</v>
      </c>
      <c r="C1945" t="str">
        <f>VLOOKUP(B1945,Sheet2!$AM$2:$AN$66,2,FALSE)</f>
        <v>Duke</v>
      </c>
    </row>
    <row r="1946" spans="2:3" x14ac:dyDescent="0.4">
      <c r="B1946">
        <v>1124</v>
      </c>
      <c r="C1946" t="str">
        <f>VLOOKUP(B1946,Sheet2!$AM$2:$AN$66,2,FALSE)</f>
        <v>Baylor</v>
      </c>
    </row>
    <row r="1947" spans="2:3" x14ac:dyDescent="0.4">
      <c r="B1947">
        <v>1124</v>
      </c>
      <c r="C1947" t="str">
        <f>VLOOKUP(B1947,Sheet2!$AM$2:$AN$66,2,FALSE)</f>
        <v>Baylor</v>
      </c>
    </row>
    <row r="1948" spans="2:3" x14ac:dyDescent="0.4">
      <c r="B1948">
        <v>1433</v>
      </c>
      <c r="C1948" t="str">
        <f>VLOOKUP(B1948,Sheet2!$AM$2:$AN$66,2,FALSE)</f>
        <v>Virginia Commonwealth</v>
      </c>
    </row>
    <row r="1949" spans="2:3" x14ac:dyDescent="0.4">
      <c r="B1949">
        <v>1437</v>
      </c>
      <c r="C1949" t="str">
        <f>VLOOKUP(B1949,Sheet2!$AM$2:$AN$66,2,FALSE)</f>
        <v>Villanova</v>
      </c>
    </row>
    <row r="1950" spans="2:3" x14ac:dyDescent="0.4">
      <c r="B1950">
        <v>1452</v>
      </c>
      <c r="C1950" t="str">
        <f>VLOOKUP(B1950,Sheet2!$AM$2:$AN$66,2,FALSE)</f>
        <v>West Virginia</v>
      </c>
    </row>
    <row r="1951" spans="2:3" x14ac:dyDescent="0.4">
      <c r="B1951">
        <v>1452</v>
      </c>
      <c r="C1951" t="str">
        <f>VLOOKUP(B1951,Sheet2!$AM$2:$AN$66,2,FALSE)</f>
        <v>West Virginia</v>
      </c>
    </row>
    <row r="1952" spans="2:3" x14ac:dyDescent="0.4">
      <c r="B1952">
        <v>1458</v>
      </c>
      <c r="C1952" t="str">
        <f>VLOOKUP(B1952,Sheet2!$AM$2:$AN$66,2,FALSE)</f>
        <v>Wisconsin</v>
      </c>
    </row>
    <row r="1953" spans="2:3" x14ac:dyDescent="0.4">
      <c r="B1953">
        <v>1452</v>
      </c>
      <c r="C1953" t="str">
        <f>VLOOKUP(B1953,Sheet2!$AM$2:$AN$66,2,FALSE)</f>
        <v>West Virginia</v>
      </c>
    </row>
    <row r="1954" spans="2:3" x14ac:dyDescent="0.4">
      <c r="B1954">
        <v>1112</v>
      </c>
      <c r="C1954" t="str">
        <f>VLOOKUP(B1954,Sheet2!$AM$2:$AN$66,2,FALSE)</f>
        <v>Arizona</v>
      </c>
    </row>
    <row r="1955" spans="2:3" x14ac:dyDescent="0.4">
      <c r="B1955">
        <v>1452</v>
      </c>
      <c r="C1955" t="str">
        <f>VLOOKUP(B1955,Sheet2!$AM$2:$AN$66,2,FALSE)</f>
        <v>West Virginia</v>
      </c>
    </row>
    <row r="1956" spans="2:3" x14ac:dyDescent="0.4">
      <c r="B1956">
        <v>1452</v>
      </c>
      <c r="C1956" t="str">
        <f>VLOOKUP(B1956,Sheet2!$AM$2:$AN$66,2,FALSE)</f>
        <v>West Virginia</v>
      </c>
    </row>
    <row r="1957" spans="2:3" x14ac:dyDescent="0.4">
      <c r="B1957">
        <v>1124</v>
      </c>
      <c r="C1957" t="str">
        <f>VLOOKUP(B1957,Sheet2!$AM$2:$AN$66,2,FALSE)</f>
        <v>Baylor</v>
      </c>
    </row>
    <row r="1958" spans="2:3" x14ac:dyDescent="0.4">
      <c r="B1958">
        <v>1124</v>
      </c>
      <c r="C1958" t="str">
        <f>VLOOKUP(B1958,Sheet2!$AM$2:$AN$66,2,FALSE)</f>
        <v>Baylor</v>
      </c>
    </row>
    <row r="1959" spans="2:3" x14ac:dyDescent="0.4">
      <c r="B1959">
        <v>1433</v>
      </c>
      <c r="C1959" t="str">
        <f>VLOOKUP(B1959,Sheet2!$AM$2:$AN$66,2,FALSE)</f>
        <v>Virginia Commonwealth</v>
      </c>
    </row>
    <row r="1960" spans="2:3" x14ac:dyDescent="0.4">
      <c r="B1960">
        <v>1452</v>
      </c>
      <c r="C1960" t="str">
        <f>VLOOKUP(B1960,Sheet2!$AM$2:$AN$66,2,FALSE)</f>
        <v>West Virginia</v>
      </c>
    </row>
    <row r="1961" spans="2:3" x14ac:dyDescent="0.4">
      <c r="B1961">
        <v>1343</v>
      </c>
      <c r="C1961" t="str">
        <f>VLOOKUP(B1961,Sheet2!$AM$2:$AN$66,2,FALSE)</f>
        <v>Princeton</v>
      </c>
    </row>
    <row r="1962" spans="2:3" x14ac:dyDescent="0.4">
      <c r="B1962">
        <v>1195</v>
      </c>
      <c r="C1962" t="str">
        <f>VLOOKUP(B1962,Sheet2!$AM$2:$AN$66,2,FALSE)</f>
        <v>Florida Gulf Coast</v>
      </c>
    </row>
    <row r="1963" spans="2:3" x14ac:dyDescent="0.4">
      <c r="B1963">
        <v>1437</v>
      </c>
      <c r="C1963" t="str">
        <f>VLOOKUP(B1963,Sheet2!$AM$2:$AN$66,2,FALSE)</f>
        <v>Villanova</v>
      </c>
    </row>
    <row r="1964" spans="2:3" x14ac:dyDescent="0.4">
      <c r="B1964">
        <v>1195</v>
      </c>
      <c r="C1964" t="str">
        <f>VLOOKUP(B1964,Sheet2!$AM$2:$AN$66,2,FALSE)</f>
        <v>Florida Gulf Coast</v>
      </c>
    </row>
    <row r="1965" spans="2:3" x14ac:dyDescent="0.4">
      <c r="B1965">
        <v>1458</v>
      </c>
      <c r="C1965" t="str">
        <f>VLOOKUP(B1965,Sheet2!$AM$2:$AN$66,2,FALSE)</f>
        <v>Wisconsin</v>
      </c>
    </row>
    <row r="1966" spans="2:3" x14ac:dyDescent="0.4">
      <c r="B1966">
        <v>1433</v>
      </c>
      <c r="C1966" t="str">
        <f>VLOOKUP(B1966,Sheet2!$AM$2:$AN$66,2,FALSE)</f>
        <v>Virginia Commonwealth</v>
      </c>
    </row>
    <row r="1967" spans="2:3" x14ac:dyDescent="0.4">
      <c r="B1967">
        <v>1112</v>
      </c>
      <c r="C1967" t="str">
        <f>VLOOKUP(B1967,Sheet2!$AM$2:$AN$66,2,FALSE)</f>
        <v>Arizona</v>
      </c>
    </row>
    <row r="1968" spans="2:3" x14ac:dyDescent="0.4">
      <c r="B1968">
        <v>1433</v>
      </c>
      <c r="C1968" t="str">
        <f>VLOOKUP(B1968,Sheet2!$AM$2:$AN$66,2,FALSE)</f>
        <v>Virginia Commonwealth</v>
      </c>
    </row>
    <row r="1969" spans="2:3" x14ac:dyDescent="0.4">
      <c r="B1969">
        <v>1452</v>
      </c>
      <c r="C1969" t="str">
        <f>VLOOKUP(B1969,Sheet2!$AM$2:$AN$66,2,FALSE)</f>
        <v>West Virginia</v>
      </c>
    </row>
    <row r="1970" spans="2:3" x14ac:dyDescent="0.4">
      <c r="B1970">
        <v>1181</v>
      </c>
      <c r="C1970" t="str">
        <f>VLOOKUP(B1970,Sheet2!$AM$2:$AN$66,2,FALSE)</f>
        <v>Duke</v>
      </c>
    </row>
    <row r="1971" spans="2:3" x14ac:dyDescent="0.4">
      <c r="B1971">
        <v>1452</v>
      </c>
      <c r="C1971" t="str">
        <f>VLOOKUP(B1971,Sheet2!$AM$2:$AN$66,2,FALSE)</f>
        <v>West Virginia</v>
      </c>
    </row>
    <row r="1972" spans="2:3" x14ac:dyDescent="0.4">
      <c r="B1972">
        <v>1124</v>
      </c>
      <c r="C1972" t="str">
        <f>VLOOKUP(B1972,Sheet2!$AM$2:$AN$66,2,FALSE)</f>
        <v>Baylor</v>
      </c>
    </row>
    <row r="1973" spans="2:3" x14ac:dyDescent="0.4">
      <c r="B1973">
        <v>1423</v>
      </c>
      <c r="C1973" t="str">
        <f>VLOOKUP(B1973,Sheet2!$AM$2:$AN$66,2,FALSE)</f>
        <v>North Carolina-Wilmington</v>
      </c>
    </row>
    <row r="1974" spans="2:3" x14ac:dyDescent="0.4">
      <c r="B1974">
        <v>1124</v>
      </c>
      <c r="C1974" t="str">
        <f>VLOOKUP(B1974,Sheet2!$AM$2:$AN$66,2,FALSE)</f>
        <v>Baylor</v>
      </c>
    </row>
    <row r="1975" spans="2:3" x14ac:dyDescent="0.4">
      <c r="B1975">
        <v>1437</v>
      </c>
      <c r="C1975" t="str">
        <f>VLOOKUP(B1975,Sheet2!$AM$2:$AN$66,2,FALSE)</f>
        <v>Villanova</v>
      </c>
    </row>
    <row r="1976" spans="2:3" x14ac:dyDescent="0.4">
      <c r="B1976">
        <v>1452</v>
      </c>
      <c r="C1976" t="str">
        <f>VLOOKUP(B1976,Sheet2!$AM$2:$AN$66,2,FALSE)</f>
        <v>West Virginia</v>
      </c>
    </row>
    <row r="1977" spans="2:3" x14ac:dyDescent="0.4">
      <c r="B1977">
        <v>1124</v>
      </c>
      <c r="C1977" t="str">
        <f>VLOOKUP(B1977,Sheet2!$AM$2:$AN$66,2,FALSE)</f>
        <v>Baylor</v>
      </c>
    </row>
    <row r="1978" spans="2:3" x14ac:dyDescent="0.4">
      <c r="B1978">
        <v>1452</v>
      </c>
      <c r="C1978" t="str">
        <f>VLOOKUP(B1978,Sheet2!$AM$2:$AN$66,2,FALSE)</f>
        <v>West Virginia</v>
      </c>
    </row>
    <row r="1979" spans="2:3" x14ac:dyDescent="0.4">
      <c r="B1979">
        <v>1124</v>
      </c>
      <c r="C1979" t="str">
        <f>VLOOKUP(B1979,Sheet2!$AM$2:$AN$66,2,FALSE)</f>
        <v>Baylor</v>
      </c>
    </row>
    <row r="1980" spans="2:3" x14ac:dyDescent="0.4">
      <c r="B1980">
        <v>1437</v>
      </c>
      <c r="C1980" t="str">
        <f>VLOOKUP(B1980,Sheet2!$AM$2:$AN$66,2,FALSE)</f>
        <v>Villanova</v>
      </c>
    </row>
    <row r="1981" spans="2:3" x14ac:dyDescent="0.4">
      <c r="B1981">
        <v>1437</v>
      </c>
      <c r="C1981" t="str">
        <f>VLOOKUP(B1981,Sheet2!$AM$2:$AN$66,2,FALSE)</f>
        <v>Villanova</v>
      </c>
    </row>
    <row r="1982" spans="2:3" x14ac:dyDescent="0.4">
      <c r="B1982">
        <v>1458</v>
      </c>
      <c r="C1982" t="str">
        <f>VLOOKUP(B1982,Sheet2!$AM$2:$AN$66,2,FALSE)</f>
        <v>Wisconsin</v>
      </c>
    </row>
    <row r="1983" spans="2:3" x14ac:dyDescent="0.4">
      <c r="B1983">
        <v>1437</v>
      </c>
      <c r="C1983" t="str">
        <f>VLOOKUP(B1983,Sheet2!$AM$2:$AN$66,2,FALSE)</f>
        <v>Villanova</v>
      </c>
    </row>
    <row r="1984" spans="2:3" x14ac:dyDescent="0.4">
      <c r="B1984">
        <v>1458</v>
      </c>
      <c r="C1984" t="str">
        <f>VLOOKUP(B1984,Sheet2!$AM$2:$AN$66,2,FALSE)</f>
        <v>Wisconsin</v>
      </c>
    </row>
    <row r="1985" spans="2:3" x14ac:dyDescent="0.4">
      <c r="B1985">
        <v>1112</v>
      </c>
      <c r="C1985" t="str">
        <f>VLOOKUP(B1985,Sheet2!$AM$2:$AN$66,2,FALSE)</f>
        <v>Arizona</v>
      </c>
    </row>
    <row r="1986" spans="2:3" x14ac:dyDescent="0.4">
      <c r="B1986">
        <v>1124</v>
      </c>
      <c r="C1986" t="str">
        <f>VLOOKUP(B1986,Sheet2!$AM$2:$AN$66,2,FALSE)</f>
        <v>Baylor</v>
      </c>
    </row>
    <row r="1987" spans="2:3" x14ac:dyDescent="0.4">
      <c r="B1987">
        <v>1437</v>
      </c>
      <c r="C1987" t="str">
        <f>VLOOKUP(B1987,Sheet2!$AM$2:$AN$66,2,FALSE)</f>
        <v>Villanova</v>
      </c>
    </row>
    <row r="1988" spans="2:3" x14ac:dyDescent="0.4">
      <c r="B1988">
        <v>1437</v>
      </c>
      <c r="C1988" t="str">
        <f>VLOOKUP(B1988,Sheet2!$AM$2:$AN$66,2,FALSE)</f>
        <v>Villanova</v>
      </c>
    </row>
    <row r="1989" spans="2:3" x14ac:dyDescent="0.4">
      <c r="B1989">
        <v>1452</v>
      </c>
      <c r="C1989" t="str">
        <f>VLOOKUP(B1989,Sheet2!$AM$2:$AN$66,2,FALSE)</f>
        <v>West Virginia</v>
      </c>
    </row>
    <row r="1990" spans="2:3" x14ac:dyDescent="0.4">
      <c r="B1990">
        <v>1452</v>
      </c>
      <c r="C1990" t="str">
        <f>VLOOKUP(B1990,Sheet2!$AM$2:$AN$66,2,FALSE)</f>
        <v>West Virginia</v>
      </c>
    </row>
    <row r="1991" spans="2:3" x14ac:dyDescent="0.4">
      <c r="B1991">
        <v>1437</v>
      </c>
      <c r="C1991" t="str">
        <f>VLOOKUP(B1991,Sheet2!$AM$2:$AN$66,2,FALSE)</f>
        <v>Villanova</v>
      </c>
    </row>
    <row r="1992" spans="2:3" x14ac:dyDescent="0.4">
      <c r="B1992">
        <v>1452</v>
      </c>
      <c r="C1992" t="str">
        <f>VLOOKUP(B1992,Sheet2!$AM$2:$AN$66,2,FALSE)</f>
        <v>West Virginia</v>
      </c>
    </row>
    <row r="1993" spans="2:3" x14ac:dyDescent="0.4">
      <c r="B1993">
        <v>1181</v>
      </c>
      <c r="C1993" t="str">
        <f>VLOOKUP(B1993,Sheet2!$AM$2:$AN$66,2,FALSE)</f>
        <v>Duke</v>
      </c>
    </row>
    <row r="1994" spans="2:3" x14ac:dyDescent="0.4">
      <c r="B1994">
        <v>1124</v>
      </c>
      <c r="C1994" t="str">
        <f>VLOOKUP(B1994,Sheet2!$AM$2:$AN$66,2,FALSE)</f>
        <v>Baylor</v>
      </c>
    </row>
    <row r="1995" spans="2:3" x14ac:dyDescent="0.4">
      <c r="B1995">
        <v>1437</v>
      </c>
      <c r="C1995" t="str">
        <f>VLOOKUP(B1995,Sheet2!$AM$2:$AN$66,2,FALSE)</f>
        <v>Villanova</v>
      </c>
    </row>
    <row r="1996" spans="2:3" x14ac:dyDescent="0.4">
      <c r="B1996">
        <v>1452</v>
      </c>
      <c r="C1996" t="str">
        <f>VLOOKUP(B1996,Sheet2!$AM$2:$AN$66,2,FALSE)</f>
        <v>West Virginia</v>
      </c>
    </row>
    <row r="1997" spans="2:3" x14ac:dyDescent="0.4">
      <c r="B1997">
        <v>1437</v>
      </c>
      <c r="C1997" t="str">
        <f>VLOOKUP(B1997,Sheet2!$AM$2:$AN$66,2,FALSE)</f>
        <v>Villanova</v>
      </c>
    </row>
    <row r="1998" spans="2:3" x14ac:dyDescent="0.4">
      <c r="B1998">
        <v>1452</v>
      </c>
      <c r="C1998" t="str">
        <f>VLOOKUP(B1998,Sheet2!$AM$2:$AN$66,2,FALSE)</f>
        <v>West Virginia</v>
      </c>
    </row>
    <row r="1999" spans="2:3" x14ac:dyDescent="0.4">
      <c r="B1999">
        <v>1181</v>
      </c>
      <c r="C1999" t="str">
        <f>VLOOKUP(B1999,Sheet2!$AM$2:$AN$66,2,FALSE)</f>
        <v>Duke</v>
      </c>
    </row>
    <row r="2000" spans="2:3" x14ac:dyDescent="0.4">
      <c r="B2000">
        <v>1195</v>
      </c>
      <c r="C2000" t="str">
        <f>VLOOKUP(B2000,Sheet2!$AM$2:$AN$66,2,FALSE)</f>
        <v>Florida Gulf Coast</v>
      </c>
    </row>
    <row r="2001" spans="2:3" x14ac:dyDescent="0.4">
      <c r="B2001">
        <v>1437</v>
      </c>
      <c r="C2001" t="str">
        <f>VLOOKUP(B2001,Sheet2!$AM$2:$AN$66,2,FALSE)</f>
        <v>Villanova</v>
      </c>
    </row>
    <row r="2002" spans="2:3" x14ac:dyDescent="0.4">
      <c r="B2002">
        <v>1437</v>
      </c>
      <c r="C2002" t="str">
        <f>VLOOKUP(B2002,Sheet2!$AM$2:$AN$66,2,FALSE)</f>
        <v>Villanova</v>
      </c>
    </row>
    <row r="2003" spans="2:3" x14ac:dyDescent="0.4">
      <c r="B2003">
        <v>1374</v>
      </c>
      <c r="C2003" t="str">
        <f>VLOOKUP(B2003,Sheet2!$AM$2:$AN$66,2,FALSE)</f>
        <v>Southern Methodist</v>
      </c>
    </row>
    <row r="2004" spans="2:3" x14ac:dyDescent="0.4">
      <c r="B2004">
        <v>1452</v>
      </c>
      <c r="C2004" t="str">
        <f>VLOOKUP(B2004,Sheet2!$AM$2:$AN$66,2,FALSE)</f>
        <v>West Virginia</v>
      </c>
    </row>
    <row r="2005" spans="2:3" x14ac:dyDescent="0.4">
      <c r="B2005">
        <v>1433</v>
      </c>
      <c r="C2005" t="str">
        <f>VLOOKUP(B2005,Sheet2!$AM$2:$AN$66,2,FALSE)</f>
        <v>Virginia Commonwealth</v>
      </c>
    </row>
    <row r="2006" spans="2:3" x14ac:dyDescent="0.4">
      <c r="B2006">
        <v>1196</v>
      </c>
      <c r="C2006" t="str">
        <f>VLOOKUP(B2006,Sheet2!$AM$2:$AN$66,2,FALSE)</f>
        <v>Florida</v>
      </c>
    </row>
    <row r="2007" spans="2:3" x14ac:dyDescent="0.4">
      <c r="B2007">
        <v>1452</v>
      </c>
      <c r="C2007" t="str">
        <f>VLOOKUP(B2007,Sheet2!$AM$2:$AN$66,2,FALSE)</f>
        <v>West Virginia</v>
      </c>
    </row>
    <row r="2008" spans="2:3" x14ac:dyDescent="0.4">
      <c r="B2008">
        <v>1452</v>
      </c>
      <c r="C2008" t="str">
        <f>VLOOKUP(B2008,Sheet2!$AM$2:$AN$66,2,FALSE)</f>
        <v>West Virginia</v>
      </c>
    </row>
    <row r="2009" spans="2:3" x14ac:dyDescent="0.4">
      <c r="B2009">
        <v>1124</v>
      </c>
      <c r="C2009" t="str">
        <f>VLOOKUP(B2009,Sheet2!$AM$2:$AN$66,2,FALSE)</f>
        <v>Baylor</v>
      </c>
    </row>
    <row r="2010" spans="2:3" x14ac:dyDescent="0.4">
      <c r="B2010">
        <v>1452</v>
      </c>
      <c r="C2010" t="str">
        <f>VLOOKUP(B2010,Sheet2!$AM$2:$AN$66,2,FALSE)</f>
        <v>West Virginia</v>
      </c>
    </row>
    <row r="2011" spans="2:3" x14ac:dyDescent="0.4">
      <c r="B2011">
        <v>1437</v>
      </c>
      <c r="C2011" t="str">
        <f>VLOOKUP(B2011,Sheet2!$AM$2:$AN$66,2,FALSE)</f>
        <v>Villanova</v>
      </c>
    </row>
    <row r="2012" spans="2:3" x14ac:dyDescent="0.4">
      <c r="B2012">
        <v>1452</v>
      </c>
      <c r="C2012" t="str">
        <f>VLOOKUP(B2012,Sheet2!$AM$2:$AN$66,2,FALSE)</f>
        <v>West Virginia</v>
      </c>
    </row>
    <row r="2013" spans="2:3" x14ac:dyDescent="0.4">
      <c r="B2013">
        <v>1437</v>
      </c>
      <c r="C2013" t="str">
        <f>VLOOKUP(B2013,Sheet2!$AM$2:$AN$66,2,FALSE)</f>
        <v>Villanova</v>
      </c>
    </row>
    <row r="2014" spans="2:3" x14ac:dyDescent="0.4">
      <c r="B2014">
        <v>1452</v>
      </c>
      <c r="C2014" t="str">
        <f>VLOOKUP(B2014,Sheet2!$AM$2:$AN$66,2,FALSE)</f>
        <v>West Virginia</v>
      </c>
    </row>
    <row r="2015" spans="2:3" x14ac:dyDescent="0.4">
      <c r="B2015">
        <v>1458</v>
      </c>
      <c r="C2015" t="str">
        <f>VLOOKUP(B2015,Sheet2!$AM$2:$AN$66,2,FALSE)</f>
        <v>Wisconsin</v>
      </c>
    </row>
    <row r="2016" spans="2:3" x14ac:dyDescent="0.4">
      <c r="B2016">
        <v>1458</v>
      </c>
      <c r="C2016" t="str">
        <f>VLOOKUP(B2016,Sheet2!$AM$2:$AN$66,2,FALSE)</f>
        <v>Wisconsin</v>
      </c>
    </row>
    <row r="2017" spans="2:3" x14ac:dyDescent="0.4">
      <c r="B2017">
        <v>1124</v>
      </c>
      <c r="C2017" t="str">
        <f>VLOOKUP(B2017,Sheet2!$AM$2:$AN$66,2,FALSE)</f>
        <v>Baylor</v>
      </c>
    </row>
    <row r="2018" spans="2:3" x14ac:dyDescent="0.4">
      <c r="B2018">
        <v>1181</v>
      </c>
      <c r="C2018" t="str">
        <f>VLOOKUP(B2018,Sheet2!$AM$2:$AN$66,2,FALSE)</f>
        <v>Duke</v>
      </c>
    </row>
    <row r="2019" spans="2:3" x14ac:dyDescent="0.4">
      <c r="B2019">
        <v>1195</v>
      </c>
      <c r="C2019" t="str">
        <f>VLOOKUP(B2019,Sheet2!$AM$2:$AN$66,2,FALSE)</f>
        <v>Florida Gulf Coast</v>
      </c>
    </row>
    <row r="2020" spans="2:3" x14ac:dyDescent="0.4">
      <c r="B2020">
        <v>1124</v>
      </c>
      <c r="C2020" t="str">
        <f>VLOOKUP(B2020,Sheet2!$AM$2:$AN$66,2,FALSE)</f>
        <v>Baylor</v>
      </c>
    </row>
    <row r="2021" spans="2:3" x14ac:dyDescent="0.4">
      <c r="B2021">
        <v>1124</v>
      </c>
      <c r="C2021" t="str">
        <f>VLOOKUP(B2021,Sheet2!$AM$2:$AN$66,2,FALSE)</f>
        <v>Baylor</v>
      </c>
    </row>
    <row r="2022" spans="2:3" x14ac:dyDescent="0.4">
      <c r="B2022">
        <v>1452</v>
      </c>
      <c r="C2022" t="str">
        <f>VLOOKUP(B2022,Sheet2!$AM$2:$AN$66,2,FALSE)</f>
        <v>West Virginia</v>
      </c>
    </row>
    <row r="2023" spans="2:3" x14ac:dyDescent="0.4">
      <c r="B2023">
        <v>1124</v>
      </c>
      <c r="C2023" t="str">
        <f>VLOOKUP(B2023,Sheet2!$AM$2:$AN$66,2,FALSE)</f>
        <v>Baylor</v>
      </c>
    </row>
    <row r="2024" spans="2:3" x14ac:dyDescent="0.4">
      <c r="B2024">
        <v>1195</v>
      </c>
      <c r="C2024" t="str">
        <f>VLOOKUP(B2024,Sheet2!$AM$2:$AN$66,2,FALSE)</f>
        <v>Florida Gulf Coast</v>
      </c>
    </row>
    <row r="2025" spans="2:3" x14ac:dyDescent="0.4">
      <c r="B2025">
        <v>1433</v>
      </c>
      <c r="C2025" t="str">
        <f>VLOOKUP(B2025,Sheet2!$AM$2:$AN$66,2,FALSE)</f>
        <v>Virginia Commonwealth</v>
      </c>
    </row>
    <row r="2026" spans="2:3" x14ac:dyDescent="0.4">
      <c r="B2026">
        <v>1195</v>
      </c>
      <c r="C2026" t="str">
        <f>VLOOKUP(B2026,Sheet2!$AM$2:$AN$66,2,FALSE)</f>
        <v>Florida Gulf Coast</v>
      </c>
    </row>
    <row r="2027" spans="2:3" x14ac:dyDescent="0.4">
      <c r="B2027">
        <v>1437</v>
      </c>
      <c r="C2027" t="str">
        <f>VLOOKUP(B2027,Sheet2!$AM$2:$AN$66,2,FALSE)</f>
        <v>Villanova</v>
      </c>
    </row>
    <row r="2028" spans="2:3" x14ac:dyDescent="0.4">
      <c r="B2028">
        <v>1124</v>
      </c>
      <c r="C2028" t="str">
        <f>VLOOKUP(B2028,Sheet2!$AM$2:$AN$66,2,FALSE)</f>
        <v>Baylor</v>
      </c>
    </row>
    <row r="2029" spans="2:3" x14ac:dyDescent="0.4">
      <c r="B2029">
        <v>1196</v>
      </c>
      <c r="C2029" t="str">
        <f>VLOOKUP(B2029,Sheet2!$AM$2:$AN$66,2,FALSE)</f>
        <v>Florida</v>
      </c>
    </row>
    <row r="2030" spans="2:3" x14ac:dyDescent="0.4">
      <c r="B2030">
        <v>1458</v>
      </c>
      <c r="C2030" t="str">
        <f>VLOOKUP(B2030,Sheet2!$AM$2:$AN$66,2,FALSE)</f>
        <v>Wisconsin</v>
      </c>
    </row>
    <row r="2031" spans="2:3" x14ac:dyDescent="0.4">
      <c r="B2031">
        <v>1452</v>
      </c>
      <c r="C2031" t="str">
        <f>VLOOKUP(B2031,Sheet2!$AM$2:$AN$66,2,FALSE)</f>
        <v>West Virginia</v>
      </c>
    </row>
    <row r="2032" spans="2:3" x14ac:dyDescent="0.4">
      <c r="B2032">
        <v>1124</v>
      </c>
      <c r="C2032" t="str">
        <f>VLOOKUP(B2032,Sheet2!$AM$2:$AN$66,2,FALSE)</f>
        <v>Baylor</v>
      </c>
    </row>
    <row r="2033" spans="2:3" x14ac:dyDescent="0.4">
      <c r="B2033">
        <v>1452</v>
      </c>
      <c r="C2033" t="str">
        <f>VLOOKUP(B2033,Sheet2!$AM$2:$AN$66,2,FALSE)</f>
        <v>West Virginia</v>
      </c>
    </row>
    <row r="2034" spans="2:3" x14ac:dyDescent="0.4">
      <c r="B2034">
        <v>1124</v>
      </c>
      <c r="C2034" t="str">
        <f>VLOOKUP(B2034,Sheet2!$AM$2:$AN$66,2,FALSE)</f>
        <v>Baylor</v>
      </c>
    </row>
    <row r="2035" spans="2:3" x14ac:dyDescent="0.4">
      <c r="B2035">
        <v>1112</v>
      </c>
      <c r="C2035" t="str">
        <f>VLOOKUP(B2035,Sheet2!$AM$2:$AN$66,2,FALSE)</f>
        <v>Arizona</v>
      </c>
    </row>
    <row r="2036" spans="2:3" x14ac:dyDescent="0.4">
      <c r="B2036">
        <v>1423</v>
      </c>
      <c r="C2036" t="str">
        <f>VLOOKUP(B2036,Sheet2!$AM$2:$AN$66,2,FALSE)</f>
        <v>North Carolina-Wilmington</v>
      </c>
    </row>
    <row r="2037" spans="2:3" x14ac:dyDescent="0.4">
      <c r="B2037">
        <v>1124</v>
      </c>
      <c r="C2037" t="str">
        <f>VLOOKUP(B2037,Sheet2!$AM$2:$AN$66,2,FALSE)</f>
        <v>Baylor</v>
      </c>
    </row>
    <row r="2038" spans="2:3" x14ac:dyDescent="0.4">
      <c r="B2038">
        <v>1452</v>
      </c>
      <c r="C2038" t="str">
        <f>VLOOKUP(B2038,Sheet2!$AM$2:$AN$66,2,FALSE)</f>
        <v>West Virginia</v>
      </c>
    </row>
    <row r="2039" spans="2:3" x14ac:dyDescent="0.4">
      <c r="B2039">
        <v>1195</v>
      </c>
      <c r="C2039" t="str">
        <f>VLOOKUP(B2039,Sheet2!$AM$2:$AN$66,2,FALSE)</f>
        <v>Florida Gulf Coast</v>
      </c>
    </row>
    <row r="2040" spans="2:3" x14ac:dyDescent="0.4">
      <c r="B2040">
        <v>1343</v>
      </c>
      <c r="C2040" t="str">
        <f>VLOOKUP(B2040,Sheet2!$AM$2:$AN$66,2,FALSE)</f>
        <v>Princeton</v>
      </c>
    </row>
    <row r="2041" spans="2:3" x14ac:dyDescent="0.4">
      <c r="B2041">
        <v>1124</v>
      </c>
      <c r="C2041" t="str">
        <f>VLOOKUP(B2041,Sheet2!$AM$2:$AN$66,2,FALSE)</f>
        <v>Baylor</v>
      </c>
    </row>
    <row r="2042" spans="2:3" x14ac:dyDescent="0.4">
      <c r="B2042">
        <v>1124</v>
      </c>
      <c r="C2042" t="str">
        <f>VLOOKUP(B2042,Sheet2!$AM$2:$AN$66,2,FALSE)</f>
        <v>Baylor</v>
      </c>
    </row>
    <row r="2043" spans="2:3" x14ac:dyDescent="0.4">
      <c r="B2043">
        <v>1437</v>
      </c>
      <c r="C2043" t="str">
        <f>VLOOKUP(B2043,Sheet2!$AM$2:$AN$66,2,FALSE)</f>
        <v>Villanova</v>
      </c>
    </row>
    <row r="2044" spans="2:3" x14ac:dyDescent="0.4">
      <c r="B2044">
        <v>1374</v>
      </c>
      <c r="C2044" t="str">
        <f>VLOOKUP(B2044,Sheet2!$AM$2:$AN$66,2,FALSE)</f>
        <v>Southern Methodist</v>
      </c>
    </row>
    <row r="2045" spans="2:3" x14ac:dyDescent="0.4">
      <c r="B2045">
        <v>1124</v>
      </c>
      <c r="C2045" t="str">
        <f>VLOOKUP(B2045,Sheet2!$AM$2:$AN$66,2,FALSE)</f>
        <v>Baylor</v>
      </c>
    </row>
    <row r="2046" spans="2:3" x14ac:dyDescent="0.4">
      <c r="B2046">
        <v>1452</v>
      </c>
      <c r="C2046" t="str">
        <f>VLOOKUP(B2046,Sheet2!$AM$2:$AN$66,2,FALSE)</f>
        <v>West Virginia</v>
      </c>
    </row>
    <row r="2047" spans="2:3" x14ac:dyDescent="0.4">
      <c r="B2047">
        <v>1437</v>
      </c>
      <c r="C2047" t="str">
        <f>VLOOKUP(B2047,Sheet2!$AM$2:$AN$66,2,FALSE)</f>
        <v>Villanova</v>
      </c>
    </row>
    <row r="2048" spans="2:3" x14ac:dyDescent="0.4">
      <c r="B2048">
        <v>1112</v>
      </c>
      <c r="C2048" t="str">
        <f>VLOOKUP(B2048,Sheet2!$AM$2:$AN$66,2,FALSE)</f>
        <v>Arizona</v>
      </c>
    </row>
    <row r="2049" spans="2:3" x14ac:dyDescent="0.4">
      <c r="B2049">
        <v>1124</v>
      </c>
      <c r="C2049" t="str">
        <f>VLOOKUP(B2049,Sheet2!$AM$2:$AN$66,2,FALSE)</f>
        <v>Baylor</v>
      </c>
    </row>
    <row r="2050" spans="2:3" x14ac:dyDescent="0.4">
      <c r="B2050">
        <v>1452</v>
      </c>
      <c r="C2050" t="str">
        <f>VLOOKUP(B2050,Sheet2!$AM$2:$AN$66,2,FALSE)</f>
        <v>West Virginia</v>
      </c>
    </row>
    <row r="2051" spans="2:3" x14ac:dyDescent="0.4">
      <c r="B2051">
        <v>1124</v>
      </c>
      <c r="C2051" t="str">
        <f>VLOOKUP(B2051,Sheet2!$AM$2:$AN$66,2,FALSE)</f>
        <v>Baylor</v>
      </c>
    </row>
    <row r="2052" spans="2:3" x14ac:dyDescent="0.4">
      <c r="B2052">
        <v>1437</v>
      </c>
      <c r="C2052" t="str">
        <f>VLOOKUP(B2052,Sheet2!$AM$2:$AN$66,2,FALSE)</f>
        <v>Villanova</v>
      </c>
    </row>
    <row r="2053" spans="2:3" x14ac:dyDescent="0.4">
      <c r="B2053">
        <v>1433</v>
      </c>
      <c r="C2053" t="str">
        <f>VLOOKUP(B2053,Sheet2!$AM$2:$AN$66,2,FALSE)</f>
        <v>Virginia Commonwealth</v>
      </c>
    </row>
    <row r="2054" spans="2:3" x14ac:dyDescent="0.4">
      <c r="B2054">
        <v>1452</v>
      </c>
      <c r="C2054" t="str">
        <f>VLOOKUP(B2054,Sheet2!$AM$2:$AN$66,2,FALSE)</f>
        <v>West Virginia</v>
      </c>
    </row>
    <row r="2055" spans="2:3" x14ac:dyDescent="0.4">
      <c r="B2055">
        <v>1181</v>
      </c>
      <c r="C2055" t="str">
        <f>VLOOKUP(B2055,Sheet2!$AM$2:$AN$66,2,FALSE)</f>
        <v>Duke</v>
      </c>
    </row>
    <row r="2056" spans="2:3" x14ac:dyDescent="0.4">
      <c r="B2056">
        <v>1437</v>
      </c>
      <c r="C2056" t="str">
        <f>VLOOKUP(B2056,Sheet2!$AM$2:$AN$66,2,FALSE)</f>
        <v>Villanova</v>
      </c>
    </row>
    <row r="2057" spans="2:3" x14ac:dyDescent="0.4">
      <c r="B2057">
        <v>1458</v>
      </c>
      <c r="C2057" t="str">
        <f>VLOOKUP(B2057,Sheet2!$AM$2:$AN$66,2,FALSE)</f>
        <v>Wisconsin</v>
      </c>
    </row>
    <row r="2058" spans="2:3" x14ac:dyDescent="0.4">
      <c r="B2058">
        <v>1452</v>
      </c>
      <c r="C2058" t="str">
        <f>VLOOKUP(B2058,Sheet2!$AM$2:$AN$66,2,FALSE)</f>
        <v>West Virginia</v>
      </c>
    </row>
    <row r="2059" spans="2:3" x14ac:dyDescent="0.4">
      <c r="B2059">
        <v>1433</v>
      </c>
      <c r="C2059" t="str">
        <f>VLOOKUP(B2059,Sheet2!$AM$2:$AN$66,2,FALSE)</f>
        <v>Virginia Commonwealth</v>
      </c>
    </row>
    <row r="2060" spans="2:3" x14ac:dyDescent="0.4">
      <c r="B2060">
        <v>1437</v>
      </c>
      <c r="C2060" t="str">
        <f>VLOOKUP(B2060,Sheet2!$AM$2:$AN$66,2,FALSE)</f>
        <v>Villanova</v>
      </c>
    </row>
    <row r="2061" spans="2:3" x14ac:dyDescent="0.4">
      <c r="B2061">
        <v>1181</v>
      </c>
      <c r="C2061" t="str">
        <f>VLOOKUP(B2061,Sheet2!$AM$2:$AN$66,2,FALSE)</f>
        <v>Duke</v>
      </c>
    </row>
    <row r="2062" spans="2:3" x14ac:dyDescent="0.4">
      <c r="B2062">
        <v>1458</v>
      </c>
      <c r="C2062" t="str">
        <f>VLOOKUP(B2062,Sheet2!$AM$2:$AN$66,2,FALSE)</f>
        <v>Wisconsin</v>
      </c>
    </row>
    <row r="2063" spans="2:3" x14ac:dyDescent="0.4">
      <c r="B2063">
        <v>1124</v>
      </c>
      <c r="C2063" t="str">
        <f>VLOOKUP(B2063,Sheet2!$AM$2:$AN$66,2,FALSE)</f>
        <v>Baylor</v>
      </c>
    </row>
    <row r="2064" spans="2:3" x14ac:dyDescent="0.4">
      <c r="B2064">
        <v>1124</v>
      </c>
      <c r="C2064" t="str">
        <f>VLOOKUP(B2064,Sheet2!$AM$2:$AN$66,2,FALSE)</f>
        <v>Baylor</v>
      </c>
    </row>
    <row r="2065" spans="2:3" x14ac:dyDescent="0.4">
      <c r="B2065">
        <v>1112</v>
      </c>
      <c r="C2065" t="str">
        <f>VLOOKUP(B2065,Sheet2!$AM$2:$AN$66,2,FALSE)</f>
        <v>Arizona</v>
      </c>
    </row>
    <row r="2066" spans="2:3" x14ac:dyDescent="0.4">
      <c r="B2066">
        <v>1124</v>
      </c>
      <c r="C2066" t="str">
        <f>VLOOKUP(B2066,Sheet2!$AM$2:$AN$66,2,FALSE)</f>
        <v>Baylor</v>
      </c>
    </row>
    <row r="2067" spans="2:3" x14ac:dyDescent="0.4">
      <c r="B2067">
        <v>1433</v>
      </c>
      <c r="C2067" t="str">
        <f>VLOOKUP(B2067,Sheet2!$AM$2:$AN$66,2,FALSE)</f>
        <v>Virginia Commonwealth</v>
      </c>
    </row>
    <row r="2068" spans="2:3" x14ac:dyDescent="0.4">
      <c r="B2068">
        <v>1437</v>
      </c>
      <c r="C2068" t="str">
        <f>VLOOKUP(B2068,Sheet2!$AM$2:$AN$66,2,FALSE)</f>
        <v>Villanova</v>
      </c>
    </row>
    <row r="2069" spans="2:3" x14ac:dyDescent="0.4">
      <c r="B2069">
        <v>1124</v>
      </c>
      <c r="C2069" t="str">
        <f>VLOOKUP(B2069,Sheet2!$AM$2:$AN$66,2,FALSE)</f>
        <v>Baylor</v>
      </c>
    </row>
    <row r="2070" spans="2:3" x14ac:dyDescent="0.4">
      <c r="B2070">
        <v>1452</v>
      </c>
      <c r="C2070" t="str">
        <f>VLOOKUP(B2070,Sheet2!$AM$2:$AN$66,2,FALSE)</f>
        <v>West Virginia</v>
      </c>
    </row>
    <row r="2071" spans="2:3" x14ac:dyDescent="0.4">
      <c r="B2071">
        <v>1452</v>
      </c>
      <c r="C2071" t="str">
        <f>VLOOKUP(B2071,Sheet2!$AM$2:$AN$66,2,FALSE)</f>
        <v>West Virginia</v>
      </c>
    </row>
    <row r="2072" spans="2:3" x14ac:dyDescent="0.4">
      <c r="B2072">
        <v>1124</v>
      </c>
      <c r="C2072" t="str">
        <f>VLOOKUP(B2072,Sheet2!$AM$2:$AN$66,2,FALSE)</f>
        <v>Baylor</v>
      </c>
    </row>
    <row r="2073" spans="2:3" x14ac:dyDescent="0.4">
      <c r="B2073">
        <v>1433</v>
      </c>
      <c r="C2073" t="str">
        <f>VLOOKUP(B2073,Sheet2!$AM$2:$AN$66,2,FALSE)</f>
        <v>Virginia Commonwealth</v>
      </c>
    </row>
    <row r="2074" spans="2:3" x14ac:dyDescent="0.4">
      <c r="B2074">
        <v>1452</v>
      </c>
      <c r="C2074" t="str">
        <f>VLOOKUP(B2074,Sheet2!$AM$2:$AN$66,2,FALSE)</f>
        <v>West Virginia</v>
      </c>
    </row>
    <row r="2075" spans="2:3" x14ac:dyDescent="0.4">
      <c r="B2075">
        <v>1124</v>
      </c>
      <c r="C2075" t="str">
        <f>VLOOKUP(B2075,Sheet2!$AM$2:$AN$66,2,FALSE)</f>
        <v>Baylor</v>
      </c>
    </row>
    <row r="2076" spans="2:3" x14ac:dyDescent="0.4">
      <c r="B2076">
        <v>1458</v>
      </c>
      <c r="C2076" t="str">
        <f>VLOOKUP(B2076,Sheet2!$AM$2:$AN$66,2,FALSE)</f>
        <v>Wisconsin</v>
      </c>
    </row>
    <row r="2077" spans="2:3" x14ac:dyDescent="0.4">
      <c r="B2077">
        <v>1124</v>
      </c>
      <c r="C2077" t="str">
        <f>VLOOKUP(B2077,Sheet2!$AM$2:$AN$66,2,FALSE)</f>
        <v>Baylor</v>
      </c>
    </row>
    <row r="2078" spans="2:3" x14ac:dyDescent="0.4">
      <c r="B2078">
        <v>1437</v>
      </c>
      <c r="C2078" t="str">
        <f>VLOOKUP(B2078,Sheet2!$AM$2:$AN$66,2,FALSE)</f>
        <v>Villanova</v>
      </c>
    </row>
    <row r="2079" spans="2:3" x14ac:dyDescent="0.4">
      <c r="B2079">
        <v>1124</v>
      </c>
      <c r="C2079" t="str">
        <f>VLOOKUP(B2079,Sheet2!$AM$2:$AN$66,2,FALSE)</f>
        <v>Baylor</v>
      </c>
    </row>
    <row r="2080" spans="2:3" x14ac:dyDescent="0.4">
      <c r="B2080">
        <v>1376</v>
      </c>
      <c r="C2080" t="str">
        <f>VLOOKUP(B2080,Sheet2!$AM$2:$AN$66,2,FALSE)</f>
        <v>South Carolina</v>
      </c>
    </row>
    <row r="2081" spans="2:3" x14ac:dyDescent="0.4">
      <c r="B2081">
        <v>1452</v>
      </c>
      <c r="C2081" t="str">
        <f>VLOOKUP(B2081,Sheet2!$AM$2:$AN$66,2,FALSE)</f>
        <v>West Virginia</v>
      </c>
    </row>
    <row r="2082" spans="2:3" x14ac:dyDescent="0.4">
      <c r="B2082">
        <v>1124</v>
      </c>
      <c r="C2082" t="str">
        <f>VLOOKUP(B2082,Sheet2!$AM$2:$AN$66,2,FALSE)</f>
        <v>Baylor</v>
      </c>
    </row>
    <row r="2083" spans="2:3" x14ac:dyDescent="0.4">
      <c r="B2083">
        <v>1458</v>
      </c>
      <c r="C2083" t="str">
        <f>VLOOKUP(B2083,Sheet2!$AM$2:$AN$66,2,FALSE)</f>
        <v>Wisconsin</v>
      </c>
    </row>
    <row r="2084" spans="2:3" x14ac:dyDescent="0.4">
      <c r="B2084">
        <v>1458</v>
      </c>
      <c r="C2084" t="str">
        <f>VLOOKUP(B2084,Sheet2!$AM$2:$AN$66,2,FALSE)</f>
        <v>Wisconsin</v>
      </c>
    </row>
    <row r="2085" spans="2:3" x14ac:dyDescent="0.4">
      <c r="B2085">
        <v>1374</v>
      </c>
      <c r="C2085" t="str">
        <f>VLOOKUP(B2085,Sheet2!$AM$2:$AN$66,2,FALSE)</f>
        <v>Southern Methodist</v>
      </c>
    </row>
    <row r="2086" spans="2:3" x14ac:dyDescent="0.4">
      <c r="B2086">
        <v>1452</v>
      </c>
      <c r="C2086" t="str">
        <f>VLOOKUP(B2086,Sheet2!$AM$2:$AN$66,2,FALSE)</f>
        <v>West Virginia</v>
      </c>
    </row>
    <row r="2087" spans="2:3" x14ac:dyDescent="0.4">
      <c r="B2087">
        <v>1437</v>
      </c>
      <c r="C2087" t="str">
        <f>VLOOKUP(B2087,Sheet2!$AM$2:$AN$66,2,FALSE)</f>
        <v>Villanova</v>
      </c>
    </row>
    <row r="2088" spans="2:3" x14ac:dyDescent="0.4">
      <c r="B2088">
        <v>1452</v>
      </c>
      <c r="C2088" t="str">
        <f>VLOOKUP(B2088,Sheet2!$AM$2:$AN$66,2,FALSE)</f>
        <v>West Virginia</v>
      </c>
    </row>
    <row r="2089" spans="2:3" x14ac:dyDescent="0.4">
      <c r="B2089">
        <v>1124</v>
      </c>
      <c r="C2089" t="str">
        <f>VLOOKUP(B2089,Sheet2!$AM$2:$AN$66,2,FALSE)</f>
        <v>Baylor</v>
      </c>
    </row>
    <row r="2090" spans="2:3" x14ac:dyDescent="0.4">
      <c r="B2090">
        <v>1452</v>
      </c>
      <c r="C2090" t="str">
        <f>VLOOKUP(B2090,Sheet2!$AM$2:$AN$66,2,FALSE)</f>
        <v>West Virginia</v>
      </c>
    </row>
    <row r="2091" spans="2:3" x14ac:dyDescent="0.4">
      <c r="B2091">
        <v>1374</v>
      </c>
      <c r="C2091" t="str">
        <f>VLOOKUP(B2091,Sheet2!$AM$2:$AN$66,2,FALSE)</f>
        <v>Southern Methodist</v>
      </c>
    </row>
    <row r="2092" spans="2:3" x14ac:dyDescent="0.4">
      <c r="B2092">
        <v>1374</v>
      </c>
      <c r="C2092" t="str">
        <f>VLOOKUP(B2092,Sheet2!$AM$2:$AN$66,2,FALSE)</f>
        <v>Southern Methodist</v>
      </c>
    </row>
    <row r="2093" spans="2:3" x14ac:dyDescent="0.4">
      <c r="B2093">
        <v>1433</v>
      </c>
      <c r="C2093" t="str">
        <f>VLOOKUP(B2093,Sheet2!$AM$2:$AN$66,2,FALSE)</f>
        <v>Virginia Commonwealth</v>
      </c>
    </row>
    <row r="2094" spans="2:3" x14ac:dyDescent="0.4">
      <c r="B2094">
        <v>1343</v>
      </c>
      <c r="C2094" t="str">
        <f>VLOOKUP(B2094,Sheet2!$AM$2:$AN$66,2,FALSE)</f>
        <v>Princeton</v>
      </c>
    </row>
    <row r="2095" spans="2:3" x14ac:dyDescent="0.4">
      <c r="B2095">
        <v>1452</v>
      </c>
      <c r="C2095" t="str">
        <f>VLOOKUP(B2095,Sheet2!$AM$2:$AN$66,2,FALSE)</f>
        <v>West Virginia</v>
      </c>
    </row>
    <row r="2096" spans="2:3" x14ac:dyDescent="0.4">
      <c r="B2096">
        <v>1343</v>
      </c>
      <c r="C2096" t="str">
        <f>VLOOKUP(B2096,Sheet2!$AM$2:$AN$66,2,FALSE)</f>
        <v>Princeton</v>
      </c>
    </row>
    <row r="2097" spans="2:3" x14ac:dyDescent="0.4">
      <c r="B2097">
        <v>1374</v>
      </c>
      <c r="C2097" t="str">
        <f>VLOOKUP(B2097,Sheet2!$AM$2:$AN$66,2,FALSE)</f>
        <v>Southern Methodist</v>
      </c>
    </row>
    <row r="2098" spans="2:3" x14ac:dyDescent="0.4">
      <c r="B2098">
        <v>1124</v>
      </c>
      <c r="C2098" t="str">
        <f>VLOOKUP(B2098,Sheet2!$AM$2:$AN$66,2,FALSE)</f>
        <v>Baylor</v>
      </c>
    </row>
    <row r="2099" spans="2:3" x14ac:dyDescent="0.4">
      <c r="B2099">
        <v>1452</v>
      </c>
      <c r="C2099" t="str">
        <f>VLOOKUP(B2099,Sheet2!$AM$2:$AN$66,2,FALSE)</f>
        <v>West Virginia</v>
      </c>
    </row>
    <row r="2100" spans="2:3" x14ac:dyDescent="0.4">
      <c r="B2100">
        <v>1433</v>
      </c>
      <c r="C2100" t="str">
        <f>VLOOKUP(B2100,Sheet2!$AM$2:$AN$66,2,FALSE)</f>
        <v>Virginia Commonwealth</v>
      </c>
    </row>
    <row r="2101" spans="2:3" x14ac:dyDescent="0.4">
      <c r="B2101">
        <v>1437</v>
      </c>
      <c r="C2101" t="str">
        <f>VLOOKUP(B2101,Sheet2!$AM$2:$AN$66,2,FALSE)</f>
        <v>Villanova</v>
      </c>
    </row>
    <row r="2102" spans="2:3" x14ac:dyDescent="0.4">
      <c r="B2102">
        <v>1452</v>
      </c>
      <c r="C2102" t="str">
        <f>VLOOKUP(B2102,Sheet2!$AM$2:$AN$66,2,FALSE)</f>
        <v>West Virginia</v>
      </c>
    </row>
    <row r="2103" spans="2:3" x14ac:dyDescent="0.4">
      <c r="B2103">
        <v>1268</v>
      </c>
      <c r="C2103" t="str">
        <f>VLOOKUP(B2103,Sheet2!$AM$2:$AN$66,2,FALSE)</f>
        <v>Maryland</v>
      </c>
    </row>
    <row r="2104" spans="2:3" x14ac:dyDescent="0.4">
      <c r="B2104">
        <v>1437</v>
      </c>
      <c r="C2104" t="str">
        <f>VLOOKUP(B2104,Sheet2!$AM$2:$AN$66,2,FALSE)</f>
        <v>Villanova</v>
      </c>
    </row>
    <row r="2105" spans="2:3" x14ac:dyDescent="0.4">
      <c r="B2105">
        <v>1437</v>
      </c>
      <c r="C2105" t="str">
        <f>VLOOKUP(B2105,Sheet2!$AM$2:$AN$66,2,FALSE)</f>
        <v>Villanova</v>
      </c>
    </row>
    <row r="2106" spans="2:3" x14ac:dyDescent="0.4">
      <c r="B2106">
        <v>1195</v>
      </c>
      <c r="C2106" t="str">
        <f>VLOOKUP(B2106,Sheet2!$AM$2:$AN$66,2,FALSE)</f>
        <v>Florida Gulf Coast</v>
      </c>
    </row>
    <row r="2107" spans="2:3" x14ac:dyDescent="0.4">
      <c r="B2107">
        <v>1458</v>
      </c>
      <c r="C2107" t="str">
        <f>VLOOKUP(B2107,Sheet2!$AM$2:$AN$66,2,FALSE)</f>
        <v>Wisconsin</v>
      </c>
    </row>
    <row r="2108" spans="2:3" x14ac:dyDescent="0.4">
      <c r="B2108">
        <v>1452</v>
      </c>
      <c r="C2108" t="str">
        <f>VLOOKUP(B2108,Sheet2!$AM$2:$AN$66,2,FALSE)</f>
        <v>West Virginia</v>
      </c>
    </row>
    <row r="2109" spans="2:3" x14ac:dyDescent="0.4">
      <c r="B2109">
        <v>1437</v>
      </c>
      <c r="C2109" t="str">
        <f>VLOOKUP(B2109,Sheet2!$AM$2:$AN$66,2,FALSE)</f>
        <v>Villanova</v>
      </c>
    </row>
    <row r="2110" spans="2:3" x14ac:dyDescent="0.4">
      <c r="B2110">
        <v>1112</v>
      </c>
      <c r="C2110" t="str">
        <f>VLOOKUP(B2110,Sheet2!$AM$2:$AN$66,2,FALSE)</f>
        <v>Arizona</v>
      </c>
    </row>
    <row r="2111" spans="2:3" x14ac:dyDescent="0.4">
      <c r="B2111">
        <v>1452</v>
      </c>
      <c r="C2111" t="str">
        <f>VLOOKUP(B2111,Sheet2!$AM$2:$AN$66,2,FALSE)</f>
        <v>West Virginia</v>
      </c>
    </row>
    <row r="2112" spans="2:3" x14ac:dyDescent="0.4">
      <c r="B2112">
        <v>1458</v>
      </c>
      <c r="C2112" t="str">
        <f>VLOOKUP(B2112,Sheet2!$AM$2:$AN$66,2,FALSE)</f>
        <v>Wisconsin</v>
      </c>
    </row>
    <row r="2113" spans="2:3" x14ac:dyDescent="0.4">
      <c r="B2113">
        <v>1437</v>
      </c>
      <c r="C2113" t="str">
        <f>VLOOKUP(B2113,Sheet2!$AM$2:$AN$66,2,FALSE)</f>
        <v>Villanova</v>
      </c>
    </row>
    <row r="2114" spans="2:3" x14ac:dyDescent="0.4">
      <c r="B2114">
        <v>1112</v>
      </c>
      <c r="C2114" t="str">
        <f>VLOOKUP(B2114,Sheet2!$AM$2:$AN$66,2,FALSE)</f>
        <v>Arizona</v>
      </c>
    </row>
    <row r="2115" spans="2:3" x14ac:dyDescent="0.4">
      <c r="B2115">
        <v>1452</v>
      </c>
      <c r="C2115" t="str">
        <f>VLOOKUP(B2115,Sheet2!$AM$2:$AN$66,2,FALSE)</f>
        <v>West Virginia</v>
      </c>
    </row>
    <row r="2116" spans="2:3" x14ac:dyDescent="0.4">
      <c r="B2116">
        <v>1452</v>
      </c>
      <c r="C2116" t="str">
        <f>VLOOKUP(B2116,Sheet2!$AM$2:$AN$66,2,FALSE)</f>
        <v>West Virginia</v>
      </c>
    </row>
    <row r="2117" spans="2:3" x14ac:dyDescent="0.4">
      <c r="B2117">
        <v>1437</v>
      </c>
      <c r="C2117" t="str">
        <f>VLOOKUP(B2117,Sheet2!$AM$2:$AN$66,2,FALSE)</f>
        <v>Villanova</v>
      </c>
    </row>
    <row r="2118" spans="2:3" x14ac:dyDescent="0.4">
      <c r="B2118">
        <v>1437</v>
      </c>
      <c r="C2118" t="str">
        <f>VLOOKUP(B2118,Sheet2!$AM$2:$AN$66,2,FALSE)</f>
        <v>Villanova</v>
      </c>
    </row>
    <row r="2119" spans="2:3" x14ac:dyDescent="0.4">
      <c r="B2119">
        <v>1437</v>
      </c>
      <c r="C2119" t="str">
        <f>VLOOKUP(B2119,Sheet2!$AM$2:$AN$66,2,FALSE)</f>
        <v>Villanova</v>
      </c>
    </row>
    <row r="2120" spans="2:3" x14ac:dyDescent="0.4">
      <c r="B2120">
        <v>1437</v>
      </c>
      <c r="C2120" t="str">
        <f>VLOOKUP(B2120,Sheet2!$AM$2:$AN$66,2,FALSE)</f>
        <v>Villanova</v>
      </c>
    </row>
    <row r="2121" spans="2:3" x14ac:dyDescent="0.4">
      <c r="B2121">
        <v>1452</v>
      </c>
      <c r="C2121" t="str">
        <f>VLOOKUP(B2121,Sheet2!$AM$2:$AN$66,2,FALSE)</f>
        <v>West Virginia</v>
      </c>
    </row>
    <row r="2122" spans="2:3" x14ac:dyDescent="0.4">
      <c r="B2122">
        <v>1124</v>
      </c>
      <c r="C2122" t="str">
        <f>VLOOKUP(B2122,Sheet2!$AM$2:$AN$66,2,FALSE)</f>
        <v>Baylor</v>
      </c>
    </row>
    <row r="2123" spans="2:3" x14ac:dyDescent="0.4">
      <c r="B2123">
        <v>1433</v>
      </c>
      <c r="C2123" t="str">
        <f>VLOOKUP(B2123,Sheet2!$AM$2:$AN$66,2,FALSE)</f>
        <v>Virginia Commonwealth</v>
      </c>
    </row>
    <row r="2124" spans="2:3" x14ac:dyDescent="0.4">
      <c r="B2124">
        <v>1181</v>
      </c>
      <c r="C2124" t="str">
        <f>VLOOKUP(B2124,Sheet2!$AM$2:$AN$66,2,FALSE)</f>
        <v>Duke</v>
      </c>
    </row>
    <row r="2125" spans="2:3" x14ac:dyDescent="0.4">
      <c r="B2125">
        <v>1452</v>
      </c>
      <c r="C2125" t="str">
        <f>VLOOKUP(B2125,Sheet2!$AM$2:$AN$66,2,FALSE)</f>
        <v>West Virginia</v>
      </c>
    </row>
    <row r="2126" spans="2:3" x14ac:dyDescent="0.4">
      <c r="B2126">
        <v>1433</v>
      </c>
      <c r="C2126" t="str">
        <f>VLOOKUP(B2126,Sheet2!$AM$2:$AN$66,2,FALSE)</f>
        <v>Virginia Commonwealth</v>
      </c>
    </row>
    <row r="2127" spans="2:3" x14ac:dyDescent="0.4">
      <c r="B2127">
        <v>1452</v>
      </c>
      <c r="C2127" t="str">
        <f>VLOOKUP(B2127,Sheet2!$AM$2:$AN$66,2,FALSE)</f>
        <v>West Virginia</v>
      </c>
    </row>
    <row r="2128" spans="2:3" x14ac:dyDescent="0.4">
      <c r="B2128">
        <v>1452</v>
      </c>
      <c r="C2128" t="str">
        <f>VLOOKUP(B2128,Sheet2!$AM$2:$AN$66,2,FALSE)</f>
        <v>West Virginia</v>
      </c>
    </row>
    <row r="2129" spans="2:3" x14ac:dyDescent="0.4">
      <c r="B2129">
        <v>1437</v>
      </c>
      <c r="C2129" t="str">
        <f>VLOOKUP(B2129,Sheet2!$AM$2:$AN$66,2,FALSE)</f>
        <v>Villanova</v>
      </c>
    </row>
    <row r="2130" spans="2:3" x14ac:dyDescent="0.4">
      <c r="B2130">
        <v>1452</v>
      </c>
      <c r="C2130" t="str">
        <f>VLOOKUP(B2130,Sheet2!$AM$2:$AN$66,2,FALSE)</f>
        <v>West Virginia</v>
      </c>
    </row>
    <row r="2131" spans="2:3" x14ac:dyDescent="0.4">
      <c r="B2131">
        <v>1452</v>
      </c>
      <c r="C2131" t="str">
        <f>VLOOKUP(B2131,Sheet2!$AM$2:$AN$66,2,FALSE)</f>
        <v>West Virginia</v>
      </c>
    </row>
    <row r="2132" spans="2:3" x14ac:dyDescent="0.4">
      <c r="B2132">
        <v>1452</v>
      </c>
      <c r="C2132" t="str">
        <f>VLOOKUP(B2132,Sheet2!$AM$2:$AN$66,2,FALSE)</f>
        <v>West Virginia</v>
      </c>
    </row>
    <row r="2133" spans="2:3" x14ac:dyDescent="0.4">
      <c r="B2133">
        <v>1433</v>
      </c>
      <c r="C2133" t="str">
        <f>VLOOKUP(B2133,Sheet2!$AM$2:$AN$66,2,FALSE)</f>
        <v>Virginia Commonwealth</v>
      </c>
    </row>
    <row r="2134" spans="2:3" x14ac:dyDescent="0.4">
      <c r="B2134">
        <v>1124</v>
      </c>
      <c r="C2134" t="str">
        <f>VLOOKUP(B2134,Sheet2!$AM$2:$AN$66,2,FALSE)</f>
        <v>Baylor</v>
      </c>
    </row>
    <row r="2135" spans="2:3" x14ac:dyDescent="0.4">
      <c r="B2135">
        <v>1458</v>
      </c>
      <c r="C2135" t="str">
        <f>VLOOKUP(B2135,Sheet2!$AM$2:$AN$66,2,FALSE)</f>
        <v>Wisconsin</v>
      </c>
    </row>
    <row r="2136" spans="2:3" x14ac:dyDescent="0.4">
      <c r="B2136">
        <v>1124</v>
      </c>
      <c r="C2136" t="str">
        <f>VLOOKUP(B2136,Sheet2!$AM$2:$AN$66,2,FALSE)</f>
        <v>Baylor</v>
      </c>
    </row>
    <row r="2137" spans="2:3" x14ac:dyDescent="0.4">
      <c r="B2137">
        <v>1437</v>
      </c>
      <c r="C2137" t="str">
        <f>VLOOKUP(B2137,Sheet2!$AM$2:$AN$66,2,FALSE)</f>
        <v>Villanova</v>
      </c>
    </row>
    <row r="2138" spans="2:3" x14ac:dyDescent="0.4">
      <c r="B2138">
        <v>1452</v>
      </c>
      <c r="C2138" t="str">
        <f>VLOOKUP(B2138,Sheet2!$AM$2:$AN$66,2,FALSE)</f>
        <v>West Virginia</v>
      </c>
    </row>
    <row r="2139" spans="2:3" x14ac:dyDescent="0.4">
      <c r="B2139">
        <v>1124</v>
      </c>
      <c r="C2139" t="str">
        <f>VLOOKUP(B2139,Sheet2!$AM$2:$AN$66,2,FALSE)</f>
        <v>Baylor</v>
      </c>
    </row>
    <row r="2140" spans="2:3" x14ac:dyDescent="0.4">
      <c r="B2140">
        <v>1433</v>
      </c>
      <c r="C2140" t="str">
        <f>VLOOKUP(B2140,Sheet2!$AM$2:$AN$66,2,FALSE)</f>
        <v>Virginia Commonwealth</v>
      </c>
    </row>
    <row r="2141" spans="2:3" x14ac:dyDescent="0.4">
      <c r="B2141">
        <v>1433</v>
      </c>
      <c r="C2141" t="str">
        <f>VLOOKUP(B2141,Sheet2!$AM$2:$AN$66,2,FALSE)</f>
        <v>Virginia Commonwealth</v>
      </c>
    </row>
    <row r="2142" spans="2:3" x14ac:dyDescent="0.4">
      <c r="B2142">
        <v>1437</v>
      </c>
      <c r="C2142" t="str">
        <f>VLOOKUP(B2142,Sheet2!$AM$2:$AN$66,2,FALSE)</f>
        <v>Villanova</v>
      </c>
    </row>
    <row r="2143" spans="2:3" x14ac:dyDescent="0.4">
      <c r="B2143">
        <v>1195</v>
      </c>
      <c r="C2143" t="str">
        <f>VLOOKUP(B2143,Sheet2!$AM$2:$AN$66,2,FALSE)</f>
        <v>Florida Gulf Coast</v>
      </c>
    </row>
    <row r="2144" spans="2:3" x14ac:dyDescent="0.4">
      <c r="B2144">
        <v>1343</v>
      </c>
      <c r="C2144" t="str">
        <f>VLOOKUP(B2144,Sheet2!$AM$2:$AN$66,2,FALSE)</f>
        <v>Princeton</v>
      </c>
    </row>
    <row r="2145" spans="2:3" x14ac:dyDescent="0.4">
      <c r="B2145">
        <v>1452</v>
      </c>
      <c r="C2145" t="str">
        <f>VLOOKUP(B2145,Sheet2!$AM$2:$AN$66,2,FALSE)</f>
        <v>West Virginia</v>
      </c>
    </row>
    <row r="2146" spans="2:3" x14ac:dyDescent="0.4">
      <c r="B2146">
        <v>1124</v>
      </c>
      <c r="C2146" t="str">
        <f>VLOOKUP(B2146,Sheet2!$AM$2:$AN$66,2,FALSE)</f>
        <v>Baylor</v>
      </c>
    </row>
    <row r="2147" spans="2:3" x14ac:dyDescent="0.4">
      <c r="B2147">
        <v>1437</v>
      </c>
      <c r="C2147" t="str">
        <f>VLOOKUP(B2147,Sheet2!$AM$2:$AN$66,2,FALSE)</f>
        <v>Villanova</v>
      </c>
    </row>
    <row r="2148" spans="2:3" x14ac:dyDescent="0.4">
      <c r="B2148">
        <v>1196</v>
      </c>
      <c r="C2148" t="str">
        <f>VLOOKUP(B2148,Sheet2!$AM$2:$AN$66,2,FALSE)</f>
        <v>Florida</v>
      </c>
    </row>
    <row r="2149" spans="2:3" x14ac:dyDescent="0.4">
      <c r="B2149">
        <v>1437</v>
      </c>
      <c r="C2149" t="str">
        <f>VLOOKUP(B2149,Sheet2!$AM$2:$AN$66,2,FALSE)</f>
        <v>Villanova</v>
      </c>
    </row>
    <row r="2150" spans="2:3" x14ac:dyDescent="0.4">
      <c r="B2150">
        <v>1124</v>
      </c>
      <c r="C2150" t="str">
        <f>VLOOKUP(B2150,Sheet2!$AM$2:$AN$66,2,FALSE)</f>
        <v>Baylor</v>
      </c>
    </row>
    <row r="2151" spans="2:3" x14ac:dyDescent="0.4">
      <c r="B2151">
        <v>1181</v>
      </c>
      <c r="C2151" t="str">
        <f>VLOOKUP(B2151,Sheet2!$AM$2:$AN$66,2,FALSE)</f>
        <v>Duke</v>
      </c>
    </row>
    <row r="2152" spans="2:3" x14ac:dyDescent="0.4">
      <c r="B2152">
        <v>1437</v>
      </c>
      <c r="C2152" t="str">
        <f>VLOOKUP(B2152,Sheet2!$AM$2:$AN$66,2,FALSE)</f>
        <v>Villanova</v>
      </c>
    </row>
    <row r="2153" spans="2:3" x14ac:dyDescent="0.4">
      <c r="B2153">
        <v>1437</v>
      </c>
      <c r="C2153" t="str">
        <f>VLOOKUP(B2153,Sheet2!$AM$2:$AN$66,2,FALSE)</f>
        <v>Villanova</v>
      </c>
    </row>
    <row r="2154" spans="2:3" x14ac:dyDescent="0.4">
      <c r="B2154">
        <v>1452</v>
      </c>
      <c r="C2154" t="str">
        <f>VLOOKUP(B2154,Sheet2!$AM$2:$AN$66,2,FALSE)</f>
        <v>West Virginia</v>
      </c>
    </row>
    <row r="2155" spans="2:3" x14ac:dyDescent="0.4">
      <c r="B2155">
        <v>1452</v>
      </c>
      <c r="C2155" t="str">
        <f>VLOOKUP(B2155,Sheet2!$AM$2:$AN$66,2,FALSE)</f>
        <v>West Virginia</v>
      </c>
    </row>
    <row r="2156" spans="2:3" x14ac:dyDescent="0.4">
      <c r="B2156">
        <v>1423</v>
      </c>
      <c r="C2156" t="str">
        <f>VLOOKUP(B2156,Sheet2!$AM$2:$AN$66,2,FALSE)</f>
        <v>North Carolina-Wilmington</v>
      </c>
    </row>
    <row r="2157" spans="2:3" x14ac:dyDescent="0.4">
      <c r="B2157">
        <v>1452</v>
      </c>
      <c r="C2157" t="str">
        <f>VLOOKUP(B2157,Sheet2!$AM$2:$AN$66,2,FALSE)</f>
        <v>West Virginia</v>
      </c>
    </row>
    <row r="2158" spans="2:3" x14ac:dyDescent="0.4">
      <c r="B2158">
        <v>1452</v>
      </c>
      <c r="C2158" t="str">
        <f>VLOOKUP(B2158,Sheet2!$AM$2:$AN$66,2,FALSE)</f>
        <v>West Virginia</v>
      </c>
    </row>
    <row r="2159" spans="2:3" x14ac:dyDescent="0.4">
      <c r="B2159">
        <v>1124</v>
      </c>
      <c r="C2159" t="str">
        <f>VLOOKUP(B2159,Sheet2!$AM$2:$AN$66,2,FALSE)</f>
        <v>Baylor</v>
      </c>
    </row>
    <row r="2160" spans="2:3" x14ac:dyDescent="0.4">
      <c r="B2160">
        <v>1433</v>
      </c>
      <c r="C2160" t="str">
        <f>VLOOKUP(B2160,Sheet2!$AM$2:$AN$66,2,FALSE)</f>
        <v>Virginia Commonwealth</v>
      </c>
    </row>
    <row r="2161" spans="2:3" x14ac:dyDescent="0.4">
      <c r="B2161">
        <v>1124</v>
      </c>
      <c r="C2161" t="str">
        <f>VLOOKUP(B2161,Sheet2!$AM$2:$AN$66,2,FALSE)</f>
        <v>Baylor</v>
      </c>
    </row>
    <row r="2162" spans="2:3" x14ac:dyDescent="0.4">
      <c r="B2162">
        <v>1433</v>
      </c>
      <c r="C2162" t="str">
        <f>VLOOKUP(B2162,Sheet2!$AM$2:$AN$66,2,FALSE)</f>
        <v>Virginia Commonwealth</v>
      </c>
    </row>
    <row r="2163" spans="2:3" x14ac:dyDescent="0.4">
      <c r="B2163">
        <v>1374</v>
      </c>
      <c r="C2163" t="str">
        <f>VLOOKUP(B2163,Sheet2!$AM$2:$AN$66,2,FALSE)</f>
        <v>Southern Methodist</v>
      </c>
    </row>
    <row r="2164" spans="2:3" x14ac:dyDescent="0.4">
      <c r="B2164">
        <v>1433</v>
      </c>
      <c r="C2164" t="str">
        <f>VLOOKUP(B2164,Sheet2!$AM$2:$AN$66,2,FALSE)</f>
        <v>Virginia Commonwealth</v>
      </c>
    </row>
    <row r="2165" spans="2:3" x14ac:dyDescent="0.4">
      <c r="B2165">
        <v>1124</v>
      </c>
      <c r="C2165" t="str">
        <f>VLOOKUP(B2165,Sheet2!$AM$2:$AN$66,2,FALSE)</f>
        <v>Baylor</v>
      </c>
    </row>
    <row r="2166" spans="2:3" x14ac:dyDescent="0.4">
      <c r="B2166">
        <v>1452</v>
      </c>
      <c r="C2166" t="str">
        <f>VLOOKUP(B2166,Sheet2!$AM$2:$AN$66,2,FALSE)</f>
        <v>West Virginia</v>
      </c>
    </row>
    <row r="2167" spans="2:3" x14ac:dyDescent="0.4">
      <c r="B2167">
        <v>1452</v>
      </c>
      <c r="C2167" t="str">
        <f>VLOOKUP(B2167,Sheet2!$AM$2:$AN$66,2,FALSE)</f>
        <v>West Virginia</v>
      </c>
    </row>
    <row r="2168" spans="2:3" x14ac:dyDescent="0.4">
      <c r="B2168">
        <v>1112</v>
      </c>
      <c r="C2168" t="str">
        <f>VLOOKUP(B2168,Sheet2!$AM$2:$AN$66,2,FALSE)</f>
        <v>Arizona</v>
      </c>
    </row>
    <row r="2169" spans="2:3" x14ac:dyDescent="0.4">
      <c r="B2169">
        <v>1452</v>
      </c>
      <c r="C2169" t="str">
        <f>VLOOKUP(B2169,Sheet2!$AM$2:$AN$66,2,FALSE)</f>
        <v>West Virginia</v>
      </c>
    </row>
    <row r="2170" spans="2:3" x14ac:dyDescent="0.4">
      <c r="B2170">
        <v>1458</v>
      </c>
      <c r="C2170" t="str">
        <f>VLOOKUP(B2170,Sheet2!$AM$2:$AN$66,2,FALSE)</f>
        <v>Wisconsin</v>
      </c>
    </row>
    <row r="2171" spans="2:3" x14ac:dyDescent="0.4">
      <c r="B2171">
        <v>1124</v>
      </c>
      <c r="C2171" t="str">
        <f>VLOOKUP(B2171,Sheet2!$AM$2:$AN$66,2,FALSE)</f>
        <v>Baylor</v>
      </c>
    </row>
    <row r="2172" spans="2:3" x14ac:dyDescent="0.4">
      <c r="B2172">
        <v>1343</v>
      </c>
      <c r="C2172" t="str">
        <f>VLOOKUP(B2172,Sheet2!$AM$2:$AN$66,2,FALSE)</f>
        <v>Princeton</v>
      </c>
    </row>
    <row r="2173" spans="2:3" x14ac:dyDescent="0.4">
      <c r="B2173">
        <v>1458</v>
      </c>
      <c r="C2173" t="str">
        <f>VLOOKUP(B2173,Sheet2!$AM$2:$AN$66,2,FALSE)</f>
        <v>Wisconsin</v>
      </c>
    </row>
    <row r="2174" spans="2:3" x14ac:dyDescent="0.4">
      <c r="B2174">
        <v>1268</v>
      </c>
      <c r="C2174" t="str">
        <f>VLOOKUP(B2174,Sheet2!$AM$2:$AN$66,2,FALSE)</f>
        <v>Maryland</v>
      </c>
    </row>
    <row r="2175" spans="2:3" x14ac:dyDescent="0.4">
      <c r="B2175">
        <v>1124</v>
      </c>
      <c r="C2175" t="str">
        <f>VLOOKUP(B2175,Sheet2!$AM$2:$AN$66,2,FALSE)</f>
        <v>Baylor</v>
      </c>
    </row>
    <row r="2176" spans="2:3" x14ac:dyDescent="0.4">
      <c r="B2176">
        <v>1437</v>
      </c>
      <c r="C2176" t="str">
        <f>VLOOKUP(B2176,Sheet2!$AM$2:$AN$66,2,FALSE)</f>
        <v>Villanova</v>
      </c>
    </row>
    <row r="2177" spans="2:3" x14ac:dyDescent="0.4">
      <c r="B2177">
        <v>1458</v>
      </c>
      <c r="C2177" t="str">
        <f>VLOOKUP(B2177,Sheet2!$AM$2:$AN$66,2,FALSE)</f>
        <v>Wisconsin</v>
      </c>
    </row>
    <row r="2178" spans="2:3" x14ac:dyDescent="0.4">
      <c r="B2178">
        <v>1124</v>
      </c>
      <c r="C2178" t="str">
        <f>VLOOKUP(B2178,Sheet2!$AM$2:$AN$66,2,FALSE)</f>
        <v>Baylor</v>
      </c>
    </row>
    <row r="2179" spans="2:3" x14ac:dyDescent="0.4">
      <c r="B2179">
        <v>1437</v>
      </c>
      <c r="C2179" t="str">
        <f>VLOOKUP(B2179,Sheet2!$AM$2:$AN$66,2,FALSE)</f>
        <v>Villanova</v>
      </c>
    </row>
    <row r="2180" spans="2:3" x14ac:dyDescent="0.4">
      <c r="B2180">
        <v>1452</v>
      </c>
      <c r="C2180" t="str">
        <f>VLOOKUP(B2180,Sheet2!$AM$2:$AN$66,2,FALSE)</f>
        <v>West Virginia</v>
      </c>
    </row>
    <row r="2181" spans="2:3" x14ac:dyDescent="0.4">
      <c r="B2181">
        <v>1437</v>
      </c>
      <c r="C2181" t="str">
        <f>VLOOKUP(B2181,Sheet2!$AM$2:$AN$66,2,FALSE)</f>
        <v>Villanova</v>
      </c>
    </row>
    <row r="2182" spans="2:3" x14ac:dyDescent="0.4">
      <c r="B2182">
        <v>1437</v>
      </c>
      <c r="C2182" t="str">
        <f>VLOOKUP(B2182,Sheet2!$AM$2:$AN$66,2,FALSE)</f>
        <v>Villanova</v>
      </c>
    </row>
    <row r="2183" spans="2:3" x14ac:dyDescent="0.4">
      <c r="B2183">
        <v>1452</v>
      </c>
      <c r="C2183" t="str">
        <f>VLOOKUP(B2183,Sheet2!$AM$2:$AN$66,2,FALSE)</f>
        <v>West Virginia</v>
      </c>
    </row>
    <row r="2184" spans="2:3" x14ac:dyDescent="0.4">
      <c r="B2184">
        <v>1437</v>
      </c>
      <c r="C2184" t="str">
        <f>VLOOKUP(B2184,Sheet2!$AM$2:$AN$66,2,FALSE)</f>
        <v>Villanova</v>
      </c>
    </row>
    <row r="2185" spans="2:3" x14ac:dyDescent="0.4">
      <c r="B2185">
        <v>1458</v>
      </c>
      <c r="C2185" t="str">
        <f>VLOOKUP(B2185,Sheet2!$AM$2:$AN$66,2,FALSE)</f>
        <v>Wisconsin</v>
      </c>
    </row>
    <row r="2186" spans="2:3" x14ac:dyDescent="0.4">
      <c r="B2186">
        <v>1376</v>
      </c>
      <c r="C2186" t="str">
        <f>VLOOKUP(B2186,Sheet2!$AM$2:$AN$66,2,FALSE)</f>
        <v>South Carolina</v>
      </c>
    </row>
    <row r="2187" spans="2:3" x14ac:dyDescent="0.4">
      <c r="B2187">
        <v>1452</v>
      </c>
      <c r="C2187" t="str">
        <f>VLOOKUP(B2187,Sheet2!$AM$2:$AN$66,2,FALSE)</f>
        <v>West Virginia</v>
      </c>
    </row>
    <row r="2188" spans="2:3" x14ac:dyDescent="0.4">
      <c r="B2188">
        <v>1437</v>
      </c>
      <c r="C2188" t="str">
        <f>VLOOKUP(B2188,Sheet2!$AM$2:$AN$66,2,FALSE)</f>
        <v>Villanova</v>
      </c>
    </row>
    <row r="2189" spans="2:3" x14ac:dyDescent="0.4">
      <c r="B2189">
        <v>1452</v>
      </c>
      <c r="C2189" t="str">
        <f>VLOOKUP(B2189,Sheet2!$AM$2:$AN$66,2,FALSE)</f>
        <v>West Virginia</v>
      </c>
    </row>
    <row r="2190" spans="2:3" x14ac:dyDescent="0.4">
      <c r="B2190">
        <v>1452</v>
      </c>
      <c r="C2190" t="str">
        <f>VLOOKUP(B2190,Sheet2!$AM$2:$AN$66,2,FALSE)</f>
        <v>West Virginia</v>
      </c>
    </row>
    <row r="2191" spans="2:3" x14ac:dyDescent="0.4">
      <c r="B2191">
        <v>1124</v>
      </c>
      <c r="C2191" t="str">
        <f>VLOOKUP(B2191,Sheet2!$AM$2:$AN$66,2,FALSE)</f>
        <v>Baylor</v>
      </c>
    </row>
    <row r="2192" spans="2:3" x14ac:dyDescent="0.4">
      <c r="B2192">
        <v>1124</v>
      </c>
      <c r="C2192" t="str">
        <f>VLOOKUP(B2192,Sheet2!$AM$2:$AN$66,2,FALSE)</f>
        <v>Baylor</v>
      </c>
    </row>
    <row r="2193" spans="2:3" x14ac:dyDescent="0.4">
      <c r="B2193">
        <v>1374</v>
      </c>
      <c r="C2193" t="str">
        <f>VLOOKUP(B2193,Sheet2!$AM$2:$AN$66,2,FALSE)</f>
        <v>Southern Methodist</v>
      </c>
    </row>
    <row r="2194" spans="2:3" x14ac:dyDescent="0.4">
      <c r="B2194">
        <v>1452</v>
      </c>
      <c r="C2194" t="str">
        <f>VLOOKUP(B2194,Sheet2!$AM$2:$AN$66,2,FALSE)</f>
        <v>West Virginia</v>
      </c>
    </row>
    <row r="2195" spans="2:3" x14ac:dyDescent="0.4">
      <c r="B2195">
        <v>1452</v>
      </c>
      <c r="C2195" t="str">
        <f>VLOOKUP(B2195,Sheet2!$AM$2:$AN$66,2,FALSE)</f>
        <v>West Virginia</v>
      </c>
    </row>
    <row r="2196" spans="2:3" x14ac:dyDescent="0.4">
      <c r="B2196">
        <v>1452</v>
      </c>
      <c r="C2196" t="str">
        <f>VLOOKUP(B2196,Sheet2!$AM$2:$AN$66,2,FALSE)</f>
        <v>West Virginia</v>
      </c>
    </row>
    <row r="2197" spans="2:3" x14ac:dyDescent="0.4">
      <c r="B2197">
        <v>1374</v>
      </c>
      <c r="C2197" t="str">
        <f>VLOOKUP(B2197,Sheet2!$AM$2:$AN$66,2,FALSE)</f>
        <v>Southern Methodist</v>
      </c>
    </row>
    <row r="2198" spans="2:3" x14ac:dyDescent="0.4">
      <c r="B2198">
        <v>1374</v>
      </c>
      <c r="C2198" t="str">
        <f>VLOOKUP(B2198,Sheet2!$AM$2:$AN$66,2,FALSE)</f>
        <v>Southern Methodist</v>
      </c>
    </row>
    <row r="2199" spans="2:3" x14ac:dyDescent="0.4">
      <c r="B2199">
        <v>1452</v>
      </c>
      <c r="C2199" t="str">
        <f>VLOOKUP(B2199,Sheet2!$AM$2:$AN$66,2,FALSE)</f>
        <v>West Virginia</v>
      </c>
    </row>
    <row r="2200" spans="2:3" x14ac:dyDescent="0.4">
      <c r="B2200">
        <v>1452</v>
      </c>
      <c r="C2200" t="str">
        <f>VLOOKUP(B2200,Sheet2!$AM$2:$AN$66,2,FALSE)</f>
        <v>West Virginia</v>
      </c>
    </row>
    <row r="2201" spans="2:3" x14ac:dyDescent="0.4">
      <c r="B2201">
        <v>1195</v>
      </c>
      <c r="C2201" t="str">
        <f>VLOOKUP(B2201,Sheet2!$AM$2:$AN$66,2,FALSE)</f>
        <v>Florida Gulf Coast</v>
      </c>
    </row>
    <row r="2202" spans="2:3" x14ac:dyDescent="0.4">
      <c r="B2202">
        <v>1124</v>
      </c>
      <c r="C2202" t="str">
        <f>VLOOKUP(B2202,Sheet2!$AM$2:$AN$66,2,FALSE)</f>
        <v>Baylor</v>
      </c>
    </row>
    <row r="2203" spans="2:3" x14ac:dyDescent="0.4">
      <c r="B2203">
        <v>1124</v>
      </c>
      <c r="C2203" t="str">
        <f>VLOOKUP(B2203,Sheet2!$AM$2:$AN$66,2,FALSE)</f>
        <v>Baylor</v>
      </c>
    </row>
    <row r="2204" spans="2:3" x14ac:dyDescent="0.4">
      <c r="B2204">
        <v>1124</v>
      </c>
      <c r="C2204" t="str">
        <f>VLOOKUP(B2204,Sheet2!$AM$2:$AN$66,2,FALSE)</f>
        <v>Baylor</v>
      </c>
    </row>
    <row r="2205" spans="2:3" x14ac:dyDescent="0.4">
      <c r="B2205">
        <v>1437</v>
      </c>
      <c r="C2205" t="str">
        <f>VLOOKUP(B2205,Sheet2!$AM$2:$AN$66,2,FALSE)</f>
        <v>Villanova</v>
      </c>
    </row>
    <row r="2206" spans="2:3" x14ac:dyDescent="0.4">
      <c r="B2206">
        <v>1196</v>
      </c>
      <c r="C2206" t="str">
        <f>VLOOKUP(B2206,Sheet2!$AM$2:$AN$66,2,FALSE)</f>
        <v>Florida</v>
      </c>
    </row>
    <row r="2207" spans="2:3" x14ac:dyDescent="0.4">
      <c r="B2207">
        <v>1423</v>
      </c>
      <c r="C2207" t="str">
        <f>VLOOKUP(B2207,Sheet2!$AM$2:$AN$66,2,FALSE)</f>
        <v>North Carolina-Wilmington</v>
      </c>
    </row>
    <row r="2208" spans="2:3" x14ac:dyDescent="0.4">
      <c r="B2208">
        <v>1423</v>
      </c>
      <c r="C2208" t="str">
        <f>VLOOKUP(B2208,Sheet2!$AM$2:$AN$66,2,FALSE)</f>
        <v>North Carolina-Wilmington</v>
      </c>
    </row>
    <row r="2209" spans="2:3" x14ac:dyDescent="0.4">
      <c r="B2209">
        <v>1376</v>
      </c>
      <c r="C2209" t="str">
        <f>VLOOKUP(B2209,Sheet2!$AM$2:$AN$66,2,FALSE)</f>
        <v>South Carolina</v>
      </c>
    </row>
    <row r="2210" spans="2:3" x14ac:dyDescent="0.4">
      <c r="B2210">
        <v>1452</v>
      </c>
      <c r="C2210" t="str">
        <f>VLOOKUP(B2210,Sheet2!$AM$2:$AN$66,2,FALSE)</f>
        <v>West Virginia</v>
      </c>
    </row>
    <row r="2211" spans="2:3" x14ac:dyDescent="0.4">
      <c r="B2211">
        <v>1458</v>
      </c>
      <c r="C2211" t="str">
        <f>VLOOKUP(B2211,Sheet2!$AM$2:$AN$66,2,FALSE)</f>
        <v>Wisconsin</v>
      </c>
    </row>
    <row r="2212" spans="2:3" x14ac:dyDescent="0.4">
      <c r="B2212">
        <v>1452</v>
      </c>
      <c r="C2212" t="str">
        <f>VLOOKUP(B2212,Sheet2!$AM$2:$AN$66,2,FALSE)</f>
        <v>West Virginia</v>
      </c>
    </row>
    <row r="2213" spans="2:3" x14ac:dyDescent="0.4">
      <c r="B2213">
        <v>1124</v>
      </c>
      <c r="C2213" t="str">
        <f>VLOOKUP(B2213,Sheet2!$AM$2:$AN$66,2,FALSE)</f>
        <v>Baylor</v>
      </c>
    </row>
    <row r="2214" spans="2:3" x14ac:dyDescent="0.4">
      <c r="B2214">
        <v>1458</v>
      </c>
      <c r="C2214" t="str">
        <f>VLOOKUP(B2214,Sheet2!$AM$2:$AN$66,2,FALSE)</f>
        <v>Wisconsin</v>
      </c>
    </row>
    <row r="2215" spans="2:3" x14ac:dyDescent="0.4">
      <c r="B2215">
        <v>1124</v>
      </c>
      <c r="C2215" t="str">
        <f>VLOOKUP(B2215,Sheet2!$AM$2:$AN$66,2,FALSE)</f>
        <v>Baylor</v>
      </c>
    </row>
    <row r="2216" spans="2:3" x14ac:dyDescent="0.4">
      <c r="B2216">
        <v>1195</v>
      </c>
      <c r="C2216" t="str">
        <f>VLOOKUP(B2216,Sheet2!$AM$2:$AN$66,2,FALSE)</f>
        <v>Florida Gulf Coast</v>
      </c>
    </row>
    <row r="2217" spans="2:3" x14ac:dyDescent="0.4">
      <c r="B2217">
        <v>1433</v>
      </c>
      <c r="C2217" t="str">
        <f>VLOOKUP(B2217,Sheet2!$AM$2:$AN$66,2,FALSE)</f>
        <v>Virginia Commonwealth</v>
      </c>
    </row>
    <row r="2218" spans="2:3" x14ac:dyDescent="0.4">
      <c r="B2218">
        <v>1376</v>
      </c>
      <c r="C2218" t="str">
        <f>VLOOKUP(B2218,Sheet2!$AM$2:$AN$66,2,FALSE)</f>
        <v>South Carolina</v>
      </c>
    </row>
    <row r="2219" spans="2:3" x14ac:dyDescent="0.4">
      <c r="B2219">
        <v>1376</v>
      </c>
      <c r="C2219" t="str">
        <f>VLOOKUP(B2219,Sheet2!$AM$2:$AN$66,2,FALSE)</f>
        <v>South Carolina</v>
      </c>
    </row>
    <row r="2220" spans="2:3" x14ac:dyDescent="0.4">
      <c r="B2220">
        <v>1433</v>
      </c>
      <c r="C2220" t="str">
        <f>VLOOKUP(B2220,Sheet2!$AM$2:$AN$66,2,FALSE)</f>
        <v>Virginia Commonwealth</v>
      </c>
    </row>
    <row r="2221" spans="2:3" x14ac:dyDescent="0.4">
      <c r="B2221">
        <v>1452</v>
      </c>
      <c r="C2221" t="str">
        <f>VLOOKUP(B2221,Sheet2!$AM$2:$AN$66,2,FALSE)</f>
        <v>West Virginia</v>
      </c>
    </row>
    <row r="2222" spans="2:3" x14ac:dyDescent="0.4">
      <c r="B2222">
        <v>1423</v>
      </c>
      <c r="C2222" t="str">
        <f>VLOOKUP(B2222,Sheet2!$AM$2:$AN$66,2,FALSE)</f>
        <v>North Carolina-Wilmington</v>
      </c>
    </row>
    <row r="2223" spans="2:3" x14ac:dyDescent="0.4">
      <c r="B2223">
        <v>1452</v>
      </c>
      <c r="C2223" t="str">
        <f>VLOOKUP(B2223,Sheet2!$AM$2:$AN$66,2,FALSE)</f>
        <v>West Virginia</v>
      </c>
    </row>
    <row r="2224" spans="2:3" x14ac:dyDescent="0.4">
      <c r="B2224">
        <v>1374</v>
      </c>
      <c r="C2224" t="str">
        <f>VLOOKUP(B2224,Sheet2!$AM$2:$AN$66,2,FALSE)</f>
        <v>Southern Methodist</v>
      </c>
    </row>
    <row r="2225" spans="2:3" x14ac:dyDescent="0.4">
      <c r="B2225">
        <v>1452</v>
      </c>
      <c r="C2225" t="str">
        <f>VLOOKUP(B2225,Sheet2!$AM$2:$AN$66,2,FALSE)</f>
        <v>West Virginia</v>
      </c>
    </row>
    <row r="2226" spans="2:3" x14ac:dyDescent="0.4">
      <c r="B2226">
        <v>1423</v>
      </c>
      <c r="C2226" t="str">
        <f>VLOOKUP(B2226,Sheet2!$AM$2:$AN$66,2,FALSE)</f>
        <v>North Carolina-Wilmington</v>
      </c>
    </row>
    <row r="2227" spans="2:3" x14ac:dyDescent="0.4">
      <c r="B2227">
        <v>1124</v>
      </c>
      <c r="C2227" t="str">
        <f>VLOOKUP(B2227,Sheet2!$AM$2:$AN$66,2,FALSE)</f>
        <v>Baylor</v>
      </c>
    </row>
    <row r="2228" spans="2:3" x14ac:dyDescent="0.4">
      <c r="B2228">
        <v>1452</v>
      </c>
      <c r="C2228" t="str">
        <f>VLOOKUP(B2228,Sheet2!$AM$2:$AN$66,2,FALSE)</f>
        <v>West Virginia</v>
      </c>
    </row>
    <row r="2229" spans="2:3" x14ac:dyDescent="0.4">
      <c r="B2229">
        <v>1452</v>
      </c>
      <c r="C2229" t="str">
        <f>VLOOKUP(B2229,Sheet2!$AM$2:$AN$66,2,FALSE)</f>
        <v>West Virginia</v>
      </c>
    </row>
    <row r="2230" spans="2:3" x14ac:dyDescent="0.4">
      <c r="B2230">
        <v>1452</v>
      </c>
      <c r="C2230" t="str">
        <f>VLOOKUP(B2230,Sheet2!$AM$2:$AN$66,2,FALSE)</f>
        <v>West Virginia</v>
      </c>
    </row>
    <row r="2231" spans="2:3" x14ac:dyDescent="0.4">
      <c r="B2231">
        <v>1195</v>
      </c>
      <c r="C2231" t="str">
        <f>VLOOKUP(B2231,Sheet2!$AM$2:$AN$66,2,FALSE)</f>
        <v>Florida Gulf Coast</v>
      </c>
    </row>
    <row r="2232" spans="2:3" x14ac:dyDescent="0.4">
      <c r="B2232">
        <v>1124</v>
      </c>
      <c r="C2232" t="str">
        <f>VLOOKUP(B2232,Sheet2!$AM$2:$AN$66,2,FALSE)</f>
        <v>Baylor</v>
      </c>
    </row>
    <row r="2233" spans="2:3" x14ac:dyDescent="0.4">
      <c r="B2233">
        <v>1374</v>
      </c>
      <c r="C2233" t="str">
        <f>VLOOKUP(B2233,Sheet2!$AM$2:$AN$66,2,FALSE)</f>
        <v>Southern Methodist</v>
      </c>
    </row>
    <row r="2234" spans="2:3" x14ac:dyDescent="0.4">
      <c r="B2234">
        <v>1437</v>
      </c>
      <c r="C2234" t="str">
        <f>VLOOKUP(B2234,Sheet2!$AM$2:$AN$66,2,FALSE)</f>
        <v>Villanova</v>
      </c>
    </row>
    <row r="2235" spans="2:3" x14ac:dyDescent="0.4">
      <c r="B2235">
        <v>1195</v>
      </c>
      <c r="C2235" t="str">
        <f>VLOOKUP(B2235,Sheet2!$AM$2:$AN$66,2,FALSE)</f>
        <v>Florida Gulf Coast</v>
      </c>
    </row>
    <row r="2236" spans="2:3" x14ac:dyDescent="0.4">
      <c r="B2236">
        <v>1452</v>
      </c>
      <c r="C2236" t="str">
        <f>VLOOKUP(B2236,Sheet2!$AM$2:$AN$66,2,FALSE)</f>
        <v>West Virginia</v>
      </c>
    </row>
    <row r="2237" spans="2:3" x14ac:dyDescent="0.4">
      <c r="B2237">
        <v>1433</v>
      </c>
      <c r="C2237" t="str">
        <f>VLOOKUP(B2237,Sheet2!$AM$2:$AN$66,2,FALSE)</f>
        <v>Virginia Commonwealth</v>
      </c>
    </row>
    <row r="2238" spans="2:3" x14ac:dyDescent="0.4">
      <c r="B2238">
        <v>1124</v>
      </c>
      <c r="C2238" t="str">
        <f>VLOOKUP(B2238,Sheet2!$AM$2:$AN$66,2,FALSE)</f>
        <v>Baylor</v>
      </c>
    </row>
    <row r="2239" spans="2:3" x14ac:dyDescent="0.4">
      <c r="B2239">
        <v>1433</v>
      </c>
      <c r="C2239" t="str">
        <f>VLOOKUP(B2239,Sheet2!$AM$2:$AN$66,2,FALSE)</f>
        <v>Virginia Commonwealth</v>
      </c>
    </row>
    <row r="2240" spans="2:3" x14ac:dyDescent="0.4">
      <c r="B2240">
        <v>1452</v>
      </c>
      <c r="C2240" t="str">
        <f>VLOOKUP(B2240,Sheet2!$AM$2:$AN$66,2,FALSE)</f>
        <v>West Virginia</v>
      </c>
    </row>
    <row r="2241" spans="2:3" x14ac:dyDescent="0.4">
      <c r="B2241">
        <v>1124</v>
      </c>
      <c r="C2241" t="str">
        <f>VLOOKUP(B2241,Sheet2!$AM$2:$AN$66,2,FALSE)</f>
        <v>Baylor</v>
      </c>
    </row>
    <row r="2242" spans="2:3" x14ac:dyDescent="0.4">
      <c r="B2242">
        <v>1437</v>
      </c>
      <c r="C2242" t="str">
        <f>VLOOKUP(B2242,Sheet2!$AM$2:$AN$66,2,FALSE)</f>
        <v>Villanova</v>
      </c>
    </row>
    <row r="2243" spans="2:3" x14ac:dyDescent="0.4">
      <c r="B2243">
        <v>1458</v>
      </c>
      <c r="C2243" t="str">
        <f>VLOOKUP(B2243,Sheet2!$AM$2:$AN$66,2,FALSE)</f>
        <v>Wisconsin</v>
      </c>
    </row>
    <row r="2244" spans="2:3" x14ac:dyDescent="0.4">
      <c r="B2244">
        <v>1124</v>
      </c>
      <c r="C2244" t="str">
        <f>VLOOKUP(B2244,Sheet2!$AM$2:$AN$66,2,FALSE)</f>
        <v>Baylor</v>
      </c>
    </row>
    <row r="2245" spans="2:3" x14ac:dyDescent="0.4">
      <c r="B2245">
        <v>1458</v>
      </c>
      <c r="C2245" t="str">
        <f>VLOOKUP(B2245,Sheet2!$AM$2:$AN$66,2,FALSE)</f>
        <v>Wisconsin</v>
      </c>
    </row>
    <row r="2246" spans="2:3" x14ac:dyDescent="0.4">
      <c r="B2246">
        <v>1452</v>
      </c>
      <c r="C2246" t="str">
        <f>VLOOKUP(B2246,Sheet2!$AM$2:$AN$66,2,FALSE)</f>
        <v>West Virginia</v>
      </c>
    </row>
    <row r="2247" spans="2:3" x14ac:dyDescent="0.4">
      <c r="B2247">
        <v>1452</v>
      </c>
      <c r="C2247" t="str">
        <f>VLOOKUP(B2247,Sheet2!$AM$2:$AN$66,2,FALSE)</f>
        <v>West Virginia</v>
      </c>
    </row>
    <row r="2248" spans="2:3" x14ac:dyDescent="0.4">
      <c r="B2248">
        <v>1437</v>
      </c>
      <c r="C2248" t="str">
        <f>VLOOKUP(B2248,Sheet2!$AM$2:$AN$66,2,FALSE)</f>
        <v>Villanova</v>
      </c>
    </row>
    <row r="2249" spans="2:3" x14ac:dyDescent="0.4">
      <c r="B2249">
        <v>1452</v>
      </c>
      <c r="C2249" t="str">
        <f>VLOOKUP(B2249,Sheet2!$AM$2:$AN$66,2,FALSE)</f>
        <v>West Virginia</v>
      </c>
    </row>
    <row r="2250" spans="2:3" x14ac:dyDescent="0.4">
      <c r="B2250">
        <v>1124</v>
      </c>
      <c r="C2250" t="str">
        <f>VLOOKUP(B2250,Sheet2!$AM$2:$AN$66,2,FALSE)</f>
        <v>Baylor</v>
      </c>
    </row>
    <row r="2251" spans="2:3" x14ac:dyDescent="0.4">
      <c r="B2251">
        <v>1452</v>
      </c>
      <c r="C2251" t="str">
        <f>VLOOKUP(B2251,Sheet2!$AM$2:$AN$66,2,FALSE)</f>
        <v>West Virginia</v>
      </c>
    </row>
    <row r="2252" spans="2:3" x14ac:dyDescent="0.4">
      <c r="B2252">
        <v>1112</v>
      </c>
      <c r="C2252" t="str">
        <f>VLOOKUP(B2252,Sheet2!$AM$2:$AN$66,2,FALSE)</f>
        <v>Arizona</v>
      </c>
    </row>
    <row r="2253" spans="2:3" x14ac:dyDescent="0.4">
      <c r="B2253">
        <v>1452</v>
      </c>
      <c r="C2253" t="str">
        <f>VLOOKUP(B2253,Sheet2!$AM$2:$AN$66,2,FALSE)</f>
        <v>West Virginia</v>
      </c>
    </row>
    <row r="2254" spans="2:3" x14ac:dyDescent="0.4">
      <c r="B2254">
        <v>1423</v>
      </c>
      <c r="C2254" t="str">
        <f>VLOOKUP(B2254,Sheet2!$AM$2:$AN$66,2,FALSE)</f>
        <v>North Carolina-Wilmington</v>
      </c>
    </row>
    <row r="2255" spans="2:3" x14ac:dyDescent="0.4">
      <c r="B2255">
        <v>1452</v>
      </c>
      <c r="C2255" t="str">
        <f>VLOOKUP(B2255,Sheet2!$AM$2:$AN$66,2,FALSE)</f>
        <v>West Virginia</v>
      </c>
    </row>
    <row r="2256" spans="2:3" x14ac:dyDescent="0.4">
      <c r="B2256">
        <v>1437</v>
      </c>
      <c r="C2256" t="str">
        <f>VLOOKUP(B2256,Sheet2!$AM$2:$AN$66,2,FALSE)</f>
        <v>Villanova</v>
      </c>
    </row>
    <row r="2257" spans="2:3" x14ac:dyDescent="0.4">
      <c r="B2257">
        <v>1437</v>
      </c>
      <c r="C2257" t="str">
        <f>VLOOKUP(B2257,Sheet2!$AM$2:$AN$66,2,FALSE)</f>
        <v>Villanova</v>
      </c>
    </row>
    <row r="2258" spans="2:3" x14ac:dyDescent="0.4">
      <c r="B2258">
        <v>1124</v>
      </c>
      <c r="C2258" t="str">
        <f>VLOOKUP(B2258,Sheet2!$AM$2:$AN$66,2,FALSE)</f>
        <v>Baylor</v>
      </c>
    </row>
    <row r="2259" spans="2:3" x14ac:dyDescent="0.4">
      <c r="B2259">
        <v>1124</v>
      </c>
      <c r="C2259" t="str">
        <f>VLOOKUP(B2259,Sheet2!$AM$2:$AN$66,2,FALSE)</f>
        <v>Baylor</v>
      </c>
    </row>
    <row r="2260" spans="2:3" x14ac:dyDescent="0.4">
      <c r="B2260">
        <v>1437</v>
      </c>
      <c r="C2260" t="str">
        <f>VLOOKUP(B2260,Sheet2!$AM$2:$AN$66,2,FALSE)</f>
        <v>Villanova</v>
      </c>
    </row>
    <row r="2261" spans="2:3" x14ac:dyDescent="0.4">
      <c r="B2261">
        <v>1437</v>
      </c>
      <c r="C2261" t="str">
        <f>VLOOKUP(B2261,Sheet2!$AM$2:$AN$66,2,FALSE)</f>
        <v>Villanova</v>
      </c>
    </row>
    <row r="2262" spans="2:3" x14ac:dyDescent="0.4">
      <c r="B2262">
        <v>1437</v>
      </c>
      <c r="C2262" t="str">
        <f>VLOOKUP(B2262,Sheet2!$AM$2:$AN$66,2,FALSE)</f>
        <v>Villanova</v>
      </c>
    </row>
    <row r="2263" spans="2:3" x14ac:dyDescent="0.4">
      <c r="B2263">
        <v>1458</v>
      </c>
      <c r="C2263" t="str">
        <f>VLOOKUP(B2263,Sheet2!$AM$2:$AN$66,2,FALSE)</f>
        <v>Wisconsin</v>
      </c>
    </row>
    <row r="2264" spans="2:3" x14ac:dyDescent="0.4">
      <c r="B2264">
        <v>1124</v>
      </c>
      <c r="C2264" t="str">
        <f>VLOOKUP(B2264,Sheet2!$AM$2:$AN$66,2,FALSE)</f>
        <v>Baylor</v>
      </c>
    </row>
    <row r="2265" spans="2:3" x14ac:dyDescent="0.4">
      <c r="B2265">
        <v>1437</v>
      </c>
      <c r="C2265" t="str">
        <f>VLOOKUP(B2265,Sheet2!$AM$2:$AN$66,2,FALSE)</f>
        <v>Villanova</v>
      </c>
    </row>
    <row r="2266" spans="2:3" x14ac:dyDescent="0.4">
      <c r="B2266">
        <v>1452</v>
      </c>
      <c r="C2266" t="str">
        <f>VLOOKUP(B2266,Sheet2!$AM$2:$AN$66,2,FALSE)</f>
        <v>West Virginia</v>
      </c>
    </row>
    <row r="2267" spans="2:3" x14ac:dyDescent="0.4">
      <c r="B2267">
        <v>1452</v>
      </c>
      <c r="C2267" t="str">
        <f>VLOOKUP(B2267,Sheet2!$AM$2:$AN$66,2,FALSE)</f>
        <v>West Virginia</v>
      </c>
    </row>
    <row r="2268" spans="2:3" x14ac:dyDescent="0.4">
      <c r="B2268">
        <v>1124</v>
      </c>
      <c r="C2268" t="str">
        <f>VLOOKUP(B2268,Sheet2!$AM$2:$AN$66,2,FALSE)</f>
        <v>Baylor</v>
      </c>
    </row>
    <row r="2269" spans="2:3" x14ac:dyDescent="0.4">
      <c r="B2269">
        <v>1452</v>
      </c>
      <c r="C2269" t="str">
        <f>VLOOKUP(B2269,Sheet2!$AM$2:$AN$66,2,FALSE)</f>
        <v>West Virginia</v>
      </c>
    </row>
    <row r="2270" spans="2:3" x14ac:dyDescent="0.4">
      <c r="B2270">
        <v>1433</v>
      </c>
      <c r="C2270" t="str">
        <f>VLOOKUP(B2270,Sheet2!$AM$2:$AN$66,2,FALSE)</f>
        <v>Virginia Commonwealth</v>
      </c>
    </row>
    <row r="2271" spans="2:3" x14ac:dyDescent="0.4">
      <c r="B2271">
        <v>1452</v>
      </c>
      <c r="C2271" t="str">
        <f>VLOOKUP(B2271,Sheet2!$AM$2:$AN$66,2,FALSE)</f>
        <v>West Virginia</v>
      </c>
    </row>
    <row r="2272" spans="2:3" x14ac:dyDescent="0.4">
      <c r="B2272">
        <v>1452</v>
      </c>
      <c r="C2272" t="str">
        <f>VLOOKUP(B2272,Sheet2!$AM$2:$AN$66,2,FALSE)</f>
        <v>West Virginia</v>
      </c>
    </row>
    <row r="2273" spans="2:3" x14ac:dyDescent="0.4">
      <c r="B2273">
        <v>1433</v>
      </c>
      <c r="C2273" t="str">
        <f>VLOOKUP(B2273,Sheet2!$AM$2:$AN$66,2,FALSE)</f>
        <v>Virginia Commonwealth</v>
      </c>
    </row>
    <row r="2274" spans="2:3" x14ac:dyDescent="0.4">
      <c r="B2274">
        <v>1437</v>
      </c>
      <c r="C2274" t="str">
        <f>VLOOKUP(B2274,Sheet2!$AM$2:$AN$66,2,FALSE)</f>
        <v>Villanova</v>
      </c>
    </row>
    <row r="2275" spans="2:3" x14ac:dyDescent="0.4">
      <c r="B2275">
        <v>1452</v>
      </c>
      <c r="C2275" t="str">
        <f>VLOOKUP(B2275,Sheet2!$AM$2:$AN$66,2,FALSE)</f>
        <v>West Virginia</v>
      </c>
    </row>
    <row r="2276" spans="2:3" x14ac:dyDescent="0.4">
      <c r="B2276">
        <v>1124</v>
      </c>
      <c r="C2276" t="str">
        <f>VLOOKUP(B2276,Sheet2!$AM$2:$AN$66,2,FALSE)</f>
        <v>Baylor</v>
      </c>
    </row>
    <row r="2277" spans="2:3" x14ac:dyDescent="0.4">
      <c r="B2277">
        <v>1388</v>
      </c>
      <c r="C2277" t="str">
        <f>VLOOKUP(B2277,Sheet2!$AM$2:$AN$66,2,FALSE)</f>
        <v>Saint Mary's (CA)</v>
      </c>
    </row>
    <row r="2278" spans="2:3" x14ac:dyDescent="0.4">
      <c r="B2278">
        <v>1458</v>
      </c>
      <c r="C2278" t="str">
        <f>VLOOKUP(B2278,Sheet2!$AM$2:$AN$66,2,FALSE)</f>
        <v>Wisconsin</v>
      </c>
    </row>
    <row r="2279" spans="2:3" x14ac:dyDescent="0.4">
      <c r="B2279">
        <v>1452</v>
      </c>
      <c r="C2279" t="str">
        <f>VLOOKUP(B2279,Sheet2!$AM$2:$AN$66,2,FALSE)</f>
        <v>West Virginia</v>
      </c>
    </row>
    <row r="2280" spans="2:3" x14ac:dyDescent="0.4">
      <c r="B2280">
        <v>1374</v>
      </c>
      <c r="C2280" t="str">
        <f>VLOOKUP(B2280,Sheet2!$AM$2:$AN$66,2,FALSE)</f>
        <v>Southern Methodist</v>
      </c>
    </row>
    <row r="2281" spans="2:3" x14ac:dyDescent="0.4">
      <c r="B2281">
        <v>1458</v>
      </c>
      <c r="C2281" t="str">
        <f>VLOOKUP(B2281,Sheet2!$AM$2:$AN$66,2,FALSE)</f>
        <v>Wisconsin</v>
      </c>
    </row>
    <row r="2282" spans="2:3" x14ac:dyDescent="0.4">
      <c r="B2282">
        <v>1376</v>
      </c>
      <c r="C2282" t="str">
        <f>VLOOKUP(B2282,Sheet2!$AM$2:$AN$66,2,FALSE)</f>
        <v>South Carolina</v>
      </c>
    </row>
    <row r="2283" spans="2:3" x14ac:dyDescent="0.4">
      <c r="B2283">
        <v>1374</v>
      </c>
      <c r="C2283" t="str">
        <f>VLOOKUP(B2283,Sheet2!$AM$2:$AN$66,2,FALSE)</f>
        <v>Southern Methodist</v>
      </c>
    </row>
    <row r="2284" spans="2:3" x14ac:dyDescent="0.4">
      <c r="B2284">
        <v>1433</v>
      </c>
      <c r="C2284" t="str">
        <f>VLOOKUP(B2284,Sheet2!$AM$2:$AN$66,2,FALSE)</f>
        <v>Virginia Commonwealth</v>
      </c>
    </row>
    <row r="2285" spans="2:3" x14ac:dyDescent="0.4">
      <c r="B2285">
        <v>1433</v>
      </c>
      <c r="C2285" t="str">
        <f>VLOOKUP(B2285,Sheet2!$AM$2:$AN$66,2,FALSE)</f>
        <v>Virginia Commonwealth</v>
      </c>
    </row>
    <row r="2286" spans="2:3" x14ac:dyDescent="0.4">
      <c r="B2286">
        <v>1452</v>
      </c>
      <c r="C2286" t="str">
        <f>VLOOKUP(B2286,Sheet2!$AM$2:$AN$66,2,FALSE)</f>
        <v>West Virginia</v>
      </c>
    </row>
    <row r="2287" spans="2:3" x14ac:dyDescent="0.4">
      <c r="B2287">
        <v>1315</v>
      </c>
      <c r="C2287" t="str">
        <f>VLOOKUP(B2287,Sheet2!$AM$2:$AN$66,2,FALSE)</f>
        <v>North Dakota</v>
      </c>
    </row>
    <row r="2288" spans="2:3" x14ac:dyDescent="0.4">
      <c r="B2288">
        <v>1433</v>
      </c>
      <c r="C2288" t="str">
        <f>VLOOKUP(B2288,Sheet2!$AM$2:$AN$66,2,FALSE)</f>
        <v>Virginia Commonwealth</v>
      </c>
    </row>
    <row r="2289" spans="2:3" x14ac:dyDescent="0.4">
      <c r="B2289">
        <v>1452</v>
      </c>
      <c r="C2289" t="str">
        <f>VLOOKUP(B2289,Sheet2!$AM$2:$AN$66,2,FALSE)</f>
        <v>West Virginia</v>
      </c>
    </row>
    <row r="2290" spans="2:3" x14ac:dyDescent="0.4">
      <c r="B2290">
        <v>1181</v>
      </c>
      <c r="C2290" t="str">
        <f>VLOOKUP(B2290,Sheet2!$AM$2:$AN$66,2,FALSE)</f>
        <v>Duke</v>
      </c>
    </row>
    <row r="2291" spans="2:3" x14ac:dyDescent="0.4">
      <c r="B2291">
        <v>1433</v>
      </c>
      <c r="C2291" t="str">
        <f>VLOOKUP(B2291,Sheet2!$AM$2:$AN$66,2,FALSE)</f>
        <v>Virginia Commonwealth</v>
      </c>
    </row>
    <row r="2292" spans="2:3" x14ac:dyDescent="0.4">
      <c r="B2292">
        <v>1452</v>
      </c>
      <c r="C2292" t="str">
        <f>VLOOKUP(B2292,Sheet2!$AM$2:$AN$66,2,FALSE)</f>
        <v>West Virginia</v>
      </c>
    </row>
    <row r="2293" spans="2:3" x14ac:dyDescent="0.4">
      <c r="B2293">
        <v>1458</v>
      </c>
      <c r="C2293" t="str">
        <f>VLOOKUP(B2293,Sheet2!$AM$2:$AN$66,2,FALSE)</f>
        <v>Wisconsin</v>
      </c>
    </row>
    <row r="2294" spans="2:3" x14ac:dyDescent="0.4">
      <c r="B2294">
        <v>1195</v>
      </c>
      <c r="C2294" t="str">
        <f>VLOOKUP(B2294,Sheet2!$AM$2:$AN$66,2,FALSE)</f>
        <v>Florida Gulf Coast</v>
      </c>
    </row>
    <row r="2295" spans="2:3" x14ac:dyDescent="0.4">
      <c r="B2295">
        <v>1437</v>
      </c>
      <c r="C2295" t="str">
        <f>VLOOKUP(B2295,Sheet2!$AM$2:$AN$66,2,FALSE)</f>
        <v>Villanova</v>
      </c>
    </row>
    <row r="2296" spans="2:3" x14ac:dyDescent="0.4">
      <c r="B2296">
        <v>1452</v>
      </c>
      <c r="C2296" t="str">
        <f>VLOOKUP(B2296,Sheet2!$AM$2:$AN$66,2,FALSE)</f>
        <v>West Virginia</v>
      </c>
    </row>
    <row r="2297" spans="2:3" x14ac:dyDescent="0.4">
      <c r="B2297">
        <v>1343</v>
      </c>
      <c r="C2297" t="str">
        <f>VLOOKUP(B2297,Sheet2!$AM$2:$AN$66,2,FALSE)</f>
        <v>Princeton</v>
      </c>
    </row>
    <row r="2298" spans="2:3" x14ac:dyDescent="0.4">
      <c r="B2298">
        <v>1452</v>
      </c>
      <c r="C2298" t="str">
        <f>VLOOKUP(B2298,Sheet2!$AM$2:$AN$66,2,FALSE)</f>
        <v>West Virginia</v>
      </c>
    </row>
    <row r="2299" spans="2:3" x14ac:dyDescent="0.4">
      <c r="B2299">
        <v>1452</v>
      </c>
      <c r="C2299" t="str">
        <f>VLOOKUP(B2299,Sheet2!$AM$2:$AN$66,2,FALSE)</f>
        <v>West Virginia</v>
      </c>
    </row>
    <row r="2300" spans="2:3" x14ac:dyDescent="0.4">
      <c r="B2300">
        <v>1433</v>
      </c>
      <c r="C2300" t="str">
        <f>VLOOKUP(B2300,Sheet2!$AM$2:$AN$66,2,FALSE)</f>
        <v>Virginia Commonwealth</v>
      </c>
    </row>
    <row r="2301" spans="2:3" x14ac:dyDescent="0.4">
      <c r="B2301">
        <v>1433</v>
      </c>
      <c r="C2301" t="str">
        <f>VLOOKUP(B2301,Sheet2!$AM$2:$AN$66,2,FALSE)</f>
        <v>Virginia Commonwealth</v>
      </c>
    </row>
    <row r="2302" spans="2:3" x14ac:dyDescent="0.4">
      <c r="B2302">
        <v>1124</v>
      </c>
      <c r="C2302" t="str">
        <f>VLOOKUP(B2302,Sheet2!$AM$2:$AN$66,2,FALSE)</f>
        <v>Baylor</v>
      </c>
    </row>
    <row r="2303" spans="2:3" x14ac:dyDescent="0.4">
      <c r="B2303">
        <v>1124</v>
      </c>
      <c r="C2303" t="str">
        <f>VLOOKUP(B2303,Sheet2!$AM$2:$AN$66,2,FALSE)</f>
        <v>Baylor</v>
      </c>
    </row>
    <row r="2304" spans="2:3" x14ac:dyDescent="0.4">
      <c r="B2304">
        <v>1458</v>
      </c>
      <c r="C2304" t="str">
        <f>VLOOKUP(B2304,Sheet2!$AM$2:$AN$66,2,FALSE)</f>
        <v>Wisconsin</v>
      </c>
    </row>
    <row r="2305" spans="2:3" x14ac:dyDescent="0.4">
      <c r="B2305">
        <v>1452</v>
      </c>
      <c r="C2305" t="str">
        <f>VLOOKUP(B2305,Sheet2!$AM$2:$AN$66,2,FALSE)</f>
        <v>West Virginia</v>
      </c>
    </row>
    <row r="2306" spans="2:3" x14ac:dyDescent="0.4">
      <c r="B2306">
        <v>1437</v>
      </c>
      <c r="C2306" t="str">
        <f>VLOOKUP(B2306,Sheet2!$AM$2:$AN$66,2,FALSE)</f>
        <v>Villanova</v>
      </c>
    </row>
    <row r="2307" spans="2:3" x14ac:dyDescent="0.4">
      <c r="B2307">
        <v>1388</v>
      </c>
      <c r="C2307" t="str">
        <f>VLOOKUP(B2307,Sheet2!$AM$2:$AN$66,2,FALSE)</f>
        <v>Saint Mary's (CA)</v>
      </c>
    </row>
    <row r="2308" spans="2:3" x14ac:dyDescent="0.4">
      <c r="B2308">
        <v>1374</v>
      </c>
      <c r="C2308" t="str">
        <f>VLOOKUP(B2308,Sheet2!$AM$2:$AN$66,2,FALSE)</f>
        <v>Southern Methodist</v>
      </c>
    </row>
    <row r="2309" spans="2:3" x14ac:dyDescent="0.4">
      <c r="B2309">
        <v>1374</v>
      </c>
      <c r="C2309" t="str">
        <f>VLOOKUP(B2309,Sheet2!$AM$2:$AN$66,2,FALSE)</f>
        <v>Southern Methodist</v>
      </c>
    </row>
    <row r="2310" spans="2:3" x14ac:dyDescent="0.4">
      <c r="B2310">
        <v>1433</v>
      </c>
      <c r="C2310" t="str">
        <f>VLOOKUP(B2310,Sheet2!$AM$2:$AN$66,2,FALSE)</f>
        <v>Virginia Commonwealth</v>
      </c>
    </row>
    <row r="2311" spans="2:3" x14ac:dyDescent="0.4">
      <c r="B2311">
        <v>1433</v>
      </c>
      <c r="C2311" t="str">
        <f>VLOOKUP(B2311,Sheet2!$AM$2:$AN$66,2,FALSE)</f>
        <v>Virginia Commonwealth</v>
      </c>
    </row>
    <row r="2312" spans="2:3" x14ac:dyDescent="0.4">
      <c r="B2312">
        <v>1437</v>
      </c>
      <c r="C2312" t="str">
        <f>VLOOKUP(B2312,Sheet2!$AM$2:$AN$66,2,FALSE)</f>
        <v>Villanova</v>
      </c>
    </row>
    <row r="2313" spans="2:3" x14ac:dyDescent="0.4">
      <c r="B2313">
        <v>1124</v>
      </c>
      <c r="C2313" t="str">
        <f>VLOOKUP(B2313,Sheet2!$AM$2:$AN$66,2,FALSE)</f>
        <v>Baylor</v>
      </c>
    </row>
    <row r="2314" spans="2:3" x14ac:dyDescent="0.4">
      <c r="B2314">
        <v>1343</v>
      </c>
      <c r="C2314" t="str">
        <f>VLOOKUP(B2314,Sheet2!$AM$2:$AN$66,2,FALSE)</f>
        <v>Princeton</v>
      </c>
    </row>
    <row r="2315" spans="2:3" x14ac:dyDescent="0.4">
      <c r="B2315">
        <v>1437</v>
      </c>
      <c r="C2315" t="str">
        <f>VLOOKUP(B2315,Sheet2!$AM$2:$AN$66,2,FALSE)</f>
        <v>Villanova</v>
      </c>
    </row>
    <row r="2316" spans="2:3" x14ac:dyDescent="0.4">
      <c r="B2316">
        <v>1196</v>
      </c>
      <c r="C2316" t="str">
        <f>VLOOKUP(B2316,Sheet2!$AM$2:$AN$66,2,FALSE)</f>
        <v>Florida</v>
      </c>
    </row>
    <row r="2317" spans="2:3" x14ac:dyDescent="0.4">
      <c r="B2317">
        <v>1124</v>
      </c>
      <c r="C2317" t="str">
        <f>VLOOKUP(B2317,Sheet2!$AM$2:$AN$66,2,FALSE)</f>
        <v>Baylor</v>
      </c>
    </row>
    <row r="2318" spans="2:3" x14ac:dyDescent="0.4">
      <c r="B2318">
        <v>1124</v>
      </c>
      <c r="C2318" t="str">
        <f>VLOOKUP(B2318,Sheet2!$AM$2:$AN$66,2,FALSE)</f>
        <v>Baylor</v>
      </c>
    </row>
    <row r="2319" spans="2:3" x14ac:dyDescent="0.4">
      <c r="B2319">
        <v>1374</v>
      </c>
      <c r="C2319" t="str">
        <f>VLOOKUP(B2319,Sheet2!$AM$2:$AN$66,2,FALSE)</f>
        <v>Southern Methodist</v>
      </c>
    </row>
    <row r="2320" spans="2:3" x14ac:dyDescent="0.4">
      <c r="B2320">
        <v>1112</v>
      </c>
      <c r="C2320" t="str">
        <f>VLOOKUP(B2320,Sheet2!$AM$2:$AN$66,2,FALSE)</f>
        <v>Arizona</v>
      </c>
    </row>
    <row r="2321" spans="2:3" x14ac:dyDescent="0.4">
      <c r="B2321">
        <v>1374</v>
      </c>
      <c r="C2321" t="str">
        <f>VLOOKUP(B2321,Sheet2!$AM$2:$AN$66,2,FALSE)</f>
        <v>Southern Methodist</v>
      </c>
    </row>
    <row r="2322" spans="2:3" x14ac:dyDescent="0.4">
      <c r="B2322">
        <v>1437</v>
      </c>
      <c r="C2322" t="str">
        <f>VLOOKUP(B2322,Sheet2!$AM$2:$AN$66,2,FALSE)</f>
        <v>Villanova</v>
      </c>
    </row>
    <row r="2323" spans="2:3" x14ac:dyDescent="0.4">
      <c r="B2323">
        <v>1452</v>
      </c>
      <c r="C2323" t="str">
        <f>VLOOKUP(B2323,Sheet2!$AM$2:$AN$66,2,FALSE)</f>
        <v>West Virginia</v>
      </c>
    </row>
    <row r="2324" spans="2:3" x14ac:dyDescent="0.4">
      <c r="B2324">
        <v>1437</v>
      </c>
      <c r="C2324" t="str">
        <f>VLOOKUP(B2324,Sheet2!$AM$2:$AN$66,2,FALSE)</f>
        <v>Villanova</v>
      </c>
    </row>
    <row r="2325" spans="2:3" x14ac:dyDescent="0.4">
      <c r="B2325">
        <v>1196</v>
      </c>
      <c r="C2325" t="str">
        <f>VLOOKUP(B2325,Sheet2!$AM$2:$AN$66,2,FALSE)</f>
        <v>Florida</v>
      </c>
    </row>
    <row r="2326" spans="2:3" x14ac:dyDescent="0.4">
      <c r="B2326">
        <v>1433</v>
      </c>
      <c r="C2326" t="str">
        <f>VLOOKUP(B2326,Sheet2!$AM$2:$AN$66,2,FALSE)</f>
        <v>Virginia Commonwealth</v>
      </c>
    </row>
    <row r="2327" spans="2:3" x14ac:dyDescent="0.4">
      <c r="B2327">
        <v>1458</v>
      </c>
      <c r="C2327" t="str">
        <f>VLOOKUP(B2327,Sheet2!$AM$2:$AN$66,2,FALSE)</f>
        <v>Wisconsin</v>
      </c>
    </row>
    <row r="2328" spans="2:3" x14ac:dyDescent="0.4">
      <c r="B2328">
        <v>1452</v>
      </c>
      <c r="C2328" t="str">
        <f>VLOOKUP(B2328,Sheet2!$AM$2:$AN$66,2,FALSE)</f>
        <v>West Virginia</v>
      </c>
    </row>
    <row r="2329" spans="2:3" x14ac:dyDescent="0.4">
      <c r="B2329">
        <v>1433</v>
      </c>
      <c r="C2329" t="str">
        <f>VLOOKUP(B2329,Sheet2!$AM$2:$AN$66,2,FALSE)</f>
        <v>Virginia Commonwealth</v>
      </c>
    </row>
    <row r="2330" spans="2:3" x14ac:dyDescent="0.4">
      <c r="B2330">
        <v>1437</v>
      </c>
      <c r="C2330" t="str">
        <f>VLOOKUP(B2330,Sheet2!$AM$2:$AN$66,2,FALSE)</f>
        <v>Villanova</v>
      </c>
    </row>
    <row r="2331" spans="2:3" x14ac:dyDescent="0.4">
      <c r="B2331">
        <v>1124</v>
      </c>
      <c r="C2331" t="str">
        <f>VLOOKUP(B2331,Sheet2!$AM$2:$AN$66,2,FALSE)</f>
        <v>Baylor</v>
      </c>
    </row>
    <row r="2332" spans="2:3" x14ac:dyDescent="0.4">
      <c r="B2332">
        <v>1124</v>
      </c>
      <c r="C2332" t="str">
        <f>VLOOKUP(B2332,Sheet2!$AM$2:$AN$66,2,FALSE)</f>
        <v>Baylor</v>
      </c>
    </row>
    <row r="2333" spans="2:3" x14ac:dyDescent="0.4">
      <c r="B2333">
        <v>1437</v>
      </c>
      <c r="C2333" t="str">
        <f>VLOOKUP(B2333,Sheet2!$AM$2:$AN$66,2,FALSE)</f>
        <v>Villanova</v>
      </c>
    </row>
    <row r="2334" spans="2:3" x14ac:dyDescent="0.4">
      <c r="B2334">
        <v>1343</v>
      </c>
      <c r="C2334" t="str">
        <f>VLOOKUP(B2334,Sheet2!$AM$2:$AN$66,2,FALSE)</f>
        <v>Princeton</v>
      </c>
    </row>
    <row r="2335" spans="2:3" x14ac:dyDescent="0.4">
      <c r="B2335">
        <v>1452</v>
      </c>
      <c r="C2335" t="str">
        <f>VLOOKUP(B2335,Sheet2!$AM$2:$AN$66,2,FALSE)</f>
        <v>West Virginia</v>
      </c>
    </row>
    <row r="2336" spans="2:3" x14ac:dyDescent="0.4">
      <c r="B2336">
        <v>1452</v>
      </c>
      <c r="C2336" t="str">
        <f>VLOOKUP(B2336,Sheet2!$AM$2:$AN$66,2,FALSE)</f>
        <v>West Virginia</v>
      </c>
    </row>
    <row r="2337" spans="2:3" x14ac:dyDescent="0.4">
      <c r="B2337">
        <v>1452</v>
      </c>
      <c r="C2337" t="str">
        <f>VLOOKUP(B2337,Sheet2!$AM$2:$AN$66,2,FALSE)</f>
        <v>West Virginia</v>
      </c>
    </row>
    <row r="2338" spans="2:3" x14ac:dyDescent="0.4">
      <c r="B2338">
        <v>1374</v>
      </c>
      <c r="C2338" t="str">
        <f>VLOOKUP(B2338,Sheet2!$AM$2:$AN$66,2,FALSE)</f>
        <v>Southern Methodist</v>
      </c>
    </row>
    <row r="2339" spans="2:3" x14ac:dyDescent="0.4">
      <c r="B2339">
        <v>1124</v>
      </c>
      <c r="C2339" t="str">
        <f>VLOOKUP(B2339,Sheet2!$AM$2:$AN$66,2,FALSE)</f>
        <v>Baylor</v>
      </c>
    </row>
    <row r="2340" spans="2:3" x14ac:dyDescent="0.4">
      <c r="B2340">
        <v>1452</v>
      </c>
      <c r="C2340" t="str">
        <f>VLOOKUP(B2340,Sheet2!$AM$2:$AN$66,2,FALSE)</f>
        <v>West Virginia</v>
      </c>
    </row>
    <row r="2341" spans="2:3" x14ac:dyDescent="0.4">
      <c r="B2341">
        <v>1437</v>
      </c>
      <c r="C2341" t="str">
        <f>VLOOKUP(B2341,Sheet2!$AM$2:$AN$66,2,FALSE)</f>
        <v>Villanova</v>
      </c>
    </row>
    <row r="2342" spans="2:3" x14ac:dyDescent="0.4">
      <c r="B2342">
        <v>1124</v>
      </c>
      <c r="C2342" t="str">
        <f>VLOOKUP(B2342,Sheet2!$AM$2:$AN$66,2,FALSE)</f>
        <v>Baylor</v>
      </c>
    </row>
    <row r="2343" spans="2:3" x14ac:dyDescent="0.4">
      <c r="B2343">
        <v>1112</v>
      </c>
      <c r="C2343" t="str">
        <f>VLOOKUP(B2343,Sheet2!$AM$2:$AN$66,2,FALSE)</f>
        <v>Arizona</v>
      </c>
    </row>
    <row r="2344" spans="2:3" x14ac:dyDescent="0.4">
      <c r="B2344">
        <v>1437</v>
      </c>
      <c r="C2344" t="str">
        <f>VLOOKUP(B2344,Sheet2!$AM$2:$AN$66,2,FALSE)</f>
        <v>Villanova</v>
      </c>
    </row>
    <row r="2345" spans="2:3" x14ac:dyDescent="0.4">
      <c r="B2345">
        <v>1124</v>
      </c>
      <c r="C2345" t="str">
        <f>VLOOKUP(B2345,Sheet2!$AM$2:$AN$66,2,FALSE)</f>
        <v>Baylor</v>
      </c>
    </row>
    <row r="2346" spans="2:3" x14ac:dyDescent="0.4">
      <c r="B2346">
        <v>1452</v>
      </c>
      <c r="C2346" t="str">
        <f>VLOOKUP(B2346,Sheet2!$AM$2:$AN$66,2,FALSE)</f>
        <v>West Virginia</v>
      </c>
    </row>
    <row r="2347" spans="2:3" x14ac:dyDescent="0.4">
      <c r="B2347">
        <v>1437</v>
      </c>
      <c r="C2347" t="str">
        <f>VLOOKUP(B2347,Sheet2!$AM$2:$AN$66,2,FALSE)</f>
        <v>Villanova</v>
      </c>
    </row>
    <row r="2348" spans="2:3" x14ac:dyDescent="0.4">
      <c r="B2348">
        <v>1437</v>
      </c>
      <c r="C2348" t="str">
        <f>VLOOKUP(B2348,Sheet2!$AM$2:$AN$66,2,FALSE)</f>
        <v>Villanova</v>
      </c>
    </row>
    <row r="2349" spans="2:3" x14ac:dyDescent="0.4">
      <c r="B2349">
        <v>1195</v>
      </c>
      <c r="C2349" t="str">
        <f>VLOOKUP(B2349,Sheet2!$AM$2:$AN$66,2,FALSE)</f>
        <v>Florida Gulf Coast</v>
      </c>
    </row>
    <row r="2350" spans="2:3" x14ac:dyDescent="0.4">
      <c r="B2350">
        <v>1458</v>
      </c>
      <c r="C2350" t="str">
        <f>VLOOKUP(B2350,Sheet2!$AM$2:$AN$66,2,FALSE)</f>
        <v>Wisconsin</v>
      </c>
    </row>
    <row r="2351" spans="2:3" x14ac:dyDescent="0.4">
      <c r="B2351">
        <v>1452</v>
      </c>
      <c r="C2351" t="str">
        <f>VLOOKUP(B2351,Sheet2!$AM$2:$AN$66,2,FALSE)</f>
        <v>West Virginia</v>
      </c>
    </row>
    <row r="2352" spans="2:3" x14ac:dyDescent="0.4">
      <c r="B2352">
        <v>1112</v>
      </c>
      <c r="C2352" t="str">
        <f>VLOOKUP(B2352,Sheet2!$AM$2:$AN$66,2,FALSE)</f>
        <v>Arizona</v>
      </c>
    </row>
    <row r="2353" spans="2:3" x14ac:dyDescent="0.4">
      <c r="B2353">
        <v>1452</v>
      </c>
      <c r="C2353" t="str">
        <f>VLOOKUP(B2353,Sheet2!$AM$2:$AN$66,2,FALSE)</f>
        <v>West Virginia</v>
      </c>
    </row>
    <row r="2354" spans="2:3" x14ac:dyDescent="0.4">
      <c r="B2354">
        <v>1452</v>
      </c>
      <c r="C2354" t="str">
        <f>VLOOKUP(B2354,Sheet2!$AM$2:$AN$66,2,FALSE)</f>
        <v>West Virginia</v>
      </c>
    </row>
    <row r="2355" spans="2:3" x14ac:dyDescent="0.4">
      <c r="B2355">
        <v>1437</v>
      </c>
      <c r="C2355" t="str">
        <f>VLOOKUP(B2355,Sheet2!$AM$2:$AN$66,2,FALSE)</f>
        <v>Villanova</v>
      </c>
    </row>
    <row r="2356" spans="2:3" x14ac:dyDescent="0.4">
      <c r="B2356">
        <v>1452</v>
      </c>
      <c r="C2356" t="str">
        <f>VLOOKUP(B2356,Sheet2!$AM$2:$AN$66,2,FALSE)</f>
        <v>West Virginia</v>
      </c>
    </row>
    <row r="2357" spans="2:3" x14ac:dyDescent="0.4">
      <c r="B2357">
        <v>1437</v>
      </c>
      <c r="C2357" t="str">
        <f>VLOOKUP(B2357,Sheet2!$AM$2:$AN$66,2,FALSE)</f>
        <v>Villanova</v>
      </c>
    </row>
    <row r="2358" spans="2:3" x14ac:dyDescent="0.4">
      <c r="B2358">
        <v>1124</v>
      </c>
      <c r="C2358" t="str">
        <f>VLOOKUP(B2358,Sheet2!$AM$2:$AN$66,2,FALSE)</f>
        <v>Baylor</v>
      </c>
    </row>
    <row r="2359" spans="2:3" x14ac:dyDescent="0.4">
      <c r="B2359">
        <v>1124</v>
      </c>
      <c r="C2359" t="str">
        <f>VLOOKUP(B2359,Sheet2!$AM$2:$AN$66,2,FALSE)</f>
        <v>Baylor</v>
      </c>
    </row>
    <row r="2360" spans="2:3" x14ac:dyDescent="0.4">
      <c r="B2360">
        <v>1452</v>
      </c>
      <c r="C2360" t="str">
        <f>VLOOKUP(B2360,Sheet2!$AM$2:$AN$66,2,FALSE)</f>
        <v>West Virginia</v>
      </c>
    </row>
    <row r="2361" spans="2:3" x14ac:dyDescent="0.4">
      <c r="B2361">
        <v>1437</v>
      </c>
      <c r="C2361" t="str">
        <f>VLOOKUP(B2361,Sheet2!$AM$2:$AN$66,2,FALSE)</f>
        <v>Villanova</v>
      </c>
    </row>
    <row r="2362" spans="2:3" x14ac:dyDescent="0.4">
      <c r="B2362">
        <v>1452</v>
      </c>
      <c r="C2362" t="str">
        <f>VLOOKUP(B2362,Sheet2!$AM$2:$AN$66,2,FALSE)</f>
        <v>West Virginia</v>
      </c>
    </row>
    <row r="2363" spans="2:3" x14ac:dyDescent="0.4">
      <c r="B2363">
        <v>1124</v>
      </c>
      <c r="C2363" t="str">
        <f>VLOOKUP(B2363,Sheet2!$AM$2:$AN$66,2,FALSE)</f>
        <v>Baylor</v>
      </c>
    </row>
    <row r="2364" spans="2:3" x14ac:dyDescent="0.4">
      <c r="B2364">
        <v>1437</v>
      </c>
      <c r="C2364" t="str">
        <f>VLOOKUP(B2364,Sheet2!$AM$2:$AN$66,2,FALSE)</f>
        <v>Villanova</v>
      </c>
    </row>
    <row r="2365" spans="2:3" x14ac:dyDescent="0.4">
      <c r="B2365">
        <v>1124</v>
      </c>
      <c r="C2365" t="str">
        <f>VLOOKUP(B2365,Sheet2!$AM$2:$AN$66,2,FALSE)</f>
        <v>Baylor</v>
      </c>
    </row>
    <row r="2366" spans="2:3" x14ac:dyDescent="0.4">
      <c r="B2366">
        <v>1343</v>
      </c>
      <c r="C2366" t="str">
        <f>VLOOKUP(B2366,Sheet2!$AM$2:$AN$66,2,FALSE)</f>
        <v>Princeton</v>
      </c>
    </row>
    <row r="2367" spans="2:3" x14ac:dyDescent="0.4">
      <c r="B2367">
        <v>1452</v>
      </c>
      <c r="C2367" t="str">
        <f>VLOOKUP(B2367,Sheet2!$AM$2:$AN$66,2,FALSE)</f>
        <v>West Virginia</v>
      </c>
    </row>
    <row r="2368" spans="2:3" x14ac:dyDescent="0.4">
      <c r="B2368">
        <v>1124</v>
      </c>
      <c r="C2368" t="str">
        <f>VLOOKUP(B2368,Sheet2!$AM$2:$AN$66,2,FALSE)</f>
        <v>Baylor</v>
      </c>
    </row>
    <row r="2369" spans="2:3" x14ac:dyDescent="0.4">
      <c r="B2369">
        <v>1452</v>
      </c>
      <c r="C2369" t="str">
        <f>VLOOKUP(B2369,Sheet2!$AM$2:$AN$66,2,FALSE)</f>
        <v>West Virginia</v>
      </c>
    </row>
    <row r="2370" spans="2:3" x14ac:dyDescent="0.4">
      <c r="B2370">
        <v>1374</v>
      </c>
      <c r="C2370" t="str">
        <f>VLOOKUP(B2370,Sheet2!$AM$2:$AN$66,2,FALSE)</f>
        <v>Southern Methodist</v>
      </c>
    </row>
    <row r="2371" spans="2:3" x14ac:dyDescent="0.4">
      <c r="B2371">
        <v>1437</v>
      </c>
      <c r="C2371" t="str">
        <f>VLOOKUP(B2371,Sheet2!$AM$2:$AN$66,2,FALSE)</f>
        <v>Villanova</v>
      </c>
    </row>
    <row r="2372" spans="2:3" x14ac:dyDescent="0.4">
      <c r="B2372">
        <v>1124</v>
      </c>
      <c r="C2372" t="str">
        <f>VLOOKUP(B2372,Sheet2!$AM$2:$AN$66,2,FALSE)</f>
        <v>Baylor</v>
      </c>
    </row>
    <row r="2373" spans="2:3" x14ac:dyDescent="0.4">
      <c r="B2373">
        <v>1124</v>
      </c>
      <c r="C2373" t="str">
        <f>VLOOKUP(B2373,Sheet2!$AM$2:$AN$66,2,FALSE)</f>
        <v>Baylor</v>
      </c>
    </row>
    <row r="2374" spans="2:3" x14ac:dyDescent="0.4">
      <c r="B2374">
        <v>1437</v>
      </c>
      <c r="C2374" t="str">
        <f>VLOOKUP(B2374,Sheet2!$AM$2:$AN$66,2,FALSE)</f>
        <v>Villanova</v>
      </c>
    </row>
    <row r="2375" spans="2:3" x14ac:dyDescent="0.4">
      <c r="B2375">
        <v>1452</v>
      </c>
      <c r="C2375" t="str">
        <f>VLOOKUP(B2375,Sheet2!$AM$2:$AN$66,2,FALSE)</f>
        <v>West Virginia</v>
      </c>
    </row>
    <row r="2376" spans="2:3" x14ac:dyDescent="0.4">
      <c r="B2376">
        <v>1437</v>
      </c>
      <c r="C2376" t="str">
        <f>VLOOKUP(B2376,Sheet2!$AM$2:$AN$66,2,FALSE)</f>
        <v>Villanova</v>
      </c>
    </row>
    <row r="2377" spans="2:3" x14ac:dyDescent="0.4">
      <c r="B2377">
        <v>1343</v>
      </c>
      <c r="C2377" t="str">
        <f>VLOOKUP(B2377,Sheet2!$AM$2:$AN$66,2,FALSE)</f>
        <v>Princeton</v>
      </c>
    </row>
    <row r="2378" spans="2:3" x14ac:dyDescent="0.4">
      <c r="B2378">
        <v>1343</v>
      </c>
      <c r="C2378" t="str">
        <f>VLOOKUP(B2378,Sheet2!$AM$2:$AN$66,2,FALSE)</f>
        <v>Princeton</v>
      </c>
    </row>
    <row r="2379" spans="2:3" x14ac:dyDescent="0.4">
      <c r="B2379">
        <v>1124</v>
      </c>
      <c r="C2379" t="str">
        <f>VLOOKUP(B2379,Sheet2!$AM$2:$AN$66,2,FALSE)</f>
        <v>Baylor</v>
      </c>
    </row>
    <row r="2380" spans="2:3" x14ac:dyDescent="0.4">
      <c r="B2380">
        <v>1452</v>
      </c>
      <c r="C2380" t="str">
        <f>VLOOKUP(B2380,Sheet2!$AM$2:$AN$66,2,FALSE)</f>
        <v>West Virginia</v>
      </c>
    </row>
    <row r="2381" spans="2:3" x14ac:dyDescent="0.4">
      <c r="B2381">
        <v>1124</v>
      </c>
      <c r="C2381" t="str">
        <f>VLOOKUP(B2381,Sheet2!$AM$2:$AN$66,2,FALSE)</f>
        <v>Baylor</v>
      </c>
    </row>
    <row r="2382" spans="2:3" x14ac:dyDescent="0.4">
      <c r="B2382">
        <v>1458</v>
      </c>
      <c r="C2382" t="str">
        <f>VLOOKUP(B2382,Sheet2!$AM$2:$AN$66,2,FALSE)</f>
        <v>Wisconsin</v>
      </c>
    </row>
    <row r="2383" spans="2:3" x14ac:dyDescent="0.4">
      <c r="B2383">
        <v>1195</v>
      </c>
      <c r="C2383" t="str">
        <f>VLOOKUP(B2383,Sheet2!$AM$2:$AN$66,2,FALSE)</f>
        <v>Florida Gulf Coast</v>
      </c>
    </row>
    <row r="2384" spans="2:3" x14ac:dyDescent="0.4">
      <c r="B2384">
        <v>1433</v>
      </c>
      <c r="C2384" t="str">
        <f>VLOOKUP(B2384,Sheet2!$AM$2:$AN$66,2,FALSE)</f>
        <v>Virginia Commonwealth</v>
      </c>
    </row>
    <row r="2385" spans="2:3" x14ac:dyDescent="0.4">
      <c r="B2385">
        <v>1452</v>
      </c>
      <c r="C2385" t="str">
        <f>VLOOKUP(B2385,Sheet2!$AM$2:$AN$66,2,FALSE)</f>
        <v>West Virginia</v>
      </c>
    </row>
    <row r="2386" spans="2:3" x14ac:dyDescent="0.4">
      <c r="B2386">
        <v>1458</v>
      </c>
      <c r="C2386" t="str">
        <f>VLOOKUP(B2386,Sheet2!$AM$2:$AN$66,2,FALSE)</f>
        <v>Wisconsin</v>
      </c>
    </row>
    <row r="2387" spans="2:3" x14ac:dyDescent="0.4">
      <c r="B2387">
        <v>1343</v>
      </c>
      <c r="C2387" t="str">
        <f>VLOOKUP(B2387,Sheet2!$AM$2:$AN$66,2,FALSE)</f>
        <v>Princeton</v>
      </c>
    </row>
    <row r="2388" spans="2:3" x14ac:dyDescent="0.4">
      <c r="B2388">
        <v>1374</v>
      </c>
      <c r="C2388" t="str">
        <f>VLOOKUP(B2388,Sheet2!$AM$2:$AN$66,2,FALSE)</f>
        <v>Southern Methodist</v>
      </c>
    </row>
    <row r="2389" spans="2:3" x14ac:dyDescent="0.4">
      <c r="B2389">
        <v>1437</v>
      </c>
      <c r="C2389" t="str">
        <f>VLOOKUP(B2389,Sheet2!$AM$2:$AN$66,2,FALSE)</f>
        <v>Villanova</v>
      </c>
    </row>
    <row r="2390" spans="2:3" x14ac:dyDescent="0.4">
      <c r="B2390">
        <v>1124</v>
      </c>
      <c r="C2390" t="str">
        <f>VLOOKUP(B2390,Sheet2!$AM$2:$AN$66,2,FALSE)</f>
        <v>Baylor</v>
      </c>
    </row>
    <row r="2391" spans="2:3" x14ac:dyDescent="0.4">
      <c r="B2391">
        <v>1452</v>
      </c>
      <c r="C2391" t="str">
        <f>VLOOKUP(B2391,Sheet2!$AM$2:$AN$66,2,FALSE)</f>
        <v>West Virginia</v>
      </c>
    </row>
    <row r="2392" spans="2:3" x14ac:dyDescent="0.4">
      <c r="B2392">
        <v>1124</v>
      </c>
      <c r="C2392" t="str">
        <f>VLOOKUP(B2392,Sheet2!$AM$2:$AN$66,2,FALSE)</f>
        <v>Baylor</v>
      </c>
    </row>
    <row r="2393" spans="2:3" x14ac:dyDescent="0.4">
      <c r="B2393">
        <v>1124</v>
      </c>
      <c r="C2393" t="str">
        <f>VLOOKUP(B2393,Sheet2!$AM$2:$AN$66,2,FALSE)</f>
        <v>Baylor</v>
      </c>
    </row>
    <row r="2394" spans="2:3" x14ac:dyDescent="0.4">
      <c r="B2394">
        <v>1437</v>
      </c>
      <c r="C2394" t="str">
        <f>VLOOKUP(B2394,Sheet2!$AM$2:$AN$66,2,FALSE)</f>
        <v>Villanova</v>
      </c>
    </row>
    <row r="2395" spans="2:3" x14ac:dyDescent="0.4">
      <c r="B2395">
        <v>1343</v>
      </c>
      <c r="C2395" t="str">
        <f>VLOOKUP(B2395,Sheet2!$AM$2:$AN$66,2,FALSE)</f>
        <v>Princeton</v>
      </c>
    </row>
    <row r="2396" spans="2:3" x14ac:dyDescent="0.4">
      <c r="B2396">
        <v>1433</v>
      </c>
      <c r="C2396" t="str">
        <f>VLOOKUP(B2396,Sheet2!$AM$2:$AN$66,2,FALSE)</f>
        <v>Virginia Commonwealth</v>
      </c>
    </row>
    <row r="2397" spans="2:3" x14ac:dyDescent="0.4">
      <c r="B2397">
        <v>1112</v>
      </c>
      <c r="C2397" t="str">
        <f>VLOOKUP(B2397,Sheet2!$AM$2:$AN$66,2,FALSE)</f>
        <v>Arizona</v>
      </c>
    </row>
    <row r="2398" spans="2:3" x14ac:dyDescent="0.4">
      <c r="B2398">
        <v>1452</v>
      </c>
      <c r="C2398" t="str">
        <f>VLOOKUP(B2398,Sheet2!$AM$2:$AN$66,2,FALSE)</f>
        <v>West Virginia</v>
      </c>
    </row>
    <row r="2399" spans="2:3" x14ac:dyDescent="0.4">
      <c r="B2399">
        <v>1195</v>
      </c>
      <c r="C2399" t="str">
        <f>VLOOKUP(B2399,Sheet2!$AM$2:$AN$66,2,FALSE)</f>
        <v>Florida Gulf Coast</v>
      </c>
    </row>
    <row r="2400" spans="2:3" x14ac:dyDescent="0.4">
      <c r="B2400">
        <v>1452</v>
      </c>
      <c r="C2400" t="str">
        <f>VLOOKUP(B2400,Sheet2!$AM$2:$AN$66,2,FALSE)</f>
        <v>West Virginia</v>
      </c>
    </row>
    <row r="2401" spans="2:3" x14ac:dyDescent="0.4">
      <c r="B2401">
        <v>1452</v>
      </c>
      <c r="C2401" t="str">
        <f>VLOOKUP(B2401,Sheet2!$AM$2:$AN$66,2,FALSE)</f>
        <v>West Virginia</v>
      </c>
    </row>
    <row r="2402" spans="2:3" x14ac:dyDescent="0.4">
      <c r="B2402">
        <v>1452</v>
      </c>
      <c r="C2402" t="str">
        <f>VLOOKUP(B2402,Sheet2!$AM$2:$AN$66,2,FALSE)</f>
        <v>West Virginia</v>
      </c>
    </row>
    <row r="2403" spans="2:3" x14ac:dyDescent="0.4">
      <c r="B2403">
        <v>1433</v>
      </c>
      <c r="C2403" t="str">
        <f>VLOOKUP(B2403,Sheet2!$AM$2:$AN$66,2,FALSE)</f>
        <v>Virginia Commonwealth</v>
      </c>
    </row>
    <row r="2404" spans="2:3" x14ac:dyDescent="0.4">
      <c r="B2404">
        <v>1124</v>
      </c>
      <c r="C2404" t="str">
        <f>VLOOKUP(B2404,Sheet2!$AM$2:$AN$66,2,FALSE)</f>
        <v>Baylor</v>
      </c>
    </row>
    <row r="2405" spans="2:3" x14ac:dyDescent="0.4">
      <c r="B2405">
        <v>1458</v>
      </c>
      <c r="C2405" t="str">
        <f>VLOOKUP(B2405,Sheet2!$AM$2:$AN$66,2,FALSE)</f>
        <v>Wisconsin</v>
      </c>
    </row>
    <row r="2406" spans="2:3" x14ac:dyDescent="0.4">
      <c r="B2406">
        <v>1433</v>
      </c>
      <c r="C2406" t="str">
        <f>VLOOKUP(B2406,Sheet2!$AM$2:$AN$66,2,FALSE)</f>
        <v>Virginia Commonwealth</v>
      </c>
    </row>
    <row r="2407" spans="2:3" x14ac:dyDescent="0.4">
      <c r="B2407">
        <v>1452</v>
      </c>
      <c r="C2407" t="str">
        <f>VLOOKUP(B2407,Sheet2!$AM$2:$AN$66,2,FALSE)</f>
        <v>West Virginia</v>
      </c>
    </row>
    <row r="2408" spans="2:3" x14ac:dyDescent="0.4">
      <c r="B2408">
        <v>1124</v>
      </c>
      <c r="C2408" t="str">
        <f>VLOOKUP(B2408,Sheet2!$AM$2:$AN$66,2,FALSE)</f>
        <v>Baylor</v>
      </c>
    </row>
    <row r="2409" spans="2:3" x14ac:dyDescent="0.4">
      <c r="B2409">
        <v>1124</v>
      </c>
      <c r="C2409" t="str">
        <f>VLOOKUP(B2409,Sheet2!$AM$2:$AN$66,2,FALSE)</f>
        <v>Baylor</v>
      </c>
    </row>
    <row r="2410" spans="2:3" x14ac:dyDescent="0.4">
      <c r="B2410">
        <v>1124</v>
      </c>
      <c r="C2410" t="str">
        <f>VLOOKUP(B2410,Sheet2!$AM$2:$AN$66,2,FALSE)</f>
        <v>Baylor</v>
      </c>
    </row>
    <row r="2411" spans="2:3" x14ac:dyDescent="0.4">
      <c r="B2411">
        <v>1433</v>
      </c>
      <c r="C2411" t="str">
        <f>VLOOKUP(B2411,Sheet2!$AM$2:$AN$66,2,FALSE)</f>
        <v>Virginia Commonwealth</v>
      </c>
    </row>
    <row r="2412" spans="2:3" x14ac:dyDescent="0.4">
      <c r="B2412">
        <v>1343</v>
      </c>
      <c r="C2412" t="str">
        <f>VLOOKUP(B2412,Sheet2!$AM$2:$AN$66,2,FALSE)</f>
        <v>Princeton</v>
      </c>
    </row>
    <row r="2413" spans="2:3" x14ac:dyDescent="0.4">
      <c r="B2413">
        <v>1124</v>
      </c>
      <c r="C2413" t="str">
        <f>VLOOKUP(B2413,Sheet2!$AM$2:$AN$66,2,FALSE)</f>
        <v>Baylor</v>
      </c>
    </row>
    <row r="2414" spans="2:3" x14ac:dyDescent="0.4">
      <c r="B2414">
        <v>1437</v>
      </c>
      <c r="C2414" t="str">
        <f>VLOOKUP(B2414,Sheet2!$AM$2:$AN$66,2,FALSE)</f>
        <v>Villanova</v>
      </c>
    </row>
    <row r="2415" spans="2:3" x14ac:dyDescent="0.4">
      <c r="B2415">
        <v>1452</v>
      </c>
      <c r="C2415" t="str">
        <f>VLOOKUP(B2415,Sheet2!$AM$2:$AN$66,2,FALSE)</f>
        <v>West Virginia</v>
      </c>
    </row>
    <row r="2416" spans="2:3" x14ac:dyDescent="0.4">
      <c r="B2416">
        <v>1452</v>
      </c>
      <c r="C2416" t="str">
        <f>VLOOKUP(B2416,Sheet2!$AM$2:$AN$66,2,FALSE)</f>
        <v>West Virginia</v>
      </c>
    </row>
    <row r="2417" spans="2:3" x14ac:dyDescent="0.4">
      <c r="B2417">
        <v>1124</v>
      </c>
      <c r="C2417" t="str">
        <f>VLOOKUP(B2417,Sheet2!$AM$2:$AN$66,2,FALSE)</f>
        <v>Baylor</v>
      </c>
    </row>
    <row r="2418" spans="2:3" x14ac:dyDescent="0.4">
      <c r="B2418">
        <v>1196</v>
      </c>
      <c r="C2418" t="str">
        <f>VLOOKUP(B2418,Sheet2!$AM$2:$AN$66,2,FALSE)</f>
        <v>Florida</v>
      </c>
    </row>
    <row r="2419" spans="2:3" x14ac:dyDescent="0.4">
      <c r="B2419">
        <v>1452</v>
      </c>
      <c r="C2419" t="str">
        <f>VLOOKUP(B2419,Sheet2!$AM$2:$AN$66,2,FALSE)</f>
        <v>West Virginia</v>
      </c>
    </row>
    <row r="2420" spans="2:3" x14ac:dyDescent="0.4">
      <c r="B2420">
        <v>1374</v>
      </c>
      <c r="C2420" t="str">
        <f>VLOOKUP(B2420,Sheet2!$AM$2:$AN$66,2,FALSE)</f>
        <v>Southern Methodist</v>
      </c>
    </row>
    <row r="2421" spans="2:3" x14ac:dyDescent="0.4">
      <c r="B2421">
        <v>1452</v>
      </c>
      <c r="C2421" t="str">
        <f>VLOOKUP(B2421,Sheet2!$AM$2:$AN$66,2,FALSE)</f>
        <v>West Virginia</v>
      </c>
    </row>
    <row r="2422" spans="2:3" x14ac:dyDescent="0.4">
      <c r="B2422">
        <v>1452</v>
      </c>
      <c r="C2422" t="str">
        <f>VLOOKUP(B2422,Sheet2!$AM$2:$AN$66,2,FALSE)</f>
        <v>West Virginia</v>
      </c>
    </row>
    <row r="2423" spans="2:3" x14ac:dyDescent="0.4">
      <c r="B2423">
        <v>1452</v>
      </c>
      <c r="C2423" t="str">
        <f>VLOOKUP(B2423,Sheet2!$AM$2:$AN$66,2,FALSE)</f>
        <v>West Virginia</v>
      </c>
    </row>
    <row r="2424" spans="2:3" x14ac:dyDescent="0.4">
      <c r="B2424">
        <v>1376</v>
      </c>
      <c r="C2424" t="str">
        <f>VLOOKUP(B2424,Sheet2!$AM$2:$AN$66,2,FALSE)</f>
        <v>South Carolina</v>
      </c>
    </row>
    <row r="2425" spans="2:3" x14ac:dyDescent="0.4">
      <c r="B2425">
        <v>1124</v>
      </c>
      <c r="C2425" t="str">
        <f>VLOOKUP(B2425,Sheet2!$AM$2:$AN$66,2,FALSE)</f>
        <v>Baylor</v>
      </c>
    </row>
    <row r="2426" spans="2:3" x14ac:dyDescent="0.4">
      <c r="B2426">
        <v>1458</v>
      </c>
      <c r="C2426" t="str">
        <f>VLOOKUP(B2426,Sheet2!$AM$2:$AN$66,2,FALSE)</f>
        <v>Wisconsin</v>
      </c>
    </row>
    <row r="2427" spans="2:3" x14ac:dyDescent="0.4">
      <c r="B2427">
        <v>1452</v>
      </c>
      <c r="C2427" t="str">
        <f>VLOOKUP(B2427,Sheet2!$AM$2:$AN$66,2,FALSE)</f>
        <v>West Virginia</v>
      </c>
    </row>
    <row r="2428" spans="2:3" x14ac:dyDescent="0.4">
      <c r="B2428">
        <v>1452</v>
      </c>
      <c r="C2428" t="str">
        <f>VLOOKUP(B2428,Sheet2!$AM$2:$AN$66,2,FALSE)</f>
        <v>West Virginia</v>
      </c>
    </row>
    <row r="2429" spans="2:3" x14ac:dyDescent="0.4">
      <c r="B2429">
        <v>1452</v>
      </c>
      <c r="C2429" t="str">
        <f>VLOOKUP(B2429,Sheet2!$AM$2:$AN$66,2,FALSE)</f>
        <v>West Virginia</v>
      </c>
    </row>
    <row r="2430" spans="2:3" x14ac:dyDescent="0.4">
      <c r="B2430">
        <v>1452</v>
      </c>
      <c r="C2430" t="str">
        <f>VLOOKUP(B2430,Sheet2!$AM$2:$AN$66,2,FALSE)</f>
        <v>West Virginia</v>
      </c>
    </row>
    <row r="2431" spans="2:3" x14ac:dyDescent="0.4">
      <c r="B2431">
        <v>1433</v>
      </c>
      <c r="C2431" t="str">
        <f>VLOOKUP(B2431,Sheet2!$AM$2:$AN$66,2,FALSE)</f>
        <v>Virginia Commonwealth</v>
      </c>
    </row>
    <row r="2432" spans="2:3" x14ac:dyDescent="0.4">
      <c r="B2432">
        <v>1437</v>
      </c>
      <c r="C2432" t="str">
        <f>VLOOKUP(B2432,Sheet2!$AM$2:$AN$66,2,FALSE)</f>
        <v>Villanova</v>
      </c>
    </row>
    <row r="2433" spans="2:3" x14ac:dyDescent="0.4">
      <c r="B2433">
        <v>1124</v>
      </c>
      <c r="C2433" t="str">
        <f>VLOOKUP(B2433,Sheet2!$AM$2:$AN$66,2,FALSE)</f>
        <v>Baylor</v>
      </c>
    </row>
    <row r="2434" spans="2:3" x14ac:dyDescent="0.4">
      <c r="B2434">
        <v>1452</v>
      </c>
      <c r="C2434" t="str">
        <f>VLOOKUP(B2434,Sheet2!$AM$2:$AN$66,2,FALSE)</f>
        <v>West Virginia</v>
      </c>
    </row>
    <row r="2435" spans="2:3" x14ac:dyDescent="0.4">
      <c r="B2435">
        <v>1124</v>
      </c>
      <c r="C2435" t="str">
        <f>VLOOKUP(B2435,Sheet2!$AM$2:$AN$66,2,FALSE)</f>
        <v>Baylor</v>
      </c>
    </row>
    <row r="2436" spans="2:3" x14ac:dyDescent="0.4">
      <c r="B2436">
        <v>1124</v>
      </c>
      <c r="C2436" t="str">
        <f>VLOOKUP(B2436,Sheet2!$AM$2:$AN$66,2,FALSE)</f>
        <v>Baylor</v>
      </c>
    </row>
    <row r="2437" spans="2:3" x14ac:dyDescent="0.4">
      <c r="B2437">
        <v>1452</v>
      </c>
      <c r="C2437" t="str">
        <f>VLOOKUP(B2437,Sheet2!$AM$2:$AN$66,2,FALSE)</f>
        <v>West Virginia</v>
      </c>
    </row>
    <row r="2438" spans="2:3" x14ac:dyDescent="0.4">
      <c r="B2438">
        <v>1195</v>
      </c>
      <c r="C2438" t="str">
        <f>VLOOKUP(B2438,Sheet2!$AM$2:$AN$66,2,FALSE)</f>
        <v>Florida Gulf Coast</v>
      </c>
    </row>
    <row r="2439" spans="2:3" x14ac:dyDescent="0.4">
      <c r="B2439">
        <v>1452</v>
      </c>
      <c r="C2439" t="str">
        <f>VLOOKUP(B2439,Sheet2!$AM$2:$AN$66,2,FALSE)</f>
        <v>West Virginia</v>
      </c>
    </row>
    <row r="2440" spans="2:3" x14ac:dyDescent="0.4">
      <c r="B2440">
        <v>1437</v>
      </c>
      <c r="C2440" t="str">
        <f>VLOOKUP(B2440,Sheet2!$AM$2:$AN$66,2,FALSE)</f>
        <v>Villanova</v>
      </c>
    </row>
    <row r="2441" spans="2:3" x14ac:dyDescent="0.4">
      <c r="B2441">
        <v>1437</v>
      </c>
      <c r="C2441" t="str">
        <f>VLOOKUP(B2441,Sheet2!$AM$2:$AN$66,2,FALSE)</f>
        <v>Villanova</v>
      </c>
    </row>
    <row r="2442" spans="2:3" x14ac:dyDescent="0.4">
      <c r="B2442">
        <v>1195</v>
      </c>
      <c r="C2442" t="str">
        <f>VLOOKUP(B2442,Sheet2!$AM$2:$AN$66,2,FALSE)</f>
        <v>Florida Gulf Coast</v>
      </c>
    </row>
    <row r="2443" spans="2:3" x14ac:dyDescent="0.4">
      <c r="B2443">
        <v>1437</v>
      </c>
      <c r="C2443" t="str">
        <f>VLOOKUP(B2443,Sheet2!$AM$2:$AN$66,2,FALSE)</f>
        <v>Villanova</v>
      </c>
    </row>
    <row r="2444" spans="2:3" x14ac:dyDescent="0.4">
      <c r="B2444">
        <v>1437</v>
      </c>
      <c r="C2444" t="str">
        <f>VLOOKUP(B2444,Sheet2!$AM$2:$AN$66,2,FALSE)</f>
        <v>Villanova</v>
      </c>
    </row>
    <row r="2445" spans="2:3" x14ac:dyDescent="0.4">
      <c r="B2445">
        <v>1437</v>
      </c>
      <c r="C2445" t="str">
        <f>VLOOKUP(B2445,Sheet2!$AM$2:$AN$66,2,FALSE)</f>
        <v>Villanova</v>
      </c>
    </row>
    <row r="2446" spans="2:3" x14ac:dyDescent="0.4">
      <c r="B2446">
        <v>1124</v>
      </c>
      <c r="C2446" t="str">
        <f>VLOOKUP(B2446,Sheet2!$AM$2:$AN$66,2,FALSE)</f>
        <v>Baylor</v>
      </c>
    </row>
    <row r="2447" spans="2:3" x14ac:dyDescent="0.4">
      <c r="B2447">
        <v>1452</v>
      </c>
      <c r="C2447" t="str">
        <f>VLOOKUP(B2447,Sheet2!$AM$2:$AN$66,2,FALSE)</f>
        <v>West Virginia</v>
      </c>
    </row>
    <row r="2448" spans="2:3" x14ac:dyDescent="0.4">
      <c r="B2448">
        <v>1374</v>
      </c>
      <c r="C2448" t="str">
        <f>VLOOKUP(B2448,Sheet2!$AM$2:$AN$66,2,FALSE)</f>
        <v>Southern Methodist</v>
      </c>
    </row>
    <row r="2449" spans="2:3" x14ac:dyDescent="0.4">
      <c r="B2449">
        <v>1343</v>
      </c>
      <c r="C2449" t="str">
        <f>VLOOKUP(B2449,Sheet2!$AM$2:$AN$66,2,FALSE)</f>
        <v>Princeton</v>
      </c>
    </row>
    <row r="2450" spans="2:3" x14ac:dyDescent="0.4">
      <c r="B2450">
        <v>1452</v>
      </c>
      <c r="C2450" t="str">
        <f>VLOOKUP(B2450,Sheet2!$AM$2:$AN$66,2,FALSE)</f>
        <v>West Virginia</v>
      </c>
    </row>
    <row r="2451" spans="2:3" x14ac:dyDescent="0.4">
      <c r="B2451">
        <v>1124</v>
      </c>
      <c r="C2451" t="str">
        <f>VLOOKUP(B2451,Sheet2!$AM$2:$AN$66,2,FALSE)</f>
        <v>Baylor</v>
      </c>
    </row>
    <row r="2452" spans="2:3" x14ac:dyDescent="0.4">
      <c r="B2452">
        <v>1437</v>
      </c>
      <c r="C2452" t="str">
        <f>VLOOKUP(B2452,Sheet2!$AM$2:$AN$66,2,FALSE)</f>
        <v>Villanova</v>
      </c>
    </row>
    <row r="2453" spans="2:3" x14ac:dyDescent="0.4">
      <c r="B2453">
        <v>1452</v>
      </c>
      <c r="C2453" t="str">
        <f>VLOOKUP(B2453,Sheet2!$AM$2:$AN$66,2,FALSE)</f>
        <v>West Virginia</v>
      </c>
    </row>
    <row r="2454" spans="2:3" x14ac:dyDescent="0.4">
      <c r="B2454">
        <v>1437</v>
      </c>
      <c r="C2454" t="str">
        <f>VLOOKUP(B2454,Sheet2!$AM$2:$AN$66,2,FALSE)</f>
        <v>Villanova</v>
      </c>
    </row>
    <row r="2455" spans="2:3" x14ac:dyDescent="0.4">
      <c r="B2455">
        <v>1452</v>
      </c>
      <c r="C2455" t="str">
        <f>VLOOKUP(B2455,Sheet2!$AM$2:$AN$66,2,FALSE)</f>
        <v>West Virginia</v>
      </c>
    </row>
    <row r="2456" spans="2:3" x14ac:dyDescent="0.4">
      <c r="B2456">
        <v>1452</v>
      </c>
      <c r="C2456" t="str">
        <f>VLOOKUP(B2456,Sheet2!$AM$2:$AN$66,2,FALSE)</f>
        <v>West Virginia</v>
      </c>
    </row>
    <row r="2457" spans="2:3" x14ac:dyDescent="0.4">
      <c r="B2457">
        <v>1195</v>
      </c>
      <c r="C2457" t="str">
        <f>VLOOKUP(B2457,Sheet2!$AM$2:$AN$66,2,FALSE)</f>
        <v>Florida Gulf Coast</v>
      </c>
    </row>
    <row r="2458" spans="2:3" x14ac:dyDescent="0.4">
      <c r="B2458">
        <v>1124</v>
      </c>
      <c r="C2458" t="str">
        <f>VLOOKUP(B2458,Sheet2!$AM$2:$AN$66,2,FALSE)</f>
        <v>Baylor</v>
      </c>
    </row>
    <row r="2459" spans="2:3" x14ac:dyDescent="0.4">
      <c r="B2459">
        <v>1437</v>
      </c>
      <c r="C2459" t="str">
        <f>VLOOKUP(B2459,Sheet2!$AM$2:$AN$66,2,FALSE)</f>
        <v>Villanova</v>
      </c>
    </row>
    <row r="2460" spans="2:3" x14ac:dyDescent="0.4">
      <c r="B2460">
        <v>1374</v>
      </c>
      <c r="C2460" t="str">
        <f>VLOOKUP(B2460,Sheet2!$AM$2:$AN$66,2,FALSE)</f>
        <v>Southern Methodist</v>
      </c>
    </row>
    <row r="2461" spans="2:3" x14ac:dyDescent="0.4">
      <c r="B2461">
        <v>1458</v>
      </c>
      <c r="C2461" t="str">
        <f>VLOOKUP(B2461,Sheet2!$AM$2:$AN$66,2,FALSE)</f>
        <v>Wisconsin</v>
      </c>
    </row>
    <row r="2462" spans="2:3" x14ac:dyDescent="0.4">
      <c r="B2462">
        <v>1437</v>
      </c>
      <c r="C2462" t="str">
        <f>VLOOKUP(B2462,Sheet2!$AM$2:$AN$66,2,FALSE)</f>
        <v>Villanova</v>
      </c>
    </row>
    <row r="2463" spans="2:3" x14ac:dyDescent="0.4">
      <c r="B2463">
        <v>1452</v>
      </c>
      <c r="C2463" t="str">
        <f>VLOOKUP(B2463,Sheet2!$AM$2:$AN$66,2,FALSE)</f>
        <v>West Virginia</v>
      </c>
    </row>
    <row r="2464" spans="2:3" x14ac:dyDescent="0.4">
      <c r="B2464">
        <v>1343</v>
      </c>
      <c r="C2464" t="str">
        <f>VLOOKUP(B2464,Sheet2!$AM$2:$AN$66,2,FALSE)</f>
        <v>Princeton</v>
      </c>
    </row>
    <row r="2465" spans="2:3" x14ac:dyDescent="0.4">
      <c r="B2465">
        <v>1374</v>
      </c>
      <c r="C2465" t="str">
        <f>VLOOKUP(B2465,Sheet2!$AM$2:$AN$66,2,FALSE)</f>
        <v>Southern Methodist</v>
      </c>
    </row>
    <row r="2466" spans="2:3" x14ac:dyDescent="0.4">
      <c r="B2466">
        <v>1124</v>
      </c>
      <c r="C2466" t="str">
        <f>VLOOKUP(B2466,Sheet2!$AM$2:$AN$66,2,FALSE)</f>
        <v>Baylor</v>
      </c>
    </row>
    <row r="2467" spans="2:3" x14ac:dyDescent="0.4">
      <c r="B2467">
        <v>1374</v>
      </c>
      <c r="C2467" t="str">
        <f>VLOOKUP(B2467,Sheet2!$AM$2:$AN$66,2,FALSE)</f>
        <v>Southern Methodist</v>
      </c>
    </row>
    <row r="2468" spans="2:3" x14ac:dyDescent="0.4">
      <c r="B2468">
        <v>1124</v>
      </c>
      <c r="C2468" t="str">
        <f>VLOOKUP(B2468,Sheet2!$AM$2:$AN$66,2,FALSE)</f>
        <v>Baylor</v>
      </c>
    </row>
    <row r="2469" spans="2:3" x14ac:dyDescent="0.4">
      <c r="B2469">
        <v>1433</v>
      </c>
      <c r="C2469" t="str">
        <f>VLOOKUP(B2469,Sheet2!$AM$2:$AN$66,2,FALSE)</f>
        <v>Virginia Commonwealth</v>
      </c>
    </row>
    <row r="2470" spans="2:3" x14ac:dyDescent="0.4">
      <c r="B2470">
        <v>1452</v>
      </c>
      <c r="C2470" t="str">
        <f>VLOOKUP(B2470,Sheet2!$AM$2:$AN$66,2,FALSE)</f>
        <v>West Virginia</v>
      </c>
    </row>
    <row r="2471" spans="2:3" x14ac:dyDescent="0.4">
      <c r="B2471">
        <v>1452</v>
      </c>
      <c r="C2471" t="str">
        <f>VLOOKUP(B2471,Sheet2!$AM$2:$AN$66,2,FALSE)</f>
        <v>West Virginia</v>
      </c>
    </row>
    <row r="2472" spans="2:3" x14ac:dyDescent="0.4">
      <c r="B2472">
        <v>1458</v>
      </c>
      <c r="C2472" t="str">
        <f>VLOOKUP(B2472,Sheet2!$AM$2:$AN$66,2,FALSE)</f>
        <v>Wisconsin</v>
      </c>
    </row>
    <row r="2473" spans="2:3" x14ac:dyDescent="0.4">
      <c r="B2473">
        <v>1437</v>
      </c>
      <c r="C2473" t="str">
        <f>VLOOKUP(B2473,Sheet2!$AM$2:$AN$66,2,FALSE)</f>
        <v>Villanova</v>
      </c>
    </row>
    <row r="2474" spans="2:3" x14ac:dyDescent="0.4">
      <c r="B2474">
        <v>1452</v>
      </c>
      <c r="C2474" t="str">
        <f>VLOOKUP(B2474,Sheet2!$AM$2:$AN$66,2,FALSE)</f>
        <v>West Virginia</v>
      </c>
    </row>
    <row r="2475" spans="2:3" x14ac:dyDescent="0.4">
      <c r="B2475">
        <v>1437</v>
      </c>
      <c r="C2475" t="str">
        <f>VLOOKUP(B2475,Sheet2!$AM$2:$AN$66,2,FALSE)</f>
        <v>Villanova</v>
      </c>
    </row>
    <row r="2476" spans="2:3" x14ac:dyDescent="0.4">
      <c r="B2476">
        <v>1433</v>
      </c>
      <c r="C2476" t="str">
        <f>VLOOKUP(B2476,Sheet2!$AM$2:$AN$66,2,FALSE)</f>
        <v>Virginia Commonwealth</v>
      </c>
    </row>
    <row r="2477" spans="2:3" x14ac:dyDescent="0.4">
      <c r="B2477">
        <v>1343</v>
      </c>
      <c r="C2477" t="str">
        <f>VLOOKUP(B2477,Sheet2!$AM$2:$AN$66,2,FALSE)</f>
        <v>Princeton</v>
      </c>
    </row>
    <row r="2478" spans="2:3" x14ac:dyDescent="0.4">
      <c r="B2478">
        <v>1423</v>
      </c>
      <c r="C2478" t="str">
        <f>VLOOKUP(B2478,Sheet2!$AM$2:$AN$66,2,FALSE)</f>
        <v>North Carolina-Wilmington</v>
      </c>
    </row>
    <row r="2479" spans="2:3" x14ac:dyDescent="0.4">
      <c r="B2479">
        <v>1433</v>
      </c>
      <c r="C2479" t="str">
        <f>VLOOKUP(B2479,Sheet2!$AM$2:$AN$66,2,FALSE)</f>
        <v>Virginia Commonwealth</v>
      </c>
    </row>
    <row r="2480" spans="2:3" x14ac:dyDescent="0.4">
      <c r="B2480">
        <v>1452</v>
      </c>
      <c r="C2480" t="str">
        <f>VLOOKUP(B2480,Sheet2!$AM$2:$AN$66,2,FALSE)</f>
        <v>West Virginia</v>
      </c>
    </row>
    <row r="2481" spans="2:3" x14ac:dyDescent="0.4">
      <c r="B2481">
        <v>1458</v>
      </c>
      <c r="C2481" t="str">
        <f>VLOOKUP(B2481,Sheet2!$AM$2:$AN$66,2,FALSE)</f>
        <v>Wisconsin</v>
      </c>
    </row>
    <row r="2482" spans="2:3" x14ac:dyDescent="0.4">
      <c r="B2482">
        <v>1376</v>
      </c>
      <c r="C2482" t="str">
        <f>VLOOKUP(B2482,Sheet2!$AM$2:$AN$66,2,FALSE)</f>
        <v>South Carolina</v>
      </c>
    </row>
    <row r="2483" spans="2:3" x14ac:dyDescent="0.4">
      <c r="B2483">
        <v>1124</v>
      </c>
      <c r="C2483" t="str">
        <f>VLOOKUP(B2483,Sheet2!$AM$2:$AN$66,2,FALSE)</f>
        <v>Baylor</v>
      </c>
    </row>
    <row r="2484" spans="2:3" x14ac:dyDescent="0.4">
      <c r="B2484">
        <v>1458</v>
      </c>
      <c r="C2484" t="str">
        <f>VLOOKUP(B2484,Sheet2!$AM$2:$AN$66,2,FALSE)</f>
        <v>Wisconsin</v>
      </c>
    </row>
    <row r="2485" spans="2:3" x14ac:dyDescent="0.4">
      <c r="B2485">
        <v>1437</v>
      </c>
      <c r="C2485" t="str">
        <f>VLOOKUP(B2485,Sheet2!$AM$2:$AN$66,2,FALSE)</f>
        <v>Villanova</v>
      </c>
    </row>
    <row r="2486" spans="2:3" x14ac:dyDescent="0.4">
      <c r="B2486">
        <v>1124</v>
      </c>
      <c r="C2486" t="str">
        <f>VLOOKUP(B2486,Sheet2!$AM$2:$AN$66,2,FALSE)</f>
        <v>Baylor</v>
      </c>
    </row>
    <row r="2487" spans="2:3" x14ac:dyDescent="0.4">
      <c r="B2487">
        <v>1196</v>
      </c>
      <c r="C2487" t="str">
        <f>VLOOKUP(B2487,Sheet2!$AM$2:$AN$66,2,FALSE)</f>
        <v>Florida</v>
      </c>
    </row>
    <row r="2488" spans="2:3" x14ac:dyDescent="0.4">
      <c r="B2488">
        <v>1433</v>
      </c>
      <c r="C2488" t="str">
        <f>VLOOKUP(B2488,Sheet2!$AM$2:$AN$66,2,FALSE)</f>
        <v>Virginia Commonwealth</v>
      </c>
    </row>
    <row r="2489" spans="2:3" x14ac:dyDescent="0.4">
      <c r="B2489">
        <v>1437</v>
      </c>
      <c r="C2489" t="str">
        <f>VLOOKUP(B2489,Sheet2!$AM$2:$AN$66,2,FALSE)</f>
        <v>Villanova</v>
      </c>
    </row>
    <row r="2490" spans="2:3" x14ac:dyDescent="0.4">
      <c r="B2490">
        <v>1452</v>
      </c>
      <c r="C2490" t="str">
        <f>VLOOKUP(B2490,Sheet2!$AM$2:$AN$66,2,FALSE)</f>
        <v>West Virginia</v>
      </c>
    </row>
    <row r="2491" spans="2:3" x14ac:dyDescent="0.4">
      <c r="B2491">
        <v>1452</v>
      </c>
      <c r="C2491" t="str">
        <f>VLOOKUP(B2491,Sheet2!$AM$2:$AN$66,2,FALSE)</f>
        <v>West Virginia</v>
      </c>
    </row>
    <row r="2492" spans="2:3" x14ac:dyDescent="0.4">
      <c r="B2492">
        <v>1437</v>
      </c>
      <c r="C2492" t="str">
        <f>VLOOKUP(B2492,Sheet2!$AM$2:$AN$66,2,FALSE)</f>
        <v>Villanova</v>
      </c>
    </row>
    <row r="2493" spans="2:3" x14ac:dyDescent="0.4">
      <c r="B2493">
        <v>1124</v>
      </c>
      <c r="C2493" t="str">
        <f>VLOOKUP(B2493,Sheet2!$AM$2:$AN$66,2,FALSE)</f>
        <v>Baylor</v>
      </c>
    </row>
    <row r="2494" spans="2:3" x14ac:dyDescent="0.4">
      <c r="B2494">
        <v>1433</v>
      </c>
      <c r="C2494" t="str">
        <f>VLOOKUP(B2494,Sheet2!$AM$2:$AN$66,2,FALSE)</f>
        <v>Virginia Commonwealth</v>
      </c>
    </row>
    <row r="2495" spans="2:3" x14ac:dyDescent="0.4">
      <c r="B2495">
        <v>1452</v>
      </c>
      <c r="C2495" t="str">
        <f>VLOOKUP(B2495,Sheet2!$AM$2:$AN$66,2,FALSE)</f>
        <v>West Virginia</v>
      </c>
    </row>
    <row r="2496" spans="2:3" x14ac:dyDescent="0.4">
      <c r="B2496">
        <v>1343</v>
      </c>
      <c r="C2496" t="str">
        <f>VLOOKUP(B2496,Sheet2!$AM$2:$AN$66,2,FALSE)</f>
        <v>Princeton</v>
      </c>
    </row>
    <row r="2497" spans="2:3" x14ac:dyDescent="0.4">
      <c r="B2497">
        <v>1195</v>
      </c>
      <c r="C2497" t="str">
        <f>VLOOKUP(B2497,Sheet2!$AM$2:$AN$66,2,FALSE)</f>
        <v>Florida Gulf Coast</v>
      </c>
    </row>
    <row r="2498" spans="2:3" x14ac:dyDescent="0.4">
      <c r="B2498">
        <v>1437</v>
      </c>
      <c r="C2498" t="str">
        <f>VLOOKUP(B2498,Sheet2!$AM$2:$AN$66,2,FALSE)</f>
        <v>Villanova</v>
      </c>
    </row>
    <row r="2499" spans="2:3" x14ac:dyDescent="0.4">
      <c r="B2499">
        <v>1437</v>
      </c>
      <c r="C2499" t="str">
        <f>VLOOKUP(B2499,Sheet2!$AM$2:$AN$66,2,FALSE)</f>
        <v>Villanova</v>
      </c>
    </row>
    <row r="2500" spans="2:3" x14ac:dyDescent="0.4">
      <c r="B2500">
        <v>1452</v>
      </c>
      <c r="C2500" t="str">
        <f>VLOOKUP(B2500,Sheet2!$AM$2:$AN$66,2,FALSE)</f>
        <v>West Virginia</v>
      </c>
    </row>
    <row r="2501" spans="2:3" x14ac:dyDescent="0.4">
      <c r="B2501">
        <v>1452</v>
      </c>
      <c r="C2501" t="str">
        <f>VLOOKUP(B2501,Sheet2!$AM$2:$AN$66,2,FALSE)</f>
        <v>West Virginia</v>
      </c>
    </row>
    <row r="2502" spans="2:3" x14ac:dyDescent="0.4">
      <c r="B2502">
        <v>1124</v>
      </c>
      <c r="C2502" t="str">
        <f>VLOOKUP(B2502,Sheet2!$AM$2:$AN$66,2,FALSE)</f>
        <v>Baylor</v>
      </c>
    </row>
    <row r="2503" spans="2:3" x14ac:dyDescent="0.4">
      <c r="B2503">
        <v>1437</v>
      </c>
      <c r="C2503" t="str">
        <f>VLOOKUP(B2503,Sheet2!$AM$2:$AN$66,2,FALSE)</f>
        <v>Villanova</v>
      </c>
    </row>
    <row r="2504" spans="2:3" x14ac:dyDescent="0.4">
      <c r="B2504">
        <v>1112</v>
      </c>
      <c r="C2504" t="str">
        <f>VLOOKUP(B2504,Sheet2!$AM$2:$AN$66,2,FALSE)</f>
        <v>Arizona</v>
      </c>
    </row>
    <row r="2505" spans="2:3" x14ac:dyDescent="0.4">
      <c r="B2505">
        <v>1452</v>
      </c>
      <c r="C2505" t="str">
        <f>VLOOKUP(B2505,Sheet2!$AM$2:$AN$66,2,FALSE)</f>
        <v>West Virginia</v>
      </c>
    </row>
    <row r="2506" spans="2:3" x14ac:dyDescent="0.4">
      <c r="B2506">
        <v>1458</v>
      </c>
      <c r="C2506" t="str">
        <f>VLOOKUP(B2506,Sheet2!$AM$2:$AN$66,2,FALSE)</f>
        <v>Wisconsin</v>
      </c>
    </row>
    <row r="2507" spans="2:3" x14ac:dyDescent="0.4">
      <c r="B2507">
        <v>1452</v>
      </c>
      <c r="C2507" t="str">
        <f>VLOOKUP(B2507,Sheet2!$AM$2:$AN$66,2,FALSE)</f>
        <v>West Virginia</v>
      </c>
    </row>
    <row r="2508" spans="2:3" x14ac:dyDescent="0.4">
      <c r="B2508">
        <v>1423</v>
      </c>
      <c r="C2508" t="str">
        <f>VLOOKUP(B2508,Sheet2!$AM$2:$AN$66,2,FALSE)</f>
        <v>North Carolina-Wilmington</v>
      </c>
    </row>
    <row r="2509" spans="2:3" x14ac:dyDescent="0.4">
      <c r="B2509">
        <v>1452</v>
      </c>
      <c r="C2509" t="str">
        <f>VLOOKUP(B2509,Sheet2!$AM$2:$AN$66,2,FALSE)</f>
        <v>West Virginia</v>
      </c>
    </row>
    <row r="2510" spans="2:3" x14ac:dyDescent="0.4">
      <c r="B2510">
        <v>1458</v>
      </c>
      <c r="C2510" t="str">
        <f>VLOOKUP(B2510,Sheet2!$AM$2:$AN$66,2,FALSE)</f>
        <v>Wisconsin</v>
      </c>
    </row>
    <row r="2511" spans="2:3" x14ac:dyDescent="0.4">
      <c r="B2511">
        <v>1452</v>
      </c>
      <c r="C2511" t="str">
        <f>VLOOKUP(B2511,Sheet2!$AM$2:$AN$66,2,FALSE)</f>
        <v>West Virginia</v>
      </c>
    </row>
    <row r="2512" spans="2:3" x14ac:dyDescent="0.4">
      <c r="B2512">
        <v>1433</v>
      </c>
      <c r="C2512" t="str">
        <f>VLOOKUP(B2512,Sheet2!$AM$2:$AN$66,2,FALSE)</f>
        <v>Virginia Commonwealth</v>
      </c>
    </row>
    <row r="2513" spans="2:3" x14ac:dyDescent="0.4">
      <c r="B2513">
        <v>1452</v>
      </c>
      <c r="C2513" t="str">
        <f>VLOOKUP(B2513,Sheet2!$AM$2:$AN$66,2,FALSE)</f>
        <v>West Virginia</v>
      </c>
    </row>
    <row r="2514" spans="2:3" x14ac:dyDescent="0.4">
      <c r="B2514">
        <v>1452</v>
      </c>
      <c r="C2514" t="str">
        <f>VLOOKUP(B2514,Sheet2!$AM$2:$AN$66,2,FALSE)</f>
        <v>West Virginia</v>
      </c>
    </row>
    <row r="2515" spans="2:3" x14ac:dyDescent="0.4">
      <c r="B2515">
        <v>1452</v>
      </c>
      <c r="C2515" t="str">
        <f>VLOOKUP(B2515,Sheet2!$AM$2:$AN$66,2,FALSE)</f>
        <v>West Virginia</v>
      </c>
    </row>
    <row r="2516" spans="2:3" x14ac:dyDescent="0.4">
      <c r="B2516">
        <v>1437</v>
      </c>
      <c r="C2516" t="str">
        <f>VLOOKUP(B2516,Sheet2!$AM$2:$AN$66,2,FALSE)</f>
        <v>Villanova</v>
      </c>
    </row>
    <row r="2517" spans="2:3" x14ac:dyDescent="0.4">
      <c r="B2517">
        <v>1376</v>
      </c>
      <c r="C2517" t="str">
        <f>VLOOKUP(B2517,Sheet2!$AM$2:$AN$66,2,FALSE)</f>
        <v>South Carolina</v>
      </c>
    </row>
    <row r="2518" spans="2:3" x14ac:dyDescent="0.4">
      <c r="B2518">
        <v>1452</v>
      </c>
      <c r="C2518" t="str">
        <f>VLOOKUP(B2518,Sheet2!$AM$2:$AN$66,2,FALSE)</f>
        <v>West Virginia</v>
      </c>
    </row>
    <row r="2519" spans="2:3" x14ac:dyDescent="0.4">
      <c r="B2519">
        <v>1437</v>
      </c>
      <c r="C2519" t="str">
        <f>VLOOKUP(B2519,Sheet2!$AM$2:$AN$66,2,FALSE)</f>
        <v>Villanova</v>
      </c>
    </row>
    <row r="2520" spans="2:3" x14ac:dyDescent="0.4">
      <c r="B2520">
        <v>1452</v>
      </c>
      <c r="C2520" t="str">
        <f>VLOOKUP(B2520,Sheet2!$AM$2:$AN$66,2,FALSE)</f>
        <v>West Virginia</v>
      </c>
    </row>
    <row r="2521" spans="2:3" x14ac:dyDescent="0.4">
      <c r="B2521">
        <v>1437</v>
      </c>
      <c r="C2521" t="str">
        <f>VLOOKUP(B2521,Sheet2!$AM$2:$AN$66,2,FALSE)</f>
        <v>Villanova</v>
      </c>
    </row>
    <row r="2522" spans="2:3" x14ac:dyDescent="0.4">
      <c r="B2522">
        <v>1458</v>
      </c>
      <c r="C2522" t="str">
        <f>VLOOKUP(B2522,Sheet2!$AM$2:$AN$66,2,FALSE)</f>
        <v>Wisconsin</v>
      </c>
    </row>
    <row r="2523" spans="2:3" x14ac:dyDescent="0.4">
      <c r="B2523">
        <v>1124</v>
      </c>
      <c r="C2523" t="str">
        <f>VLOOKUP(B2523,Sheet2!$AM$2:$AN$66,2,FALSE)</f>
        <v>Baylor</v>
      </c>
    </row>
    <row r="2524" spans="2:3" x14ac:dyDescent="0.4">
      <c r="B2524">
        <v>1452</v>
      </c>
      <c r="C2524" t="str">
        <f>VLOOKUP(B2524,Sheet2!$AM$2:$AN$66,2,FALSE)</f>
        <v>West Virginia</v>
      </c>
    </row>
    <row r="2525" spans="2:3" x14ac:dyDescent="0.4">
      <c r="B2525">
        <v>1452</v>
      </c>
      <c r="C2525" t="str">
        <f>VLOOKUP(B2525,Sheet2!$AM$2:$AN$66,2,FALSE)</f>
        <v>West Virginia</v>
      </c>
    </row>
    <row r="2526" spans="2:3" x14ac:dyDescent="0.4">
      <c r="B2526">
        <v>1343</v>
      </c>
      <c r="C2526" t="str">
        <f>VLOOKUP(B2526,Sheet2!$AM$2:$AN$66,2,FALSE)</f>
        <v>Princeton</v>
      </c>
    </row>
    <row r="2527" spans="2:3" x14ac:dyDescent="0.4">
      <c r="B2527">
        <v>1452</v>
      </c>
      <c r="C2527" t="str">
        <f>VLOOKUP(B2527,Sheet2!$AM$2:$AN$66,2,FALSE)</f>
        <v>West Virginia</v>
      </c>
    </row>
    <row r="2528" spans="2:3" x14ac:dyDescent="0.4">
      <c r="B2528">
        <v>1433</v>
      </c>
      <c r="C2528" t="str">
        <f>VLOOKUP(B2528,Sheet2!$AM$2:$AN$66,2,FALSE)</f>
        <v>Virginia Commonwealth</v>
      </c>
    </row>
    <row r="2529" spans="2:3" x14ac:dyDescent="0.4">
      <c r="B2529">
        <v>1112</v>
      </c>
      <c r="C2529" t="str">
        <f>VLOOKUP(B2529,Sheet2!$AM$2:$AN$66,2,FALSE)</f>
        <v>Arizona</v>
      </c>
    </row>
    <row r="2530" spans="2:3" x14ac:dyDescent="0.4">
      <c r="B2530">
        <v>1437</v>
      </c>
      <c r="C2530" t="str">
        <f>VLOOKUP(B2530,Sheet2!$AM$2:$AN$66,2,FALSE)</f>
        <v>Villanova</v>
      </c>
    </row>
    <row r="2531" spans="2:3" x14ac:dyDescent="0.4">
      <c r="B2531">
        <v>1112</v>
      </c>
      <c r="C2531" t="str">
        <f>VLOOKUP(B2531,Sheet2!$AM$2:$AN$66,2,FALSE)</f>
        <v>Arizona</v>
      </c>
    </row>
    <row r="2532" spans="2:3" x14ac:dyDescent="0.4">
      <c r="B2532">
        <v>1433</v>
      </c>
      <c r="C2532" t="str">
        <f>VLOOKUP(B2532,Sheet2!$AM$2:$AN$66,2,FALSE)</f>
        <v>Virginia Commonwealth</v>
      </c>
    </row>
    <row r="2533" spans="2:3" x14ac:dyDescent="0.4">
      <c r="B2533">
        <v>1437</v>
      </c>
      <c r="C2533" t="str">
        <f>VLOOKUP(B2533,Sheet2!$AM$2:$AN$66,2,FALSE)</f>
        <v>Villanova</v>
      </c>
    </row>
    <row r="2534" spans="2:3" x14ac:dyDescent="0.4">
      <c r="B2534">
        <v>1452</v>
      </c>
      <c r="C2534" t="str">
        <f>VLOOKUP(B2534,Sheet2!$AM$2:$AN$66,2,FALSE)</f>
        <v>West Virginia</v>
      </c>
    </row>
    <row r="2535" spans="2:3" x14ac:dyDescent="0.4">
      <c r="B2535">
        <v>1437</v>
      </c>
      <c r="C2535" t="str">
        <f>VLOOKUP(B2535,Sheet2!$AM$2:$AN$66,2,FALSE)</f>
        <v>Villanova</v>
      </c>
    </row>
    <row r="2536" spans="2:3" x14ac:dyDescent="0.4">
      <c r="B2536">
        <v>1423</v>
      </c>
      <c r="C2536" t="str">
        <f>VLOOKUP(B2536,Sheet2!$AM$2:$AN$66,2,FALSE)</f>
        <v>North Carolina-Wilmington</v>
      </c>
    </row>
    <row r="2537" spans="2:3" x14ac:dyDescent="0.4">
      <c r="B2537">
        <v>1437</v>
      </c>
      <c r="C2537" t="str">
        <f>VLOOKUP(B2537,Sheet2!$AM$2:$AN$66,2,FALSE)</f>
        <v>Villanova</v>
      </c>
    </row>
    <row r="2538" spans="2:3" x14ac:dyDescent="0.4">
      <c r="B2538">
        <v>1433</v>
      </c>
      <c r="C2538" t="str">
        <f>VLOOKUP(B2538,Sheet2!$AM$2:$AN$66,2,FALSE)</f>
        <v>Virginia Commonwealth</v>
      </c>
    </row>
    <row r="2539" spans="2:3" x14ac:dyDescent="0.4">
      <c r="B2539">
        <v>1124</v>
      </c>
      <c r="C2539" t="str">
        <f>VLOOKUP(B2539,Sheet2!$AM$2:$AN$66,2,FALSE)</f>
        <v>Baylor</v>
      </c>
    </row>
    <row r="2540" spans="2:3" x14ac:dyDescent="0.4">
      <c r="B2540">
        <v>1124</v>
      </c>
      <c r="C2540" t="str">
        <f>VLOOKUP(B2540,Sheet2!$AM$2:$AN$66,2,FALSE)</f>
        <v>Baylor</v>
      </c>
    </row>
    <row r="2541" spans="2:3" x14ac:dyDescent="0.4">
      <c r="B2541">
        <v>1452</v>
      </c>
      <c r="C2541" t="str">
        <f>VLOOKUP(B2541,Sheet2!$AM$2:$AN$66,2,FALSE)</f>
        <v>West Virginia</v>
      </c>
    </row>
    <row r="2542" spans="2:3" x14ac:dyDescent="0.4">
      <c r="B2542">
        <v>1452</v>
      </c>
      <c r="C2542" t="str">
        <f>VLOOKUP(B2542,Sheet2!$AM$2:$AN$66,2,FALSE)</f>
        <v>West Virginia</v>
      </c>
    </row>
    <row r="2543" spans="2:3" x14ac:dyDescent="0.4">
      <c r="B2543">
        <v>1124</v>
      </c>
      <c r="C2543" t="str">
        <f>VLOOKUP(B2543,Sheet2!$AM$2:$AN$66,2,FALSE)</f>
        <v>Baylor</v>
      </c>
    </row>
    <row r="2544" spans="2:3" x14ac:dyDescent="0.4">
      <c r="B2544">
        <v>1437</v>
      </c>
      <c r="C2544" t="str">
        <f>VLOOKUP(B2544,Sheet2!$AM$2:$AN$66,2,FALSE)</f>
        <v>Villanova</v>
      </c>
    </row>
    <row r="2545" spans="2:3" x14ac:dyDescent="0.4">
      <c r="B2545">
        <v>1374</v>
      </c>
      <c r="C2545" t="str">
        <f>VLOOKUP(B2545,Sheet2!$AM$2:$AN$66,2,FALSE)</f>
        <v>Southern Methodist</v>
      </c>
    </row>
    <row r="2546" spans="2:3" x14ac:dyDescent="0.4">
      <c r="B2546">
        <v>1124</v>
      </c>
      <c r="C2546" t="str">
        <f>VLOOKUP(B2546,Sheet2!$AM$2:$AN$66,2,FALSE)</f>
        <v>Baylor</v>
      </c>
    </row>
    <row r="2547" spans="2:3" x14ac:dyDescent="0.4">
      <c r="B2547">
        <v>1124</v>
      </c>
      <c r="C2547" t="str">
        <f>VLOOKUP(B2547,Sheet2!$AM$2:$AN$66,2,FALSE)</f>
        <v>Baylor</v>
      </c>
    </row>
    <row r="2548" spans="2:3" x14ac:dyDescent="0.4">
      <c r="B2548">
        <v>1343</v>
      </c>
      <c r="C2548" t="str">
        <f>VLOOKUP(B2548,Sheet2!$AM$2:$AN$66,2,FALSE)</f>
        <v>Princeton</v>
      </c>
    </row>
    <row r="2549" spans="2:3" x14ac:dyDescent="0.4">
      <c r="B2549">
        <v>1452</v>
      </c>
      <c r="C2549" t="str">
        <f>VLOOKUP(B2549,Sheet2!$AM$2:$AN$66,2,FALSE)</f>
        <v>West Virginia</v>
      </c>
    </row>
    <row r="2550" spans="2:3" x14ac:dyDescent="0.4">
      <c r="B2550">
        <v>1437</v>
      </c>
      <c r="C2550" t="str">
        <f>VLOOKUP(B2550,Sheet2!$AM$2:$AN$66,2,FALSE)</f>
        <v>Villanova</v>
      </c>
    </row>
    <row r="2551" spans="2:3" x14ac:dyDescent="0.4">
      <c r="B2551">
        <v>1437</v>
      </c>
      <c r="C2551" t="str">
        <f>VLOOKUP(B2551,Sheet2!$AM$2:$AN$66,2,FALSE)</f>
        <v>Villanova</v>
      </c>
    </row>
    <row r="2552" spans="2:3" x14ac:dyDescent="0.4">
      <c r="B2552">
        <v>1452</v>
      </c>
      <c r="C2552" t="str">
        <f>VLOOKUP(B2552,Sheet2!$AM$2:$AN$66,2,FALSE)</f>
        <v>West Virginia</v>
      </c>
    </row>
    <row r="2553" spans="2:3" x14ac:dyDescent="0.4">
      <c r="B2553">
        <v>1343</v>
      </c>
      <c r="C2553" t="str">
        <f>VLOOKUP(B2553,Sheet2!$AM$2:$AN$66,2,FALSE)</f>
        <v>Princeton</v>
      </c>
    </row>
    <row r="2554" spans="2:3" x14ac:dyDescent="0.4">
      <c r="B2554">
        <v>1452</v>
      </c>
      <c r="C2554" t="str">
        <f>VLOOKUP(B2554,Sheet2!$AM$2:$AN$66,2,FALSE)</f>
        <v>West Virginia</v>
      </c>
    </row>
    <row r="2555" spans="2:3" x14ac:dyDescent="0.4">
      <c r="B2555">
        <v>1376</v>
      </c>
      <c r="C2555" t="str">
        <f>VLOOKUP(B2555,Sheet2!$AM$2:$AN$66,2,FALSE)</f>
        <v>South Carolina</v>
      </c>
    </row>
    <row r="2556" spans="2:3" x14ac:dyDescent="0.4">
      <c r="B2556">
        <v>1452</v>
      </c>
      <c r="C2556" t="str">
        <f>VLOOKUP(B2556,Sheet2!$AM$2:$AN$66,2,FALSE)</f>
        <v>West Virginia</v>
      </c>
    </row>
    <row r="2557" spans="2:3" x14ac:dyDescent="0.4">
      <c r="B2557">
        <v>1124</v>
      </c>
      <c r="C2557" t="str">
        <f>VLOOKUP(B2557,Sheet2!$AM$2:$AN$66,2,FALSE)</f>
        <v>Baylor</v>
      </c>
    </row>
    <row r="2558" spans="2:3" x14ac:dyDescent="0.4">
      <c r="B2558">
        <v>1124</v>
      </c>
      <c r="C2558" t="str">
        <f>VLOOKUP(B2558,Sheet2!$AM$2:$AN$66,2,FALSE)</f>
        <v>Baylor</v>
      </c>
    </row>
    <row r="2559" spans="2:3" x14ac:dyDescent="0.4">
      <c r="B2559">
        <v>1374</v>
      </c>
      <c r="C2559" t="str">
        <f>VLOOKUP(B2559,Sheet2!$AM$2:$AN$66,2,FALSE)</f>
        <v>Southern Methodist</v>
      </c>
    </row>
    <row r="2560" spans="2:3" x14ac:dyDescent="0.4">
      <c r="B2560">
        <v>1124</v>
      </c>
      <c r="C2560" t="str">
        <f>VLOOKUP(B2560,Sheet2!$AM$2:$AN$66,2,FALSE)</f>
        <v>Baylor</v>
      </c>
    </row>
    <row r="2561" spans="2:3" x14ac:dyDescent="0.4">
      <c r="B2561">
        <v>1452</v>
      </c>
      <c r="C2561" t="str">
        <f>VLOOKUP(B2561,Sheet2!$AM$2:$AN$66,2,FALSE)</f>
        <v>West Virginia</v>
      </c>
    </row>
    <row r="2562" spans="2:3" x14ac:dyDescent="0.4">
      <c r="B2562">
        <v>1452</v>
      </c>
      <c r="C2562" t="str">
        <f>VLOOKUP(B2562,Sheet2!$AM$2:$AN$66,2,FALSE)</f>
        <v>West Virginia</v>
      </c>
    </row>
    <row r="2563" spans="2:3" x14ac:dyDescent="0.4">
      <c r="B2563">
        <v>1343</v>
      </c>
      <c r="C2563" t="str">
        <f>VLOOKUP(B2563,Sheet2!$AM$2:$AN$66,2,FALSE)</f>
        <v>Princeton</v>
      </c>
    </row>
    <row r="2564" spans="2:3" x14ac:dyDescent="0.4">
      <c r="B2564">
        <v>1112</v>
      </c>
      <c r="C2564" t="str">
        <f>VLOOKUP(B2564,Sheet2!$AM$2:$AN$66,2,FALSE)</f>
        <v>Arizona</v>
      </c>
    </row>
    <row r="2565" spans="2:3" x14ac:dyDescent="0.4">
      <c r="B2565">
        <v>1374</v>
      </c>
      <c r="C2565" t="str">
        <f>VLOOKUP(B2565,Sheet2!$AM$2:$AN$66,2,FALSE)</f>
        <v>Southern Methodist</v>
      </c>
    </row>
    <row r="2566" spans="2:3" x14ac:dyDescent="0.4">
      <c r="B2566">
        <v>1452</v>
      </c>
      <c r="C2566" t="str">
        <f>VLOOKUP(B2566,Sheet2!$AM$2:$AN$66,2,FALSE)</f>
        <v>West Virginia</v>
      </c>
    </row>
    <row r="2567" spans="2:3" x14ac:dyDescent="0.4">
      <c r="B2567">
        <v>1452</v>
      </c>
      <c r="C2567" t="str">
        <f>VLOOKUP(B2567,Sheet2!$AM$2:$AN$66,2,FALSE)</f>
        <v>West Virginia</v>
      </c>
    </row>
    <row r="2568" spans="2:3" x14ac:dyDescent="0.4">
      <c r="B2568">
        <v>1124</v>
      </c>
      <c r="C2568" t="str">
        <f>VLOOKUP(B2568,Sheet2!$AM$2:$AN$66,2,FALSE)</f>
        <v>Baylor</v>
      </c>
    </row>
    <row r="2569" spans="2:3" x14ac:dyDescent="0.4">
      <c r="B2569">
        <v>1458</v>
      </c>
      <c r="C2569" t="str">
        <f>VLOOKUP(B2569,Sheet2!$AM$2:$AN$66,2,FALSE)</f>
        <v>Wisconsin</v>
      </c>
    </row>
    <row r="2570" spans="2:3" x14ac:dyDescent="0.4">
      <c r="B2570">
        <v>1124</v>
      </c>
      <c r="C2570" t="str">
        <f>VLOOKUP(B2570,Sheet2!$AM$2:$AN$66,2,FALSE)</f>
        <v>Baylor</v>
      </c>
    </row>
    <row r="2571" spans="2:3" x14ac:dyDescent="0.4">
      <c r="B2571">
        <v>1343</v>
      </c>
      <c r="C2571" t="str">
        <f>VLOOKUP(B2571,Sheet2!$AM$2:$AN$66,2,FALSE)</f>
        <v>Princeton</v>
      </c>
    </row>
    <row r="2572" spans="2:3" x14ac:dyDescent="0.4">
      <c r="B2572">
        <v>1112</v>
      </c>
      <c r="C2572" t="str">
        <f>VLOOKUP(B2572,Sheet2!$AM$2:$AN$66,2,FALSE)</f>
        <v>Arizona</v>
      </c>
    </row>
    <row r="2573" spans="2:3" x14ac:dyDescent="0.4">
      <c r="B2573">
        <v>1433</v>
      </c>
      <c r="C2573" t="str">
        <f>VLOOKUP(B2573,Sheet2!$AM$2:$AN$66,2,FALSE)</f>
        <v>Virginia Commonwealth</v>
      </c>
    </row>
    <row r="2574" spans="2:3" x14ac:dyDescent="0.4">
      <c r="B2574">
        <v>1374</v>
      </c>
      <c r="C2574" t="str">
        <f>VLOOKUP(B2574,Sheet2!$AM$2:$AN$66,2,FALSE)</f>
        <v>Southern Methodist</v>
      </c>
    </row>
    <row r="2575" spans="2:3" x14ac:dyDescent="0.4">
      <c r="B2575">
        <v>1433</v>
      </c>
      <c r="C2575" t="str">
        <f>VLOOKUP(B2575,Sheet2!$AM$2:$AN$66,2,FALSE)</f>
        <v>Virginia Commonwealth</v>
      </c>
    </row>
    <row r="2576" spans="2:3" x14ac:dyDescent="0.4">
      <c r="B2576">
        <v>1433</v>
      </c>
      <c r="C2576" t="str">
        <f>VLOOKUP(B2576,Sheet2!$AM$2:$AN$66,2,FALSE)</f>
        <v>Virginia Commonwealth</v>
      </c>
    </row>
    <row r="2577" spans="2:3" x14ac:dyDescent="0.4">
      <c r="B2577">
        <v>1433</v>
      </c>
      <c r="C2577" t="str">
        <f>VLOOKUP(B2577,Sheet2!$AM$2:$AN$66,2,FALSE)</f>
        <v>Virginia Commonwealth</v>
      </c>
    </row>
    <row r="2578" spans="2:3" x14ac:dyDescent="0.4">
      <c r="B2578">
        <v>1195</v>
      </c>
      <c r="C2578" t="str">
        <f>VLOOKUP(B2578,Sheet2!$AM$2:$AN$66,2,FALSE)</f>
        <v>Florida Gulf Coast</v>
      </c>
    </row>
    <row r="2579" spans="2:3" x14ac:dyDescent="0.4">
      <c r="B2579">
        <v>1196</v>
      </c>
      <c r="C2579" t="str">
        <f>VLOOKUP(B2579,Sheet2!$AM$2:$AN$66,2,FALSE)</f>
        <v>Florida</v>
      </c>
    </row>
    <row r="2580" spans="2:3" x14ac:dyDescent="0.4">
      <c r="B2580">
        <v>1452</v>
      </c>
      <c r="C2580" t="str">
        <f>VLOOKUP(B2580,Sheet2!$AM$2:$AN$66,2,FALSE)</f>
        <v>West Virginia</v>
      </c>
    </row>
    <row r="2581" spans="2:3" x14ac:dyDescent="0.4">
      <c r="B2581">
        <v>1195</v>
      </c>
      <c r="C2581" t="str">
        <f>VLOOKUP(B2581,Sheet2!$AM$2:$AN$66,2,FALSE)</f>
        <v>Florida Gulf Coast</v>
      </c>
    </row>
    <row r="2582" spans="2:3" x14ac:dyDescent="0.4">
      <c r="B2582">
        <v>1343</v>
      </c>
      <c r="C2582" t="str">
        <f>VLOOKUP(B2582,Sheet2!$AM$2:$AN$66,2,FALSE)</f>
        <v>Princeton</v>
      </c>
    </row>
    <row r="2583" spans="2:3" x14ac:dyDescent="0.4">
      <c r="B2583">
        <v>1437</v>
      </c>
      <c r="C2583" t="str">
        <f>VLOOKUP(B2583,Sheet2!$AM$2:$AN$66,2,FALSE)</f>
        <v>Villanova</v>
      </c>
    </row>
    <row r="2584" spans="2:3" x14ac:dyDescent="0.4">
      <c r="B2584">
        <v>1458</v>
      </c>
      <c r="C2584" t="str">
        <f>VLOOKUP(B2584,Sheet2!$AM$2:$AN$66,2,FALSE)</f>
        <v>Wisconsin</v>
      </c>
    </row>
    <row r="2585" spans="2:3" x14ac:dyDescent="0.4">
      <c r="B2585">
        <v>1437</v>
      </c>
      <c r="C2585" t="str">
        <f>VLOOKUP(B2585,Sheet2!$AM$2:$AN$66,2,FALSE)</f>
        <v>Villanova</v>
      </c>
    </row>
    <row r="2586" spans="2:3" x14ac:dyDescent="0.4">
      <c r="B2586">
        <v>1437</v>
      </c>
      <c r="C2586" t="str">
        <f>VLOOKUP(B2586,Sheet2!$AM$2:$AN$66,2,FALSE)</f>
        <v>Villanova</v>
      </c>
    </row>
    <row r="2587" spans="2:3" x14ac:dyDescent="0.4">
      <c r="B2587">
        <v>1452</v>
      </c>
      <c r="C2587" t="str">
        <f>VLOOKUP(B2587,Sheet2!$AM$2:$AN$66,2,FALSE)</f>
        <v>West Virginia</v>
      </c>
    </row>
    <row r="2588" spans="2:3" x14ac:dyDescent="0.4">
      <c r="B2588">
        <v>1195</v>
      </c>
      <c r="C2588" t="str">
        <f>VLOOKUP(B2588,Sheet2!$AM$2:$AN$66,2,FALSE)</f>
        <v>Florida Gulf Coast</v>
      </c>
    </row>
    <row r="2589" spans="2:3" x14ac:dyDescent="0.4">
      <c r="B2589">
        <v>1374</v>
      </c>
      <c r="C2589" t="str">
        <f>VLOOKUP(B2589,Sheet2!$AM$2:$AN$66,2,FALSE)</f>
        <v>Southern Methodist</v>
      </c>
    </row>
    <row r="2590" spans="2:3" x14ac:dyDescent="0.4">
      <c r="B2590">
        <v>1437</v>
      </c>
      <c r="C2590" t="str">
        <f>VLOOKUP(B2590,Sheet2!$AM$2:$AN$66,2,FALSE)</f>
        <v>Villanova</v>
      </c>
    </row>
    <row r="2591" spans="2:3" x14ac:dyDescent="0.4">
      <c r="B2591">
        <v>1195</v>
      </c>
      <c r="C2591" t="str">
        <f>VLOOKUP(B2591,Sheet2!$AM$2:$AN$66,2,FALSE)</f>
        <v>Florida Gulf Coast</v>
      </c>
    </row>
    <row r="2592" spans="2:3" x14ac:dyDescent="0.4">
      <c r="B2592">
        <v>1433</v>
      </c>
      <c r="C2592" t="str">
        <f>VLOOKUP(B2592,Sheet2!$AM$2:$AN$66,2,FALSE)</f>
        <v>Virginia Commonwealth</v>
      </c>
    </row>
    <row r="2593" spans="2:3" x14ac:dyDescent="0.4">
      <c r="B2593">
        <v>1124</v>
      </c>
      <c r="C2593" t="str">
        <f>VLOOKUP(B2593,Sheet2!$AM$2:$AN$66,2,FALSE)</f>
        <v>Baylor</v>
      </c>
    </row>
    <row r="2594" spans="2:3" x14ac:dyDescent="0.4">
      <c r="B2594">
        <v>1124</v>
      </c>
      <c r="C2594" t="str">
        <f>VLOOKUP(B2594,Sheet2!$AM$2:$AN$66,2,FALSE)</f>
        <v>Baylor</v>
      </c>
    </row>
    <row r="2595" spans="2:3" x14ac:dyDescent="0.4">
      <c r="B2595">
        <v>1452</v>
      </c>
      <c r="C2595" t="str">
        <f>VLOOKUP(B2595,Sheet2!$AM$2:$AN$66,2,FALSE)</f>
        <v>West Virginia</v>
      </c>
    </row>
    <row r="2596" spans="2:3" x14ac:dyDescent="0.4">
      <c r="B2596">
        <v>1452</v>
      </c>
      <c r="C2596" t="str">
        <f>VLOOKUP(B2596,Sheet2!$AM$2:$AN$66,2,FALSE)</f>
        <v>West Virginia</v>
      </c>
    </row>
    <row r="2597" spans="2:3" x14ac:dyDescent="0.4">
      <c r="B2597">
        <v>1437</v>
      </c>
      <c r="C2597" t="str">
        <f>VLOOKUP(B2597,Sheet2!$AM$2:$AN$66,2,FALSE)</f>
        <v>Villanova</v>
      </c>
    </row>
    <row r="2598" spans="2:3" x14ac:dyDescent="0.4">
      <c r="B2598">
        <v>1124</v>
      </c>
      <c r="C2598" t="str">
        <f>VLOOKUP(B2598,Sheet2!$AM$2:$AN$66,2,FALSE)</f>
        <v>Baylor</v>
      </c>
    </row>
    <row r="2599" spans="2:3" x14ac:dyDescent="0.4">
      <c r="B2599">
        <v>1452</v>
      </c>
      <c r="C2599" t="str">
        <f>VLOOKUP(B2599,Sheet2!$AM$2:$AN$66,2,FALSE)</f>
        <v>West Virginia</v>
      </c>
    </row>
    <row r="2600" spans="2:3" x14ac:dyDescent="0.4">
      <c r="B2600">
        <v>1437</v>
      </c>
      <c r="C2600" t="str">
        <f>VLOOKUP(B2600,Sheet2!$AM$2:$AN$66,2,FALSE)</f>
        <v>Villanova</v>
      </c>
    </row>
    <row r="2601" spans="2:3" x14ac:dyDescent="0.4">
      <c r="B2601">
        <v>1458</v>
      </c>
      <c r="C2601" t="str">
        <f>VLOOKUP(B2601,Sheet2!$AM$2:$AN$66,2,FALSE)</f>
        <v>Wisconsin</v>
      </c>
    </row>
    <row r="2602" spans="2:3" x14ac:dyDescent="0.4">
      <c r="B2602">
        <v>1452</v>
      </c>
      <c r="C2602" t="str">
        <f>VLOOKUP(B2602,Sheet2!$AM$2:$AN$66,2,FALSE)</f>
        <v>West Virginia</v>
      </c>
    </row>
    <row r="2603" spans="2:3" x14ac:dyDescent="0.4">
      <c r="B2603">
        <v>1458</v>
      </c>
      <c r="C2603" t="str">
        <f>VLOOKUP(B2603,Sheet2!$AM$2:$AN$66,2,FALSE)</f>
        <v>Wisconsin</v>
      </c>
    </row>
    <row r="2604" spans="2:3" x14ac:dyDescent="0.4">
      <c r="B2604">
        <v>1124</v>
      </c>
      <c r="C2604" t="str">
        <f>VLOOKUP(B2604,Sheet2!$AM$2:$AN$66,2,FALSE)</f>
        <v>Baylor</v>
      </c>
    </row>
    <row r="2605" spans="2:3" x14ac:dyDescent="0.4">
      <c r="B2605">
        <v>1452</v>
      </c>
      <c r="C2605" t="str">
        <f>VLOOKUP(B2605,Sheet2!$AM$2:$AN$66,2,FALSE)</f>
        <v>West Virginia</v>
      </c>
    </row>
    <row r="2606" spans="2:3" x14ac:dyDescent="0.4">
      <c r="B2606">
        <v>1437</v>
      </c>
      <c r="C2606" t="str">
        <f>VLOOKUP(B2606,Sheet2!$AM$2:$AN$66,2,FALSE)</f>
        <v>Villanova</v>
      </c>
    </row>
    <row r="2607" spans="2:3" x14ac:dyDescent="0.4">
      <c r="B2607">
        <v>1423</v>
      </c>
      <c r="C2607" t="str">
        <f>VLOOKUP(B2607,Sheet2!$AM$2:$AN$66,2,FALSE)</f>
        <v>North Carolina-Wilmington</v>
      </c>
    </row>
    <row r="2608" spans="2:3" x14ac:dyDescent="0.4">
      <c r="B2608">
        <v>1124</v>
      </c>
      <c r="C2608" t="str">
        <f>VLOOKUP(B2608,Sheet2!$AM$2:$AN$66,2,FALSE)</f>
        <v>Baylor</v>
      </c>
    </row>
    <row r="2609" spans="2:3" x14ac:dyDescent="0.4">
      <c r="B2609">
        <v>1124</v>
      </c>
      <c r="C2609" t="str">
        <f>VLOOKUP(B2609,Sheet2!$AM$2:$AN$66,2,FALSE)</f>
        <v>Baylor</v>
      </c>
    </row>
    <row r="2610" spans="2:3" x14ac:dyDescent="0.4">
      <c r="B2610">
        <v>1124</v>
      </c>
      <c r="C2610" t="str">
        <f>VLOOKUP(B2610,Sheet2!$AM$2:$AN$66,2,FALSE)</f>
        <v>Baylor</v>
      </c>
    </row>
    <row r="2611" spans="2:3" x14ac:dyDescent="0.4">
      <c r="B2611">
        <v>1124</v>
      </c>
      <c r="C2611" t="str">
        <f>VLOOKUP(B2611,Sheet2!$AM$2:$AN$66,2,FALSE)</f>
        <v>Baylor</v>
      </c>
    </row>
    <row r="2612" spans="2:3" x14ac:dyDescent="0.4">
      <c r="B2612">
        <v>1124</v>
      </c>
      <c r="C2612" t="str">
        <f>VLOOKUP(B2612,Sheet2!$AM$2:$AN$66,2,FALSE)</f>
        <v>Baylor</v>
      </c>
    </row>
    <row r="2613" spans="2:3" x14ac:dyDescent="0.4">
      <c r="B2613">
        <v>1376</v>
      </c>
      <c r="C2613" t="str">
        <f>VLOOKUP(B2613,Sheet2!$AM$2:$AN$66,2,FALSE)</f>
        <v>South Carolina</v>
      </c>
    </row>
    <row r="2614" spans="2:3" x14ac:dyDescent="0.4">
      <c r="B2614">
        <v>1437</v>
      </c>
      <c r="C2614" t="str">
        <f>VLOOKUP(B2614,Sheet2!$AM$2:$AN$66,2,FALSE)</f>
        <v>Villanova</v>
      </c>
    </row>
    <row r="2615" spans="2:3" x14ac:dyDescent="0.4">
      <c r="B2615">
        <v>1124</v>
      </c>
      <c r="C2615" t="str">
        <f>VLOOKUP(B2615,Sheet2!$AM$2:$AN$66,2,FALSE)</f>
        <v>Baylor</v>
      </c>
    </row>
    <row r="2616" spans="2:3" x14ac:dyDescent="0.4">
      <c r="B2616">
        <v>1452</v>
      </c>
      <c r="C2616" t="str">
        <f>VLOOKUP(B2616,Sheet2!$AM$2:$AN$66,2,FALSE)</f>
        <v>West Virginia</v>
      </c>
    </row>
    <row r="2617" spans="2:3" x14ac:dyDescent="0.4">
      <c r="B2617">
        <v>1452</v>
      </c>
      <c r="C2617" t="str">
        <f>VLOOKUP(B2617,Sheet2!$AM$2:$AN$66,2,FALSE)</f>
        <v>West Virginia</v>
      </c>
    </row>
    <row r="2618" spans="2:3" x14ac:dyDescent="0.4">
      <c r="B2618">
        <v>1124</v>
      </c>
      <c r="C2618" t="str">
        <f>VLOOKUP(B2618,Sheet2!$AM$2:$AN$66,2,FALSE)</f>
        <v>Baylor</v>
      </c>
    </row>
    <row r="2619" spans="2:3" x14ac:dyDescent="0.4">
      <c r="B2619">
        <v>1112</v>
      </c>
      <c r="C2619" t="str">
        <f>VLOOKUP(B2619,Sheet2!$AM$2:$AN$66,2,FALSE)</f>
        <v>Arizona</v>
      </c>
    </row>
    <row r="2620" spans="2:3" x14ac:dyDescent="0.4">
      <c r="B2620">
        <v>1124</v>
      </c>
      <c r="C2620" t="str">
        <f>VLOOKUP(B2620,Sheet2!$AM$2:$AN$66,2,FALSE)</f>
        <v>Baylor</v>
      </c>
    </row>
    <row r="2621" spans="2:3" x14ac:dyDescent="0.4">
      <c r="B2621">
        <v>1452</v>
      </c>
      <c r="C2621" t="str">
        <f>VLOOKUP(B2621,Sheet2!$AM$2:$AN$66,2,FALSE)</f>
        <v>West Virginia</v>
      </c>
    </row>
    <row r="2622" spans="2:3" x14ac:dyDescent="0.4">
      <c r="B2622">
        <v>1437</v>
      </c>
      <c r="C2622" t="str">
        <f>VLOOKUP(B2622,Sheet2!$AM$2:$AN$66,2,FALSE)</f>
        <v>Villanova</v>
      </c>
    </row>
    <row r="2623" spans="2:3" x14ac:dyDescent="0.4">
      <c r="B2623">
        <v>1433</v>
      </c>
      <c r="C2623" t="str">
        <f>VLOOKUP(B2623,Sheet2!$AM$2:$AN$66,2,FALSE)</f>
        <v>Virginia Commonwealth</v>
      </c>
    </row>
    <row r="2624" spans="2:3" x14ac:dyDescent="0.4">
      <c r="B2624">
        <v>1437</v>
      </c>
      <c r="C2624" t="str">
        <f>VLOOKUP(B2624,Sheet2!$AM$2:$AN$66,2,FALSE)</f>
        <v>Villanova</v>
      </c>
    </row>
    <row r="2625" spans="2:3" x14ac:dyDescent="0.4">
      <c r="B2625">
        <v>1423</v>
      </c>
      <c r="C2625" t="str">
        <f>VLOOKUP(B2625,Sheet2!$AM$2:$AN$66,2,FALSE)</f>
        <v>North Carolina-Wilmington</v>
      </c>
    </row>
    <row r="2626" spans="2:3" x14ac:dyDescent="0.4">
      <c r="B2626">
        <v>1112</v>
      </c>
      <c r="C2626" t="str">
        <f>VLOOKUP(B2626,Sheet2!$AM$2:$AN$66,2,FALSE)</f>
        <v>Arizona</v>
      </c>
    </row>
    <row r="2627" spans="2:3" x14ac:dyDescent="0.4">
      <c r="B2627">
        <v>1181</v>
      </c>
      <c r="C2627" t="str">
        <f>VLOOKUP(B2627,Sheet2!$AM$2:$AN$66,2,FALSE)</f>
        <v>Duke</v>
      </c>
    </row>
    <row r="2628" spans="2:3" x14ac:dyDescent="0.4">
      <c r="B2628">
        <v>1452</v>
      </c>
      <c r="C2628" t="str">
        <f>VLOOKUP(B2628,Sheet2!$AM$2:$AN$66,2,FALSE)</f>
        <v>West Virginia</v>
      </c>
    </row>
    <row r="2629" spans="2:3" x14ac:dyDescent="0.4">
      <c r="B2629">
        <v>1343</v>
      </c>
      <c r="C2629" t="str">
        <f>VLOOKUP(B2629,Sheet2!$AM$2:$AN$66,2,FALSE)</f>
        <v>Princeton</v>
      </c>
    </row>
    <row r="2630" spans="2:3" x14ac:dyDescent="0.4">
      <c r="B2630">
        <v>1437</v>
      </c>
      <c r="C2630" t="str">
        <f>VLOOKUP(B2630,Sheet2!$AM$2:$AN$66,2,FALSE)</f>
        <v>Villanova</v>
      </c>
    </row>
    <row r="2631" spans="2:3" x14ac:dyDescent="0.4">
      <c r="B2631">
        <v>1124</v>
      </c>
      <c r="C2631" t="str">
        <f>VLOOKUP(B2631,Sheet2!$AM$2:$AN$66,2,FALSE)</f>
        <v>Baylor</v>
      </c>
    </row>
    <row r="2632" spans="2:3" x14ac:dyDescent="0.4">
      <c r="B2632">
        <v>1181</v>
      </c>
      <c r="C2632" t="str">
        <f>VLOOKUP(B2632,Sheet2!$AM$2:$AN$66,2,FALSE)</f>
        <v>Duke</v>
      </c>
    </row>
    <row r="2633" spans="2:3" x14ac:dyDescent="0.4">
      <c r="B2633">
        <v>1452</v>
      </c>
      <c r="C2633" t="str">
        <f>VLOOKUP(B2633,Sheet2!$AM$2:$AN$66,2,FALSE)</f>
        <v>West Virginia</v>
      </c>
    </row>
    <row r="2634" spans="2:3" x14ac:dyDescent="0.4">
      <c r="B2634">
        <v>1124</v>
      </c>
      <c r="C2634" t="str">
        <f>VLOOKUP(B2634,Sheet2!$AM$2:$AN$66,2,FALSE)</f>
        <v>Baylor</v>
      </c>
    </row>
    <row r="2635" spans="2:3" x14ac:dyDescent="0.4">
      <c r="B2635">
        <v>1196</v>
      </c>
      <c r="C2635" t="str">
        <f>VLOOKUP(B2635,Sheet2!$AM$2:$AN$66,2,FALSE)</f>
        <v>Florida</v>
      </c>
    </row>
    <row r="2636" spans="2:3" x14ac:dyDescent="0.4">
      <c r="B2636">
        <v>1437</v>
      </c>
      <c r="C2636" t="str">
        <f>VLOOKUP(B2636,Sheet2!$AM$2:$AN$66,2,FALSE)</f>
        <v>Villanova</v>
      </c>
    </row>
    <row r="2637" spans="2:3" x14ac:dyDescent="0.4">
      <c r="B2637">
        <v>1124</v>
      </c>
      <c r="C2637" t="str">
        <f>VLOOKUP(B2637,Sheet2!$AM$2:$AN$66,2,FALSE)</f>
        <v>Baylor</v>
      </c>
    </row>
    <row r="2638" spans="2:3" x14ac:dyDescent="0.4">
      <c r="B2638">
        <v>1452</v>
      </c>
      <c r="C2638" t="str">
        <f>VLOOKUP(B2638,Sheet2!$AM$2:$AN$66,2,FALSE)</f>
        <v>West Virginia</v>
      </c>
    </row>
    <row r="2639" spans="2:3" x14ac:dyDescent="0.4">
      <c r="B2639">
        <v>1452</v>
      </c>
      <c r="C2639" t="str">
        <f>VLOOKUP(B2639,Sheet2!$AM$2:$AN$66,2,FALSE)</f>
        <v>West Virginia</v>
      </c>
    </row>
    <row r="2640" spans="2:3" x14ac:dyDescent="0.4">
      <c r="B2640">
        <v>1437</v>
      </c>
      <c r="C2640" t="str">
        <f>VLOOKUP(B2640,Sheet2!$AM$2:$AN$66,2,FALSE)</f>
        <v>Villanova</v>
      </c>
    </row>
    <row r="2641" spans="2:3" x14ac:dyDescent="0.4">
      <c r="B2641">
        <v>1437</v>
      </c>
      <c r="C2641" t="str">
        <f>VLOOKUP(B2641,Sheet2!$AM$2:$AN$66,2,FALSE)</f>
        <v>Villanova</v>
      </c>
    </row>
    <row r="2642" spans="2:3" x14ac:dyDescent="0.4">
      <c r="B2642">
        <v>1124</v>
      </c>
      <c r="C2642" t="str">
        <f>VLOOKUP(B2642,Sheet2!$AM$2:$AN$66,2,FALSE)</f>
        <v>Baylor</v>
      </c>
    </row>
    <row r="2643" spans="2:3" x14ac:dyDescent="0.4">
      <c r="B2643">
        <v>1433</v>
      </c>
      <c r="C2643" t="str">
        <f>VLOOKUP(B2643,Sheet2!$AM$2:$AN$66,2,FALSE)</f>
        <v>Virginia Commonwealth</v>
      </c>
    </row>
    <row r="2644" spans="2:3" x14ac:dyDescent="0.4">
      <c r="B2644">
        <v>1452</v>
      </c>
      <c r="C2644" t="str">
        <f>VLOOKUP(B2644,Sheet2!$AM$2:$AN$66,2,FALSE)</f>
        <v>West Virginia</v>
      </c>
    </row>
    <row r="2645" spans="2:3" x14ac:dyDescent="0.4">
      <c r="B2645">
        <v>1452</v>
      </c>
      <c r="C2645" t="str">
        <f>VLOOKUP(B2645,Sheet2!$AM$2:$AN$66,2,FALSE)</f>
        <v>West Virginia</v>
      </c>
    </row>
    <row r="2646" spans="2:3" x14ac:dyDescent="0.4">
      <c r="B2646">
        <v>1423</v>
      </c>
      <c r="C2646" t="str">
        <f>VLOOKUP(B2646,Sheet2!$AM$2:$AN$66,2,FALSE)</f>
        <v>North Carolina-Wilmington</v>
      </c>
    </row>
    <row r="2647" spans="2:3" x14ac:dyDescent="0.4">
      <c r="B2647">
        <v>1423</v>
      </c>
      <c r="C2647" t="str">
        <f>VLOOKUP(B2647,Sheet2!$AM$2:$AN$66,2,FALSE)</f>
        <v>North Carolina-Wilmington</v>
      </c>
    </row>
    <row r="2648" spans="2:3" x14ac:dyDescent="0.4">
      <c r="B2648">
        <v>1112</v>
      </c>
      <c r="C2648" t="str">
        <f>VLOOKUP(B2648,Sheet2!$AM$2:$AN$66,2,FALSE)</f>
        <v>Arizona</v>
      </c>
    </row>
    <row r="2649" spans="2:3" x14ac:dyDescent="0.4">
      <c r="B2649">
        <v>1437</v>
      </c>
      <c r="C2649" t="str">
        <f>VLOOKUP(B2649,Sheet2!$AM$2:$AN$66,2,FALSE)</f>
        <v>Villanova</v>
      </c>
    </row>
    <row r="2650" spans="2:3" x14ac:dyDescent="0.4">
      <c r="B2650">
        <v>1124</v>
      </c>
      <c r="C2650" t="str">
        <f>VLOOKUP(B2650,Sheet2!$AM$2:$AN$66,2,FALSE)</f>
        <v>Baylor</v>
      </c>
    </row>
    <row r="2651" spans="2:3" x14ac:dyDescent="0.4">
      <c r="B2651">
        <v>1437</v>
      </c>
      <c r="C2651" t="str">
        <f>VLOOKUP(B2651,Sheet2!$AM$2:$AN$66,2,FALSE)</f>
        <v>Villanova</v>
      </c>
    </row>
    <row r="2652" spans="2:3" x14ac:dyDescent="0.4">
      <c r="B2652">
        <v>1124</v>
      </c>
      <c r="C2652" t="str">
        <f>VLOOKUP(B2652,Sheet2!$AM$2:$AN$66,2,FALSE)</f>
        <v>Baylor</v>
      </c>
    </row>
    <row r="2653" spans="2:3" x14ac:dyDescent="0.4">
      <c r="B2653">
        <v>1124</v>
      </c>
      <c r="C2653" t="str">
        <f>VLOOKUP(B2653,Sheet2!$AM$2:$AN$66,2,FALSE)</f>
        <v>Baylor</v>
      </c>
    </row>
    <row r="2654" spans="2:3" x14ac:dyDescent="0.4">
      <c r="B2654">
        <v>1452</v>
      </c>
      <c r="C2654" t="str">
        <f>VLOOKUP(B2654,Sheet2!$AM$2:$AN$66,2,FALSE)</f>
        <v>West Virginia</v>
      </c>
    </row>
    <row r="2655" spans="2:3" x14ac:dyDescent="0.4">
      <c r="B2655">
        <v>1433</v>
      </c>
      <c r="C2655" t="str">
        <f>VLOOKUP(B2655,Sheet2!$AM$2:$AN$66,2,FALSE)</f>
        <v>Virginia Commonwealth</v>
      </c>
    </row>
    <row r="2656" spans="2:3" x14ac:dyDescent="0.4">
      <c r="B2656">
        <v>1374</v>
      </c>
      <c r="C2656" t="str">
        <f>VLOOKUP(B2656,Sheet2!$AM$2:$AN$66,2,FALSE)</f>
        <v>Southern Methodist</v>
      </c>
    </row>
    <row r="2657" spans="2:3" x14ac:dyDescent="0.4">
      <c r="B2657">
        <v>1112</v>
      </c>
      <c r="C2657" t="str">
        <f>VLOOKUP(B2657,Sheet2!$AM$2:$AN$66,2,FALSE)</f>
        <v>Arizona</v>
      </c>
    </row>
    <row r="2658" spans="2:3" x14ac:dyDescent="0.4">
      <c r="B2658">
        <v>1452</v>
      </c>
      <c r="C2658" t="str">
        <f>VLOOKUP(B2658,Sheet2!$AM$2:$AN$66,2,FALSE)</f>
        <v>West Virginia</v>
      </c>
    </row>
    <row r="2659" spans="2:3" x14ac:dyDescent="0.4">
      <c r="B2659">
        <v>1452</v>
      </c>
      <c r="C2659" t="str">
        <f>VLOOKUP(B2659,Sheet2!$AM$2:$AN$66,2,FALSE)</f>
        <v>West Virginia</v>
      </c>
    </row>
    <row r="2660" spans="2:3" x14ac:dyDescent="0.4">
      <c r="B2660">
        <v>1458</v>
      </c>
      <c r="C2660" t="str">
        <f>VLOOKUP(B2660,Sheet2!$AM$2:$AN$66,2,FALSE)</f>
        <v>Wisconsin</v>
      </c>
    </row>
    <row r="2661" spans="2:3" x14ac:dyDescent="0.4">
      <c r="B2661">
        <v>1452</v>
      </c>
      <c r="C2661" t="str">
        <f>VLOOKUP(B2661,Sheet2!$AM$2:$AN$66,2,FALSE)</f>
        <v>West Virginia</v>
      </c>
    </row>
    <row r="2662" spans="2:3" x14ac:dyDescent="0.4">
      <c r="B2662">
        <v>1343</v>
      </c>
      <c r="C2662" t="str">
        <f>VLOOKUP(B2662,Sheet2!$AM$2:$AN$66,2,FALSE)</f>
        <v>Princeton</v>
      </c>
    </row>
    <row r="2663" spans="2:3" x14ac:dyDescent="0.4">
      <c r="B2663">
        <v>1374</v>
      </c>
      <c r="C2663" t="str">
        <f>VLOOKUP(B2663,Sheet2!$AM$2:$AN$66,2,FALSE)</f>
        <v>Southern Methodist</v>
      </c>
    </row>
    <row r="2664" spans="2:3" x14ac:dyDescent="0.4">
      <c r="B2664">
        <v>1433</v>
      </c>
      <c r="C2664" t="str">
        <f>VLOOKUP(B2664,Sheet2!$AM$2:$AN$66,2,FALSE)</f>
        <v>Virginia Commonwealth</v>
      </c>
    </row>
    <row r="2665" spans="2:3" x14ac:dyDescent="0.4">
      <c r="B2665">
        <v>1433</v>
      </c>
      <c r="C2665" t="str">
        <f>VLOOKUP(B2665,Sheet2!$AM$2:$AN$66,2,FALSE)</f>
        <v>Virginia Commonwealth</v>
      </c>
    </row>
    <row r="2666" spans="2:3" x14ac:dyDescent="0.4">
      <c r="B2666">
        <v>1112</v>
      </c>
      <c r="C2666" t="str">
        <f>VLOOKUP(B2666,Sheet2!$AM$2:$AN$66,2,FALSE)</f>
        <v>Arizona</v>
      </c>
    </row>
    <row r="2667" spans="2:3" x14ac:dyDescent="0.4">
      <c r="B2667">
        <v>1374</v>
      </c>
      <c r="C2667" t="str">
        <f>VLOOKUP(B2667,Sheet2!$AM$2:$AN$66,2,FALSE)</f>
        <v>Southern Methodist</v>
      </c>
    </row>
    <row r="2668" spans="2:3" x14ac:dyDescent="0.4">
      <c r="B2668">
        <v>1452</v>
      </c>
      <c r="C2668" t="str">
        <f>VLOOKUP(B2668,Sheet2!$AM$2:$AN$66,2,FALSE)</f>
        <v>West Virginia</v>
      </c>
    </row>
    <row r="2669" spans="2:3" x14ac:dyDescent="0.4">
      <c r="B2669">
        <v>1437</v>
      </c>
      <c r="C2669" t="str">
        <f>VLOOKUP(B2669,Sheet2!$AM$2:$AN$66,2,FALSE)</f>
        <v>Villanova</v>
      </c>
    </row>
    <row r="2670" spans="2:3" x14ac:dyDescent="0.4">
      <c r="B2670">
        <v>1452</v>
      </c>
      <c r="C2670" t="str">
        <f>VLOOKUP(B2670,Sheet2!$AM$2:$AN$66,2,FALSE)</f>
        <v>West Virginia</v>
      </c>
    </row>
    <row r="2671" spans="2:3" x14ac:dyDescent="0.4">
      <c r="B2671">
        <v>1452</v>
      </c>
      <c r="C2671" t="str">
        <f>VLOOKUP(B2671,Sheet2!$AM$2:$AN$66,2,FALSE)</f>
        <v>West Virginia</v>
      </c>
    </row>
    <row r="2672" spans="2:3" x14ac:dyDescent="0.4">
      <c r="B2672">
        <v>1452</v>
      </c>
      <c r="C2672" t="str">
        <f>VLOOKUP(B2672,Sheet2!$AM$2:$AN$66,2,FALSE)</f>
        <v>West Virginia</v>
      </c>
    </row>
    <row r="2673" spans="2:3" x14ac:dyDescent="0.4">
      <c r="B2673">
        <v>1433</v>
      </c>
      <c r="C2673" t="str">
        <f>VLOOKUP(B2673,Sheet2!$AM$2:$AN$66,2,FALSE)</f>
        <v>Virginia Commonwealth</v>
      </c>
    </row>
    <row r="2674" spans="2:3" x14ac:dyDescent="0.4">
      <c r="B2674">
        <v>1124</v>
      </c>
      <c r="C2674" t="str">
        <f>VLOOKUP(B2674,Sheet2!$AM$2:$AN$66,2,FALSE)</f>
        <v>Baylor</v>
      </c>
    </row>
    <row r="2675" spans="2:3" x14ac:dyDescent="0.4">
      <c r="B2675">
        <v>1374</v>
      </c>
      <c r="C2675" t="str">
        <f>VLOOKUP(B2675,Sheet2!$AM$2:$AN$66,2,FALSE)</f>
        <v>Southern Methodist</v>
      </c>
    </row>
    <row r="2676" spans="2:3" x14ac:dyDescent="0.4">
      <c r="B2676">
        <v>1437</v>
      </c>
      <c r="C2676" t="str">
        <f>VLOOKUP(B2676,Sheet2!$AM$2:$AN$66,2,FALSE)</f>
        <v>Villanova</v>
      </c>
    </row>
    <row r="2677" spans="2:3" x14ac:dyDescent="0.4">
      <c r="B2677">
        <v>1433</v>
      </c>
      <c r="C2677" t="str">
        <f>VLOOKUP(B2677,Sheet2!$AM$2:$AN$66,2,FALSE)</f>
        <v>Virginia Commonwealth</v>
      </c>
    </row>
    <row r="2678" spans="2:3" x14ac:dyDescent="0.4">
      <c r="B2678">
        <v>1423</v>
      </c>
      <c r="C2678" t="str">
        <f>VLOOKUP(B2678,Sheet2!$AM$2:$AN$66,2,FALSE)</f>
        <v>North Carolina-Wilmington</v>
      </c>
    </row>
    <row r="2679" spans="2:3" x14ac:dyDescent="0.4">
      <c r="B2679">
        <v>1452</v>
      </c>
      <c r="C2679" t="str">
        <f>VLOOKUP(B2679,Sheet2!$AM$2:$AN$66,2,FALSE)</f>
        <v>West Virginia</v>
      </c>
    </row>
    <row r="2680" spans="2:3" x14ac:dyDescent="0.4">
      <c r="B2680">
        <v>1195</v>
      </c>
      <c r="C2680" t="str">
        <f>VLOOKUP(B2680,Sheet2!$AM$2:$AN$66,2,FALSE)</f>
        <v>Florida Gulf Coast</v>
      </c>
    </row>
    <row r="2681" spans="2:3" x14ac:dyDescent="0.4">
      <c r="B2681">
        <v>1438</v>
      </c>
      <c r="C2681" t="str">
        <f>VLOOKUP(B2681,Sheet2!$AM$2:$AN$66,2,FALSE)</f>
        <v>Virginia</v>
      </c>
    </row>
    <row r="2682" spans="2:3" x14ac:dyDescent="0.4">
      <c r="B2682">
        <v>1437</v>
      </c>
      <c r="C2682" t="str">
        <f>VLOOKUP(B2682,Sheet2!$AM$2:$AN$66,2,FALSE)</f>
        <v>Villanova</v>
      </c>
    </row>
    <row r="2683" spans="2:3" x14ac:dyDescent="0.4">
      <c r="B2683">
        <v>1452</v>
      </c>
      <c r="C2683" t="str">
        <f>VLOOKUP(B2683,Sheet2!$AM$2:$AN$66,2,FALSE)</f>
        <v>West Virginia</v>
      </c>
    </row>
    <row r="2684" spans="2:3" x14ac:dyDescent="0.4">
      <c r="B2684">
        <v>1124</v>
      </c>
      <c r="C2684" t="str">
        <f>VLOOKUP(B2684,Sheet2!$AM$2:$AN$66,2,FALSE)</f>
        <v>Baylor</v>
      </c>
    </row>
    <row r="2685" spans="2:3" x14ac:dyDescent="0.4">
      <c r="B2685">
        <v>1435</v>
      </c>
      <c r="C2685" t="str">
        <f>VLOOKUP(B2685,Sheet2!$AM$2:$AN$66,2,FALSE)</f>
        <v>Vanderbilt</v>
      </c>
    </row>
    <row r="2686" spans="2:3" x14ac:dyDescent="0.4">
      <c r="B2686">
        <v>1452</v>
      </c>
      <c r="C2686" t="str">
        <f>VLOOKUP(B2686,Sheet2!$AM$2:$AN$66,2,FALSE)</f>
        <v>West Virginia</v>
      </c>
    </row>
    <row r="2687" spans="2:3" x14ac:dyDescent="0.4">
      <c r="B2687">
        <v>1452</v>
      </c>
      <c r="C2687" t="str">
        <f>VLOOKUP(B2687,Sheet2!$AM$2:$AN$66,2,FALSE)</f>
        <v>West Virginia</v>
      </c>
    </row>
    <row r="2688" spans="2:3" x14ac:dyDescent="0.4">
      <c r="B2688">
        <v>1437</v>
      </c>
      <c r="C2688" t="str">
        <f>VLOOKUP(B2688,Sheet2!$AM$2:$AN$66,2,FALSE)</f>
        <v>Villanova</v>
      </c>
    </row>
    <row r="2689" spans="2:3" x14ac:dyDescent="0.4">
      <c r="B2689">
        <v>1452</v>
      </c>
      <c r="C2689" t="str">
        <f>VLOOKUP(B2689,Sheet2!$AM$2:$AN$66,2,FALSE)</f>
        <v>West Virginia</v>
      </c>
    </row>
    <row r="2690" spans="2:3" x14ac:dyDescent="0.4">
      <c r="B2690">
        <v>1452</v>
      </c>
      <c r="C2690" t="str">
        <f>VLOOKUP(B2690,Sheet2!$AM$2:$AN$66,2,FALSE)</f>
        <v>West Virginia</v>
      </c>
    </row>
    <row r="2691" spans="2:3" x14ac:dyDescent="0.4">
      <c r="B2691">
        <v>1458</v>
      </c>
      <c r="C2691" t="str">
        <f>VLOOKUP(B2691,Sheet2!$AM$2:$AN$66,2,FALSE)</f>
        <v>Wisconsin</v>
      </c>
    </row>
    <row r="2692" spans="2:3" x14ac:dyDescent="0.4">
      <c r="B2692">
        <v>1124</v>
      </c>
      <c r="C2692" t="str">
        <f>VLOOKUP(B2692,Sheet2!$AM$2:$AN$66,2,FALSE)</f>
        <v>Baylor</v>
      </c>
    </row>
    <row r="2693" spans="2:3" x14ac:dyDescent="0.4">
      <c r="B2693">
        <v>1437</v>
      </c>
      <c r="C2693" t="str">
        <f>VLOOKUP(B2693,Sheet2!$AM$2:$AN$66,2,FALSE)</f>
        <v>Villanova</v>
      </c>
    </row>
    <row r="2694" spans="2:3" x14ac:dyDescent="0.4">
      <c r="B2694">
        <v>1437</v>
      </c>
      <c r="C2694" t="str">
        <f>VLOOKUP(B2694,Sheet2!$AM$2:$AN$66,2,FALSE)</f>
        <v>Villanova</v>
      </c>
    </row>
    <row r="2695" spans="2:3" x14ac:dyDescent="0.4">
      <c r="B2695">
        <v>1452</v>
      </c>
      <c r="C2695" t="str">
        <f>VLOOKUP(B2695,Sheet2!$AM$2:$AN$66,2,FALSE)</f>
        <v>West Virginia</v>
      </c>
    </row>
    <row r="2696" spans="2:3" x14ac:dyDescent="0.4">
      <c r="B2696">
        <v>1315</v>
      </c>
      <c r="C2696" t="str">
        <f>VLOOKUP(B2696,Sheet2!$AM$2:$AN$66,2,FALSE)</f>
        <v>North Dakota</v>
      </c>
    </row>
    <row r="2697" spans="2:3" x14ac:dyDescent="0.4">
      <c r="B2697">
        <v>1124</v>
      </c>
      <c r="C2697" t="str">
        <f>VLOOKUP(B2697,Sheet2!$AM$2:$AN$66,2,FALSE)</f>
        <v>Baylor</v>
      </c>
    </row>
    <row r="2698" spans="2:3" x14ac:dyDescent="0.4">
      <c r="B2698">
        <v>1181</v>
      </c>
      <c r="C2698" t="str">
        <f>VLOOKUP(B2698,Sheet2!$AM$2:$AN$66,2,FALSE)</f>
        <v>Duke</v>
      </c>
    </row>
    <row r="2699" spans="2:3" x14ac:dyDescent="0.4">
      <c r="B2699">
        <v>1181</v>
      </c>
      <c r="C2699" t="str">
        <f>VLOOKUP(B2699,Sheet2!$AM$2:$AN$66,2,FALSE)</f>
        <v>Duke</v>
      </c>
    </row>
    <row r="2700" spans="2:3" x14ac:dyDescent="0.4">
      <c r="B2700">
        <v>1437</v>
      </c>
      <c r="C2700" t="str">
        <f>VLOOKUP(B2700,Sheet2!$AM$2:$AN$66,2,FALSE)</f>
        <v>Villanova</v>
      </c>
    </row>
    <row r="2701" spans="2:3" x14ac:dyDescent="0.4">
      <c r="B2701">
        <v>1437</v>
      </c>
      <c r="C2701" t="str">
        <f>VLOOKUP(B2701,Sheet2!$AM$2:$AN$66,2,FALSE)</f>
        <v>Villanova</v>
      </c>
    </row>
    <row r="2702" spans="2:3" x14ac:dyDescent="0.4">
      <c r="B2702">
        <v>1452</v>
      </c>
      <c r="C2702" t="str">
        <f>VLOOKUP(B2702,Sheet2!$AM$2:$AN$66,2,FALSE)</f>
        <v>West Virginia</v>
      </c>
    </row>
    <row r="2703" spans="2:3" x14ac:dyDescent="0.4">
      <c r="B2703">
        <v>1452</v>
      </c>
      <c r="C2703" t="str">
        <f>VLOOKUP(B2703,Sheet2!$AM$2:$AN$66,2,FALSE)</f>
        <v>West Virginia</v>
      </c>
    </row>
    <row r="2704" spans="2:3" x14ac:dyDescent="0.4">
      <c r="B2704">
        <v>1124</v>
      </c>
      <c r="C2704" t="str">
        <f>VLOOKUP(B2704,Sheet2!$AM$2:$AN$66,2,FALSE)</f>
        <v>Baylor</v>
      </c>
    </row>
    <row r="2705" spans="2:3" x14ac:dyDescent="0.4">
      <c r="B2705">
        <v>1181</v>
      </c>
      <c r="C2705" t="str">
        <f>VLOOKUP(B2705,Sheet2!$AM$2:$AN$66,2,FALSE)</f>
        <v>Duke</v>
      </c>
    </row>
    <row r="2706" spans="2:3" x14ac:dyDescent="0.4">
      <c r="B2706">
        <v>1124</v>
      </c>
      <c r="C2706" t="str">
        <f>VLOOKUP(B2706,Sheet2!$AM$2:$AN$66,2,FALSE)</f>
        <v>Baylor</v>
      </c>
    </row>
    <row r="2707" spans="2:3" x14ac:dyDescent="0.4">
      <c r="B2707">
        <v>1452</v>
      </c>
      <c r="C2707" t="str">
        <f>VLOOKUP(B2707,Sheet2!$AM$2:$AN$66,2,FALSE)</f>
        <v>West Virginia</v>
      </c>
    </row>
    <row r="2708" spans="2:3" x14ac:dyDescent="0.4">
      <c r="B2708">
        <v>1124</v>
      </c>
      <c r="C2708" t="str">
        <f>VLOOKUP(B2708,Sheet2!$AM$2:$AN$66,2,FALSE)</f>
        <v>Baylor</v>
      </c>
    </row>
    <row r="2709" spans="2:3" x14ac:dyDescent="0.4">
      <c r="B2709">
        <v>1452</v>
      </c>
      <c r="C2709" t="str">
        <f>VLOOKUP(B2709,Sheet2!$AM$2:$AN$66,2,FALSE)</f>
        <v>West Virginia</v>
      </c>
    </row>
    <row r="2710" spans="2:3" x14ac:dyDescent="0.4">
      <c r="B2710">
        <v>1433</v>
      </c>
      <c r="C2710" t="str">
        <f>VLOOKUP(B2710,Sheet2!$AM$2:$AN$66,2,FALSE)</f>
        <v>Virginia Commonwealth</v>
      </c>
    </row>
    <row r="2711" spans="2:3" x14ac:dyDescent="0.4">
      <c r="B2711">
        <v>1437</v>
      </c>
      <c r="C2711" t="str">
        <f>VLOOKUP(B2711,Sheet2!$AM$2:$AN$66,2,FALSE)</f>
        <v>Villanova</v>
      </c>
    </row>
    <row r="2712" spans="2:3" x14ac:dyDescent="0.4">
      <c r="B2712">
        <v>1124</v>
      </c>
      <c r="C2712" t="str">
        <f>VLOOKUP(B2712,Sheet2!$AM$2:$AN$66,2,FALSE)</f>
        <v>Baylor</v>
      </c>
    </row>
    <row r="2713" spans="2:3" x14ac:dyDescent="0.4">
      <c r="B2713">
        <v>1181</v>
      </c>
      <c r="C2713" t="str">
        <f>VLOOKUP(B2713,Sheet2!$AM$2:$AN$66,2,FALSE)</f>
        <v>Duke</v>
      </c>
    </row>
    <row r="2714" spans="2:3" x14ac:dyDescent="0.4">
      <c r="B2714">
        <v>1112</v>
      </c>
      <c r="C2714" t="str">
        <f>VLOOKUP(B2714,Sheet2!$AM$2:$AN$66,2,FALSE)</f>
        <v>Arizona</v>
      </c>
    </row>
    <row r="2715" spans="2:3" x14ac:dyDescent="0.4">
      <c r="B2715">
        <v>1452</v>
      </c>
      <c r="C2715" t="str">
        <f>VLOOKUP(B2715,Sheet2!$AM$2:$AN$66,2,FALSE)</f>
        <v>West Virginia</v>
      </c>
    </row>
    <row r="2716" spans="2:3" x14ac:dyDescent="0.4">
      <c r="B2716">
        <v>1452</v>
      </c>
      <c r="C2716" t="str">
        <f>VLOOKUP(B2716,Sheet2!$AM$2:$AN$66,2,FALSE)</f>
        <v>West Virginia</v>
      </c>
    </row>
    <row r="2717" spans="2:3" x14ac:dyDescent="0.4">
      <c r="B2717">
        <v>1452</v>
      </c>
      <c r="C2717" t="str">
        <f>VLOOKUP(B2717,Sheet2!$AM$2:$AN$66,2,FALSE)</f>
        <v>West Virginia</v>
      </c>
    </row>
    <row r="2718" spans="2:3" x14ac:dyDescent="0.4">
      <c r="B2718">
        <v>1437</v>
      </c>
      <c r="C2718" t="str">
        <f>VLOOKUP(B2718,Sheet2!$AM$2:$AN$66,2,FALSE)</f>
        <v>Villanova</v>
      </c>
    </row>
    <row r="2719" spans="2:3" x14ac:dyDescent="0.4">
      <c r="B2719">
        <v>1452</v>
      </c>
      <c r="C2719" t="str">
        <f>VLOOKUP(B2719,Sheet2!$AM$2:$AN$66,2,FALSE)</f>
        <v>West Virginia</v>
      </c>
    </row>
    <row r="2720" spans="2:3" x14ac:dyDescent="0.4">
      <c r="B2720">
        <v>1343</v>
      </c>
      <c r="C2720" t="str">
        <f>VLOOKUP(B2720,Sheet2!$AM$2:$AN$66,2,FALSE)</f>
        <v>Princeton</v>
      </c>
    </row>
    <row r="2721" spans="2:3" x14ac:dyDescent="0.4">
      <c r="B2721">
        <v>1452</v>
      </c>
      <c r="C2721" t="str">
        <f>VLOOKUP(B2721,Sheet2!$AM$2:$AN$66,2,FALSE)</f>
        <v>West Virginia</v>
      </c>
    </row>
    <row r="2722" spans="2:3" x14ac:dyDescent="0.4">
      <c r="B2722">
        <v>1452</v>
      </c>
      <c r="C2722" t="str">
        <f>VLOOKUP(B2722,Sheet2!$AM$2:$AN$66,2,FALSE)</f>
        <v>West Virginia</v>
      </c>
    </row>
    <row r="2723" spans="2:3" x14ac:dyDescent="0.4">
      <c r="B2723">
        <v>1124</v>
      </c>
      <c r="C2723" t="str">
        <f>VLOOKUP(B2723,Sheet2!$AM$2:$AN$66,2,FALSE)</f>
        <v>Baylor</v>
      </c>
    </row>
    <row r="2724" spans="2:3" x14ac:dyDescent="0.4">
      <c r="B2724">
        <v>1374</v>
      </c>
      <c r="C2724" t="str">
        <f>VLOOKUP(B2724,Sheet2!$AM$2:$AN$66,2,FALSE)</f>
        <v>Southern Methodist</v>
      </c>
    </row>
    <row r="2725" spans="2:3" x14ac:dyDescent="0.4">
      <c r="B2725">
        <v>1423</v>
      </c>
      <c r="C2725" t="str">
        <f>VLOOKUP(B2725,Sheet2!$AM$2:$AN$66,2,FALSE)</f>
        <v>North Carolina-Wilmington</v>
      </c>
    </row>
    <row r="2726" spans="2:3" x14ac:dyDescent="0.4">
      <c r="B2726">
        <v>1458</v>
      </c>
      <c r="C2726" t="str">
        <f>VLOOKUP(B2726,Sheet2!$AM$2:$AN$66,2,FALSE)</f>
        <v>Wisconsin</v>
      </c>
    </row>
    <row r="2727" spans="2:3" x14ac:dyDescent="0.4">
      <c r="B2727">
        <v>1181</v>
      </c>
      <c r="C2727" t="str">
        <f>VLOOKUP(B2727,Sheet2!$AM$2:$AN$66,2,FALSE)</f>
        <v>Duke</v>
      </c>
    </row>
    <row r="2728" spans="2:3" x14ac:dyDescent="0.4">
      <c r="B2728">
        <v>1452</v>
      </c>
      <c r="C2728" t="str">
        <f>VLOOKUP(B2728,Sheet2!$AM$2:$AN$66,2,FALSE)</f>
        <v>West Virginia</v>
      </c>
    </row>
    <row r="2729" spans="2:3" x14ac:dyDescent="0.4">
      <c r="B2729">
        <v>1437</v>
      </c>
      <c r="C2729" t="str">
        <f>VLOOKUP(B2729,Sheet2!$AM$2:$AN$66,2,FALSE)</f>
        <v>Villanova</v>
      </c>
    </row>
    <row r="2730" spans="2:3" x14ac:dyDescent="0.4">
      <c r="B2730">
        <v>1124</v>
      </c>
      <c r="C2730" t="str">
        <f>VLOOKUP(B2730,Sheet2!$AM$2:$AN$66,2,FALSE)</f>
        <v>Baylor</v>
      </c>
    </row>
    <row r="2731" spans="2:3" x14ac:dyDescent="0.4">
      <c r="B2731">
        <v>1452</v>
      </c>
      <c r="C2731" t="str">
        <f>VLOOKUP(B2731,Sheet2!$AM$2:$AN$66,2,FALSE)</f>
        <v>West Virginia</v>
      </c>
    </row>
    <row r="2732" spans="2:3" x14ac:dyDescent="0.4">
      <c r="B2732">
        <v>1452</v>
      </c>
      <c r="C2732" t="str">
        <f>VLOOKUP(B2732,Sheet2!$AM$2:$AN$66,2,FALSE)</f>
        <v>West Virginia</v>
      </c>
    </row>
    <row r="2733" spans="2:3" x14ac:dyDescent="0.4">
      <c r="B2733">
        <v>1437</v>
      </c>
      <c r="C2733" t="str">
        <f>VLOOKUP(B2733,Sheet2!$AM$2:$AN$66,2,FALSE)</f>
        <v>Villanova</v>
      </c>
    </row>
    <row r="2734" spans="2:3" x14ac:dyDescent="0.4">
      <c r="B2734">
        <v>1343</v>
      </c>
      <c r="C2734" t="str">
        <f>VLOOKUP(B2734,Sheet2!$AM$2:$AN$66,2,FALSE)</f>
        <v>Princeton</v>
      </c>
    </row>
    <row r="2735" spans="2:3" x14ac:dyDescent="0.4">
      <c r="B2735">
        <v>1458</v>
      </c>
      <c r="C2735" t="str">
        <f>VLOOKUP(B2735,Sheet2!$AM$2:$AN$66,2,FALSE)</f>
        <v>Wisconsin</v>
      </c>
    </row>
    <row r="2736" spans="2:3" x14ac:dyDescent="0.4">
      <c r="B2736">
        <v>1124</v>
      </c>
      <c r="C2736" t="str">
        <f>VLOOKUP(B2736,Sheet2!$AM$2:$AN$66,2,FALSE)</f>
        <v>Baylor</v>
      </c>
    </row>
    <row r="2737" spans="2:3" x14ac:dyDescent="0.4">
      <c r="B2737">
        <v>1124</v>
      </c>
      <c r="C2737" t="str">
        <f>VLOOKUP(B2737,Sheet2!$AM$2:$AN$66,2,FALSE)</f>
        <v>Baylor</v>
      </c>
    </row>
    <row r="2738" spans="2:3" x14ac:dyDescent="0.4">
      <c r="B2738">
        <v>1423</v>
      </c>
      <c r="C2738" t="str">
        <f>VLOOKUP(B2738,Sheet2!$AM$2:$AN$66,2,FALSE)</f>
        <v>North Carolina-Wilmington</v>
      </c>
    </row>
    <row r="2739" spans="2:3" x14ac:dyDescent="0.4">
      <c r="B2739">
        <v>1452</v>
      </c>
      <c r="C2739" t="str">
        <f>VLOOKUP(B2739,Sheet2!$AM$2:$AN$66,2,FALSE)</f>
        <v>West Virginia</v>
      </c>
    </row>
    <row r="2740" spans="2:3" x14ac:dyDescent="0.4">
      <c r="B2740">
        <v>1195</v>
      </c>
      <c r="C2740" t="str">
        <f>VLOOKUP(B2740,Sheet2!$AM$2:$AN$66,2,FALSE)</f>
        <v>Florida Gulf Coast</v>
      </c>
    </row>
    <row r="2741" spans="2:3" x14ac:dyDescent="0.4">
      <c r="B2741">
        <v>1437</v>
      </c>
      <c r="C2741" t="str">
        <f>VLOOKUP(B2741,Sheet2!$AM$2:$AN$66,2,FALSE)</f>
        <v>Villanova</v>
      </c>
    </row>
    <row r="2742" spans="2:3" x14ac:dyDescent="0.4">
      <c r="B2742">
        <v>1374</v>
      </c>
      <c r="C2742" t="str">
        <f>VLOOKUP(B2742,Sheet2!$AM$2:$AN$66,2,FALSE)</f>
        <v>Southern Methodist</v>
      </c>
    </row>
    <row r="2743" spans="2:3" x14ac:dyDescent="0.4">
      <c r="B2743">
        <v>1452</v>
      </c>
      <c r="C2743" t="str">
        <f>VLOOKUP(B2743,Sheet2!$AM$2:$AN$66,2,FALSE)</f>
        <v>West Virginia</v>
      </c>
    </row>
    <row r="2744" spans="2:3" x14ac:dyDescent="0.4">
      <c r="B2744">
        <v>1343</v>
      </c>
      <c r="C2744" t="str">
        <f>VLOOKUP(B2744,Sheet2!$AM$2:$AN$66,2,FALSE)</f>
        <v>Princeton</v>
      </c>
    </row>
    <row r="2745" spans="2:3" x14ac:dyDescent="0.4">
      <c r="B2745">
        <v>1376</v>
      </c>
      <c r="C2745" t="str">
        <f>VLOOKUP(B2745,Sheet2!$AM$2:$AN$66,2,FALSE)</f>
        <v>South Carolina</v>
      </c>
    </row>
    <row r="2746" spans="2:3" x14ac:dyDescent="0.4">
      <c r="B2746">
        <v>1374</v>
      </c>
      <c r="C2746" t="str">
        <f>VLOOKUP(B2746,Sheet2!$AM$2:$AN$66,2,FALSE)</f>
        <v>Southern Methodist</v>
      </c>
    </row>
    <row r="2747" spans="2:3" x14ac:dyDescent="0.4">
      <c r="B2747">
        <v>1195</v>
      </c>
      <c r="C2747" t="str">
        <f>VLOOKUP(B2747,Sheet2!$AM$2:$AN$66,2,FALSE)</f>
        <v>Florida Gulf Coast</v>
      </c>
    </row>
    <row r="2748" spans="2:3" x14ac:dyDescent="0.4">
      <c r="B2748">
        <v>1195</v>
      </c>
      <c r="C2748" t="str">
        <f>VLOOKUP(B2748,Sheet2!$AM$2:$AN$66,2,FALSE)</f>
        <v>Florida Gulf Coast</v>
      </c>
    </row>
    <row r="2749" spans="2:3" x14ac:dyDescent="0.4">
      <c r="B2749">
        <v>1437</v>
      </c>
      <c r="C2749" t="str">
        <f>VLOOKUP(B2749,Sheet2!$AM$2:$AN$66,2,FALSE)</f>
        <v>Villanova</v>
      </c>
    </row>
    <row r="2750" spans="2:3" x14ac:dyDescent="0.4">
      <c r="B2750">
        <v>1433</v>
      </c>
      <c r="C2750" t="str">
        <f>VLOOKUP(B2750,Sheet2!$AM$2:$AN$66,2,FALSE)</f>
        <v>Virginia Commonwealth</v>
      </c>
    </row>
    <row r="2751" spans="2:3" x14ac:dyDescent="0.4">
      <c r="B2751">
        <v>1376</v>
      </c>
      <c r="C2751" t="str">
        <f>VLOOKUP(B2751,Sheet2!$AM$2:$AN$66,2,FALSE)</f>
        <v>South Carolina</v>
      </c>
    </row>
    <row r="2752" spans="2:3" x14ac:dyDescent="0.4">
      <c r="B2752">
        <v>1433</v>
      </c>
      <c r="C2752" t="str">
        <f>VLOOKUP(B2752,Sheet2!$AM$2:$AN$66,2,FALSE)</f>
        <v>Virginia Commonwealth</v>
      </c>
    </row>
    <row r="2753" spans="2:3" x14ac:dyDescent="0.4">
      <c r="B2753">
        <v>1437</v>
      </c>
      <c r="C2753" t="str">
        <f>VLOOKUP(B2753,Sheet2!$AM$2:$AN$66,2,FALSE)</f>
        <v>Villanova</v>
      </c>
    </row>
    <row r="2754" spans="2:3" x14ac:dyDescent="0.4">
      <c r="B2754">
        <v>1452</v>
      </c>
      <c r="C2754" t="str">
        <f>VLOOKUP(B2754,Sheet2!$AM$2:$AN$66,2,FALSE)</f>
        <v>West Virginia</v>
      </c>
    </row>
    <row r="2755" spans="2:3" x14ac:dyDescent="0.4">
      <c r="B2755">
        <v>1124</v>
      </c>
      <c r="C2755" t="str">
        <f>VLOOKUP(B2755,Sheet2!$AM$2:$AN$66,2,FALSE)</f>
        <v>Baylor</v>
      </c>
    </row>
    <row r="2756" spans="2:3" x14ac:dyDescent="0.4">
      <c r="B2756">
        <v>1124</v>
      </c>
      <c r="C2756" t="str">
        <f>VLOOKUP(B2756,Sheet2!$AM$2:$AN$66,2,FALSE)</f>
        <v>Baylor</v>
      </c>
    </row>
    <row r="2757" spans="2:3" x14ac:dyDescent="0.4">
      <c r="B2757">
        <v>1124</v>
      </c>
      <c r="C2757" t="str">
        <f>VLOOKUP(B2757,Sheet2!$AM$2:$AN$66,2,FALSE)</f>
        <v>Baylor</v>
      </c>
    </row>
    <row r="2758" spans="2:3" x14ac:dyDescent="0.4">
      <c r="B2758">
        <v>1452</v>
      </c>
      <c r="C2758" t="str">
        <f>VLOOKUP(B2758,Sheet2!$AM$2:$AN$66,2,FALSE)</f>
        <v>West Virginia</v>
      </c>
    </row>
    <row r="2759" spans="2:3" x14ac:dyDescent="0.4">
      <c r="B2759">
        <v>1452</v>
      </c>
      <c r="C2759" t="str">
        <f>VLOOKUP(B2759,Sheet2!$AM$2:$AN$66,2,FALSE)</f>
        <v>West Virginia</v>
      </c>
    </row>
    <row r="2760" spans="2:3" x14ac:dyDescent="0.4">
      <c r="B2760">
        <v>1124</v>
      </c>
      <c r="C2760" t="str">
        <f>VLOOKUP(B2760,Sheet2!$AM$2:$AN$66,2,FALSE)</f>
        <v>Baylor</v>
      </c>
    </row>
    <row r="2761" spans="2:3" x14ac:dyDescent="0.4">
      <c r="B2761">
        <v>1452</v>
      </c>
      <c r="C2761" t="str">
        <f>VLOOKUP(B2761,Sheet2!$AM$2:$AN$66,2,FALSE)</f>
        <v>West Virginia</v>
      </c>
    </row>
    <row r="2762" spans="2:3" x14ac:dyDescent="0.4">
      <c r="B2762">
        <v>1112</v>
      </c>
      <c r="C2762" t="str">
        <f>VLOOKUP(B2762,Sheet2!$AM$2:$AN$66,2,FALSE)</f>
        <v>Arizona</v>
      </c>
    </row>
    <row r="2763" spans="2:3" x14ac:dyDescent="0.4">
      <c r="B2763">
        <v>1374</v>
      </c>
      <c r="C2763" t="str">
        <f>VLOOKUP(B2763,Sheet2!$AM$2:$AN$66,2,FALSE)</f>
        <v>Southern Methodist</v>
      </c>
    </row>
    <row r="2764" spans="2:3" x14ac:dyDescent="0.4">
      <c r="B2764">
        <v>1458</v>
      </c>
      <c r="C2764" t="str">
        <f>VLOOKUP(B2764,Sheet2!$AM$2:$AN$66,2,FALSE)</f>
        <v>Wisconsin</v>
      </c>
    </row>
    <row r="2765" spans="2:3" x14ac:dyDescent="0.4">
      <c r="B2765">
        <v>1195</v>
      </c>
      <c r="C2765" t="str">
        <f>VLOOKUP(B2765,Sheet2!$AM$2:$AN$66,2,FALSE)</f>
        <v>Florida Gulf Coast</v>
      </c>
    </row>
    <row r="2766" spans="2:3" x14ac:dyDescent="0.4">
      <c r="B2766">
        <v>1124</v>
      </c>
      <c r="C2766" t="str">
        <f>VLOOKUP(B2766,Sheet2!$AM$2:$AN$66,2,FALSE)</f>
        <v>Baylor</v>
      </c>
    </row>
    <row r="2767" spans="2:3" x14ac:dyDescent="0.4">
      <c r="B2767">
        <v>1124</v>
      </c>
      <c r="C2767" t="str">
        <f>VLOOKUP(B2767,Sheet2!$AM$2:$AN$66,2,FALSE)</f>
        <v>Baylor</v>
      </c>
    </row>
    <row r="2768" spans="2:3" x14ac:dyDescent="0.4">
      <c r="B2768">
        <v>1437</v>
      </c>
      <c r="C2768" t="str">
        <f>VLOOKUP(B2768,Sheet2!$AM$2:$AN$66,2,FALSE)</f>
        <v>Villanova</v>
      </c>
    </row>
    <row r="2769" spans="2:3" x14ac:dyDescent="0.4">
      <c r="B2769">
        <v>1452</v>
      </c>
      <c r="C2769" t="str">
        <f>VLOOKUP(B2769,Sheet2!$AM$2:$AN$66,2,FALSE)</f>
        <v>West Virginia</v>
      </c>
    </row>
    <row r="2770" spans="2:3" x14ac:dyDescent="0.4">
      <c r="B2770">
        <v>1124</v>
      </c>
      <c r="C2770" t="str">
        <f>VLOOKUP(B2770,Sheet2!$AM$2:$AN$66,2,FALSE)</f>
        <v>Baylor</v>
      </c>
    </row>
    <row r="2771" spans="2:3" x14ac:dyDescent="0.4">
      <c r="B2771">
        <v>1343</v>
      </c>
      <c r="C2771" t="str">
        <f>VLOOKUP(B2771,Sheet2!$AM$2:$AN$66,2,FALSE)</f>
        <v>Princeton</v>
      </c>
    </row>
    <row r="2772" spans="2:3" x14ac:dyDescent="0.4">
      <c r="B2772">
        <v>1452</v>
      </c>
      <c r="C2772" t="str">
        <f>VLOOKUP(B2772,Sheet2!$AM$2:$AN$66,2,FALSE)</f>
        <v>West Virginia</v>
      </c>
    </row>
    <row r="2773" spans="2:3" x14ac:dyDescent="0.4">
      <c r="B2773">
        <v>1458</v>
      </c>
      <c r="C2773" t="str">
        <f>VLOOKUP(B2773,Sheet2!$AM$2:$AN$66,2,FALSE)</f>
        <v>Wisconsin</v>
      </c>
    </row>
    <row r="2774" spans="2:3" x14ac:dyDescent="0.4">
      <c r="B2774">
        <v>1452</v>
      </c>
      <c r="C2774" t="str">
        <f>VLOOKUP(B2774,Sheet2!$AM$2:$AN$66,2,FALSE)</f>
        <v>West Virginia</v>
      </c>
    </row>
    <row r="2775" spans="2:3" x14ac:dyDescent="0.4">
      <c r="B2775">
        <v>1452</v>
      </c>
      <c r="C2775" t="str">
        <f>VLOOKUP(B2775,Sheet2!$AM$2:$AN$66,2,FALSE)</f>
        <v>West Virginia</v>
      </c>
    </row>
    <row r="2776" spans="2:3" x14ac:dyDescent="0.4">
      <c r="B2776">
        <v>1452</v>
      </c>
      <c r="C2776" t="str">
        <f>VLOOKUP(B2776,Sheet2!$AM$2:$AN$66,2,FALSE)</f>
        <v>West Virginia</v>
      </c>
    </row>
    <row r="2777" spans="2:3" x14ac:dyDescent="0.4">
      <c r="B2777">
        <v>1452</v>
      </c>
      <c r="C2777" t="str">
        <f>VLOOKUP(B2777,Sheet2!$AM$2:$AN$66,2,FALSE)</f>
        <v>West Virginia</v>
      </c>
    </row>
    <row r="2778" spans="2:3" x14ac:dyDescent="0.4">
      <c r="B2778">
        <v>1343</v>
      </c>
      <c r="C2778" t="str">
        <f>VLOOKUP(B2778,Sheet2!$AM$2:$AN$66,2,FALSE)</f>
        <v>Princeton</v>
      </c>
    </row>
    <row r="2779" spans="2:3" x14ac:dyDescent="0.4">
      <c r="B2779">
        <v>1437</v>
      </c>
      <c r="C2779" t="str">
        <f>VLOOKUP(B2779,Sheet2!$AM$2:$AN$66,2,FALSE)</f>
        <v>Villanova</v>
      </c>
    </row>
    <row r="2780" spans="2:3" x14ac:dyDescent="0.4">
      <c r="B2780">
        <v>1452</v>
      </c>
      <c r="C2780" t="str">
        <f>VLOOKUP(B2780,Sheet2!$AM$2:$AN$66,2,FALSE)</f>
        <v>West Virginia</v>
      </c>
    </row>
    <row r="2781" spans="2:3" x14ac:dyDescent="0.4">
      <c r="B2781">
        <v>1452</v>
      </c>
      <c r="C2781" t="str">
        <f>VLOOKUP(B2781,Sheet2!$AM$2:$AN$66,2,FALSE)</f>
        <v>West Virginia</v>
      </c>
    </row>
    <row r="2782" spans="2:3" x14ac:dyDescent="0.4">
      <c r="B2782">
        <v>1452</v>
      </c>
      <c r="C2782" t="str">
        <f>VLOOKUP(B2782,Sheet2!$AM$2:$AN$66,2,FALSE)</f>
        <v>West Virginia</v>
      </c>
    </row>
    <row r="2783" spans="2:3" x14ac:dyDescent="0.4">
      <c r="B2783">
        <v>1112</v>
      </c>
      <c r="C2783" t="str">
        <f>VLOOKUP(B2783,Sheet2!$AM$2:$AN$66,2,FALSE)</f>
        <v>Arizona</v>
      </c>
    </row>
    <row r="2784" spans="2:3" x14ac:dyDescent="0.4">
      <c r="B2784">
        <v>1124</v>
      </c>
      <c r="C2784" t="str">
        <f>VLOOKUP(B2784,Sheet2!$AM$2:$AN$66,2,FALSE)</f>
        <v>Baylor</v>
      </c>
    </row>
    <row r="2785" spans="2:3" x14ac:dyDescent="0.4">
      <c r="B2785">
        <v>1343</v>
      </c>
      <c r="C2785" t="str">
        <f>VLOOKUP(B2785,Sheet2!$AM$2:$AN$66,2,FALSE)</f>
        <v>Princeton</v>
      </c>
    </row>
    <row r="2786" spans="2:3" x14ac:dyDescent="0.4">
      <c r="B2786">
        <v>1458</v>
      </c>
      <c r="C2786" t="str">
        <f>VLOOKUP(B2786,Sheet2!$AM$2:$AN$66,2,FALSE)</f>
        <v>Wisconsin</v>
      </c>
    </row>
    <row r="2787" spans="2:3" x14ac:dyDescent="0.4">
      <c r="B2787">
        <v>1433</v>
      </c>
      <c r="C2787" t="str">
        <f>VLOOKUP(B2787,Sheet2!$AM$2:$AN$66,2,FALSE)</f>
        <v>Virginia Commonwealth</v>
      </c>
    </row>
    <row r="2788" spans="2:3" x14ac:dyDescent="0.4">
      <c r="B2788">
        <v>1195</v>
      </c>
      <c r="C2788" t="str">
        <f>VLOOKUP(B2788,Sheet2!$AM$2:$AN$66,2,FALSE)</f>
        <v>Florida Gulf Coast</v>
      </c>
    </row>
    <row r="2789" spans="2:3" x14ac:dyDescent="0.4">
      <c r="B2789">
        <v>1112</v>
      </c>
      <c r="C2789" t="str">
        <f>VLOOKUP(B2789,Sheet2!$AM$2:$AN$66,2,FALSE)</f>
        <v>Arizona</v>
      </c>
    </row>
    <row r="2790" spans="2:3" x14ac:dyDescent="0.4">
      <c r="B2790">
        <v>1181</v>
      </c>
      <c r="C2790" t="str">
        <f>VLOOKUP(B2790,Sheet2!$AM$2:$AN$66,2,FALSE)</f>
        <v>Duke</v>
      </c>
    </row>
    <row r="2791" spans="2:3" x14ac:dyDescent="0.4">
      <c r="B2791">
        <v>1452</v>
      </c>
      <c r="C2791" t="str">
        <f>VLOOKUP(B2791,Sheet2!$AM$2:$AN$66,2,FALSE)</f>
        <v>West Virginia</v>
      </c>
    </row>
    <row r="2792" spans="2:3" x14ac:dyDescent="0.4">
      <c r="B2792">
        <v>1437</v>
      </c>
      <c r="C2792" t="str">
        <f>VLOOKUP(B2792,Sheet2!$AM$2:$AN$66,2,FALSE)</f>
        <v>Villanova</v>
      </c>
    </row>
    <row r="2793" spans="2:3" x14ac:dyDescent="0.4">
      <c r="B2793">
        <v>1433</v>
      </c>
      <c r="C2793" t="str">
        <f>VLOOKUP(B2793,Sheet2!$AM$2:$AN$66,2,FALSE)</f>
        <v>Virginia Commonwealth</v>
      </c>
    </row>
    <row r="2794" spans="2:3" x14ac:dyDescent="0.4">
      <c r="B2794">
        <v>1376</v>
      </c>
      <c r="C2794" t="str">
        <f>VLOOKUP(B2794,Sheet2!$AM$2:$AN$66,2,FALSE)</f>
        <v>South Carolina</v>
      </c>
    </row>
    <row r="2795" spans="2:3" x14ac:dyDescent="0.4">
      <c r="B2795">
        <v>1452</v>
      </c>
      <c r="C2795" t="str">
        <f>VLOOKUP(B2795,Sheet2!$AM$2:$AN$66,2,FALSE)</f>
        <v>West Virginia</v>
      </c>
    </row>
    <row r="2796" spans="2:3" x14ac:dyDescent="0.4">
      <c r="B2796">
        <v>1452</v>
      </c>
      <c r="C2796" t="str">
        <f>VLOOKUP(B2796,Sheet2!$AM$2:$AN$66,2,FALSE)</f>
        <v>West Virginia</v>
      </c>
    </row>
    <row r="2797" spans="2:3" x14ac:dyDescent="0.4">
      <c r="B2797">
        <v>1452</v>
      </c>
      <c r="C2797" t="str">
        <f>VLOOKUP(B2797,Sheet2!$AM$2:$AN$66,2,FALSE)</f>
        <v>West Virginia</v>
      </c>
    </row>
    <row r="2798" spans="2:3" x14ac:dyDescent="0.4">
      <c r="B2798">
        <v>1437</v>
      </c>
      <c r="C2798" t="str">
        <f>VLOOKUP(B2798,Sheet2!$AM$2:$AN$66,2,FALSE)</f>
        <v>Villanova</v>
      </c>
    </row>
    <row r="2799" spans="2:3" x14ac:dyDescent="0.4">
      <c r="B2799">
        <v>1124</v>
      </c>
      <c r="C2799" t="str">
        <f>VLOOKUP(B2799,Sheet2!$AM$2:$AN$66,2,FALSE)</f>
        <v>Baylor</v>
      </c>
    </row>
    <row r="2800" spans="2:3" x14ac:dyDescent="0.4">
      <c r="B2800">
        <v>1112</v>
      </c>
      <c r="C2800" t="str">
        <f>VLOOKUP(B2800,Sheet2!$AM$2:$AN$66,2,FALSE)</f>
        <v>Arizona</v>
      </c>
    </row>
    <row r="2801" spans="2:3" x14ac:dyDescent="0.4">
      <c r="B2801">
        <v>1374</v>
      </c>
      <c r="C2801" t="str">
        <f>VLOOKUP(B2801,Sheet2!$AM$2:$AN$66,2,FALSE)</f>
        <v>Southern Methodist</v>
      </c>
    </row>
    <row r="2802" spans="2:3" x14ac:dyDescent="0.4">
      <c r="B2802">
        <v>1343</v>
      </c>
      <c r="C2802" t="str">
        <f>VLOOKUP(B2802,Sheet2!$AM$2:$AN$66,2,FALSE)</f>
        <v>Princeton</v>
      </c>
    </row>
    <row r="2803" spans="2:3" x14ac:dyDescent="0.4">
      <c r="B2803">
        <v>1343</v>
      </c>
      <c r="C2803" t="str">
        <f>VLOOKUP(B2803,Sheet2!$AM$2:$AN$66,2,FALSE)</f>
        <v>Princeton</v>
      </c>
    </row>
    <row r="2804" spans="2:3" x14ac:dyDescent="0.4">
      <c r="B2804">
        <v>1452</v>
      </c>
      <c r="C2804" t="str">
        <f>VLOOKUP(B2804,Sheet2!$AM$2:$AN$66,2,FALSE)</f>
        <v>West Virginia</v>
      </c>
    </row>
    <row r="2805" spans="2:3" x14ac:dyDescent="0.4">
      <c r="B2805">
        <v>1458</v>
      </c>
      <c r="C2805" t="str">
        <f>VLOOKUP(B2805,Sheet2!$AM$2:$AN$66,2,FALSE)</f>
        <v>Wisconsin</v>
      </c>
    </row>
    <row r="2806" spans="2:3" x14ac:dyDescent="0.4">
      <c r="B2806">
        <v>1343</v>
      </c>
      <c r="C2806" t="str">
        <f>VLOOKUP(B2806,Sheet2!$AM$2:$AN$66,2,FALSE)</f>
        <v>Princeton</v>
      </c>
    </row>
    <row r="2807" spans="2:3" x14ac:dyDescent="0.4">
      <c r="B2807">
        <v>1181</v>
      </c>
      <c r="C2807" t="str">
        <f>VLOOKUP(B2807,Sheet2!$AM$2:$AN$66,2,FALSE)</f>
        <v>Duke</v>
      </c>
    </row>
    <row r="2808" spans="2:3" x14ac:dyDescent="0.4">
      <c r="B2808">
        <v>1433</v>
      </c>
      <c r="C2808" t="str">
        <f>VLOOKUP(B2808,Sheet2!$AM$2:$AN$66,2,FALSE)</f>
        <v>Virginia Commonwealth</v>
      </c>
    </row>
    <row r="2809" spans="2:3" x14ac:dyDescent="0.4">
      <c r="B2809">
        <v>1112</v>
      </c>
      <c r="C2809" t="str">
        <f>VLOOKUP(B2809,Sheet2!$AM$2:$AN$66,2,FALSE)</f>
        <v>Arizona</v>
      </c>
    </row>
    <row r="2810" spans="2:3" x14ac:dyDescent="0.4">
      <c r="B2810">
        <v>1124</v>
      </c>
      <c r="C2810" t="str">
        <f>VLOOKUP(B2810,Sheet2!$AM$2:$AN$66,2,FALSE)</f>
        <v>Baylor</v>
      </c>
    </row>
    <row r="2811" spans="2:3" x14ac:dyDescent="0.4">
      <c r="B2811">
        <v>1452</v>
      </c>
      <c r="C2811" t="str">
        <f>VLOOKUP(B2811,Sheet2!$AM$2:$AN$66,2,FALSE)</f>
        <v>West Virginia</v>
      </c>
    </row>
    <row r="2812" spans="2:3" x14ac:dyDescent="0.4">
      <c r="B2812">
        <v>1437</v>
      </c>
      <c r="C2812" t="str">
        <f>VLOOKUP(B2812,Sheet2!$AM$2:$AN$66,2,FALSE)</f>
        <v>Villanova</v>
      </c>
    </row>
    <row r="2813" spans="2:3" x14ac:dyDescent="0.4">
      <c r="B2813">
        <v>1452</v>
      </c>
      <c r="C2813" t="str">
        <f>VLOOKUP(B2813,Sheet2!$AM$2:$AN$66,2,FALSE)</f>
        <v>West Virginia</v>
      </c>
    </row>
    <row r="2814" spans="2:3" x14ac:dyDescent="0.4">
      <c r="B2814">
        <v>1437</v>
      </c>
      <c r="C2814" t="str">
        <f>VLOOKUP(B2814,Sheet2!$AM$2:$AN$66,2,FALSE)</f>
        <v>Villanova</v>
      </c>
    </row>
    <row r="2815" spans="2:3" x14ac:dyDescent="0.4">
      <c r="B2815">
        <v>1112</v>
      </c>
      <c r="C2815" t="str">
        <f>VLOOKUP(B2815,Sheet2!$AM$2:$AN$66,2,FALSE)</f>
        <v>Arizona</v>
      </c>
    </row>
    <row r="2816" spans="2:3" x14ac:dyDescent="0.4">
      <c r="B2816">
        <v>1124</v>
      </c>
      <c r="C2816" t="str">
        <f>VLOOKUP(B2816,Sheet2!$AM$2:$AN$66,2,FALSE)</f>
        <v>Baylor</v>
      </c>
    </row>
    <row r="2817" spans="2:3" x14ac:dyDescent="0.4">
      <c r="B2817">
        <v>1195</v>
      </c>
      <c r="C2817" t="str">
        <f>VLOOKUP(B2817,Sheet2!$AM$2:$AN$66,2,FALSE)</f>
        <v>Florida Gulf Coast</v>
      </c>
    </row>
    <row r="2818" spans="2:3" x14ac:dyDescent="0.4">
      <c r="B2818">
        <v>1343</v>
      </c>
      <c r="C2818" t="str">
        <f>VLOOKUP(B2818,Sheet2!$AM$2:$AN$66,2,FALSE)</f>
        <v>Princeton</v>
      </c>
    </row>
    <row r="2819" spans="2:3" x14ac:dyDescent="0.4">
      <c r="B2819">
        <v>1437</v>
      </c>
      <c r="C2819" t="str">
        <f>VLOOKUP(B2819,Sheet2!$AM$2:$AN$66,2,FALSE)</f>
        <v>Villanova</v>
      </c>
    </row>
    <row r="2820" spans="2:3" x14ac:dyDescent="0.4">
      <c r="B2820">
        <v>1423</v>
      </c>
      <c r="C2820" t="str">
        <f>VLOOKUP(B2820,Sheet2!$AM$2:$AN$66,2,FALSE)</f>
        <v>North Carolina-Wilmington</v>
      </c>
    </row>
    <row r="2821" spans="2:3" x14ac:dyDescent="0.4">
      <c r="B2821">
        <v>1458</v>
      </c>
      <c r="C2821" t="str">
        <f>VLOOKUP(B2821,Sheet2!$AM$2:$AN$66,2,FALSE)</f>
        <v>Wisconsin</v>
      </c>
    </row>
    <row r="2822" spans="2:3" x14ac:dyDescent="0.4">
      <c r="B2822">
        <v>1433</v>
      </c>
      <c r="C2822" t="str">
        <f>VLOOKUP(B2822,Sheet2!$AM$2:$AN$66,2,FALSE)</f>
        <v>Virginia Commonwealth</v>
      </c>
    </row>
    <row r="2823" spans="2:3" x14ac:dyDescent="0.4">
      <c r="B2823">
        <v>1452</v>
      </c>
      <c r="C2823" t="str">
        <f>VLOOKUP(B2823,Sheet2!$AM$2:$AN$66,2,FALSE)</f>
        <v>West Virginia</v>
      </c>
    </row>
    <row r="2824" spans="2:3" x14ac:dyDescent="0.4">
      <c r="B2824">
        <v>1112</v>
      </c>
      <c r="C2824" t="str">
        <f>VLOOKUP(B2824,Sheet2!$AM$2:$AN$66,2,FALSE)</f>
        <v>Arizona</v>
      </c>
    </row>
    <row r="2825" spans="2:3" x14ac:dyDescent="0.4">
      <c r="B2825">
        <v>1423</v>
      </c>
      <c r="C2825" t="str">
        <f>VLOOKUP(B2825,Sheet2!$AM$2:$AN$66,2,FALSE)</f>
        <v>North Carolina-Wilmington</v>
      </c>
    </row>
    <row r="2826" spans="2:3" x14ac:dyDescent="0.4">
      <c r="B2826">
        <v>1124</v>
      </c>
      <c r="C2826" t="str">
        <f>VLOOKUP(B2826,Sheet2!$AM$2:$AN$66,2,FALSE)</f>
        <v>Baylor</v>
      </c>
    </row>
    <row r="2827" spans="2:3" x14ac:dyDescent="0.4">
      <c r="B2827">
        <v>1423</v>
      </c>
      <c r="C2827" t="str">
        <f>VLOOKUP(B2827,Sheet2!$AM$2:$AN$66,2,FALSE)</f>
        <v>North Carolina-Wilmington</v>
      </c>
    </row>
    <row r="2828" spans="2:3" x14ac:dyDescent="0.4">
      <c r="B2828">
        <v>1433</v>
      </c>
      <c r="C2828" t="str">
        <f>VLOOKUP(B2828,Sheet2!$AM$2:$AN$66,2,FALSE)</f>
        <v>Virginia Commonwealth</v>
      </c>
    </row>
    <row r="2829" spans="2:3" x14ac:dyDescent="0.4">
      <c r="B2829">
        <v>1195</v>
      </c>
      <c r="C2829" t="str">
        <f>VLOOKUP(B2829,Sheet2!$AM$2:$AN$66,2,FALSE)</f>
        <v>Florida Gulf Coast</v>
      </c>
    </row>
    <row r="2830" spans="2:3" x14ac:dyDescent="0.4">
      <c r="B2830">
        <v>1376</v>
      </c>
      <c r="C2830" t="str">
        <f>VLOOKUP(B2830,Sheet2!$AM$2:$AN$66,2,FALSE)</f>
        <v>South Carolina</v>
      </c>
    </row>
    <row r="2831" spans="2:3" x14ac:dyDescent="0.4">
      <c r="B2831">
        <v>1433</v>
      </c>
      <c r="C2831" t="str">
        <f>VLOOKUP(B2831,Sheet2!$AM$2:$AN$66,2,FALSE)</f>
        <v>Virginia Commonwealth</v>
      </c>
    </row>
    <row r="2832" spans="2:3" x14ac:dyDescent="0.4">
      <c r="B2832">
        <v>1433</v>
      </c>
      <c r="C2832" t="str">
        <f>VLOOKUP(B2832,Sheet2!$AM$2:$AN$66,2,FALSE)</f>
        <v>Virginia Commonwealth</v>
      </c>
    </row>
    <row r="2833" spans="2:3" x14ac:dyDescent="0.4">
      <c r="B2833">
        <v>1124</v>
      </c>
      <c r="C2833" t="str">
        <f>VLOOKUP(B2833,Sheet2!$AM$2:$AN$66,2,FALSE)</f>
        <v>Baylor</v>
      </c>
    </row>
    <row r="2834" spans="2:3" x14ac:dyDescent="0.4">
      <c r="B2834">
        <v>1437</v>
      </c>
      <c r="C2834" t="str">
        <f>VLOOKUP(B2834,Sheet2!$AM$2:$AN$66,2,FALSE)</f>
        <v>Villanova</v>
      </c>
    </row>
    <row r="2835" spans="2:3" x14ac:dyDescent="0.4">
      <c r="B2835">
        <v>1437</v>
      </c>
      <c r="C2835" t="str">
        <f>VLOOKUP(B2835,Sheet2!$AM$2:$AN$66,2,FALSE)</f>
        <v>Villanova</v>
      </c>
    </row>
    <row r="2836" spans="2:3" x14ac:dyDescent="0.4">
      <c r="B2836">
        <v>1437</v>
      </c>
      <c r="C2836" t="str">
        <f>VLOOKUP(B2836,Sheet2!$AM$2:$AN$66,2,FALSE)</f>
        <v>Villanova</v>
      </c>
    </row>
    <row r="2837" spans="2:3" x14ac:dyDescent="0.4">
      <c r="B2837">
        <v>1124</v>
      </c>
      <c r="C2837" t="str">
        <f>VLOOKUP(B2837,Sheet2!$AM$2:$AN$66,2,FALSE)</f>
        <v>Baylor</v>
      </c>
    </row>
    <row r="2838" spans="2:3" x14ac:dyDescent="0.4">
      <c r="B2838">
        <v>1452</v>
      </c>
      <c r="C2838" t="str">
        <f>VLOOKUP(B2838,Sheet2!$AM$2:$AN$66,2,FALSE)</f>
        <v>West Virginia</v>
      </c>
    </row>
    <row r="2839" spans="2:3" x14ac:dyDescent="0.4">
      <c r="B2839">
        <v>1124</v>
      </c>
      <c r="C2839" t="str">
        <f>VLOOKUP(B2839,Sheet2!$AM$2:$AN$66,2,FALSE)</f>
        <v>Baylor</v>
      </c>
    </row>
    <row r="2840" spans="2:3" x14ac:dyDescent="0.4">
      <c r="B2840">
        <v>1124</v>
      </c>
      <c r="C2840" t="str">
        <f>VLOOKUP(B2840,Sheet2!$AM$2:$AN$66,2,FALSE)</f>
        <v>Baylor</v>
      </c>
    </row>
    <row r="2841" spans="2:3" x14ac:dyDescent="0.4">
      <c r="B2841">
        <v>1437</v>
      </c>
      <c r="C2841" t="str">
        <f>VLOOKUP(B2841,Sheet2!$AM$2:$AN$66,2,FALSE)</f>
        <v>Villanova</v>
      </c>
    </row>
    <row r="2842" spans="2:3" x14ac:dyDescent="0.4">
      <c r="B2842">
        <v>1376</v>
      </c>
      <c r="C2842" t="str">
        <f>VLOOKUP(B2842,Sheet2!$AM$2:$AN$66,2,FALSE)</f>
        <v>South Carolina</v>
      </c>
    </row>
    <row r="2843" spans="2:3" x14ac:dyDescent="0.4">
      <c r="B2843">
        <v>1437</v>
      </c>
      <c r="C2843" t="str">
        <f>VLOOKUP(B2843,Sheet2!$AM$2:$AN$66,2,FALSE)</f>
        <v>Villanova</v>
      </c>
    </row>
    <row r="2844" spans="2:3" x14ac:dyDescent="0.4">
      <c r="B2844">
        <v>1315</v>
      </c>
      <c r="C2844" t="str">
        <f>VLOOKUP(B2844,Sheet2!$AM$2:$AN$66,2,FALSE)</f>
        <v>North Dakota</v>
      </c>
    </row>
    <row r="2845" spans="2:3" x14ac:dyDescent="0.4">
      <c r="B2845">
        <v>1452</v>
      </c>
      <c r="C2845" t="str">
        <f>VLOOKUP(B2845,Sheet2!$AM$2:$AN$66,2,FALSE)</f>
        <v>West Virginia</v>
      </c>
    </row>
    <row r="2846" spans="2:3" x14ac:dyDescent="0.4">
      <c r="B2846">
        <v>1452</v>
      </c>
      <c r="C2846" t="str">
        <f>VLOOKUP(B2846,Sheet2!$AM$2:$AN$66,2,FALSE)</f>
        <v>West Virginia</v>
      </c>
    </row>
    <row r="2847" spans="2:3" x14ac:dyDescent="0.4">
      <c r="B2847">
        <v>1433</v>
      </c>
      <c r="C2847" t="str">
        <f>VLOOKUP(B2847,Sheet2!$AM$2:$AN$66,2,FALSE)</f>
        <v>Virginia Commonwealth</v>
      </c>
    </row>
    <row r="2848" spans="2:3" x14ac:dyDescent="0.4">
      <c r="B2848">
        <v>1437</v>
      </c>
      <c r="C2848" t="str">
        <f>VLOOKUP(B2848,Sheet2!$AM$2:$AN$66,2,FALSE)</f>
        <v>Villanova</v>
      </c>
    </row>
    <row r="2849" spans="2:3" x14ac:dyDescent="0.4">
      <c r="B2849">
        <v>1437</v>
      </c>
      <c r="C2849" t="str">
        <f>VLOOKUP(B2849,Sheet2!$AM$2:$AN$66,2,FALSE)</f>
        <v>Villanova</v>
      </c>
    </row>
    <row r="2850" spans="2:3" x14ac:dyDescent="0.4">
      <c r="B2850">
        <v>1452</v>
      </c>
      <c r="C2850" t="str">
        <f>VLOOKUP(B2850,Sheet2!$AM$2:$AN$66,2,FALSE)</f>
        <v>West Virginia</v>
      </c>
    </row>
    <row r="2851" spans="2:3" x14ac:dyDescent="0.4">
      <c r="B2851">
        <v>1452</v>
      </c>
      <c r="C2851" t="str">
        <f>VLOOKUP(B2851,Sheet2!$AM$2:$AN$66,2,FALSE)</f>
        <v>West Virginia</v>
      </c>
    </row>
    <row r="2852" spans="2:3" x14ac:dyDescent="0.4">
      <c r="B2852">
        <v>1124</v>
      </c>
      <c r="C2852" t="str">
        <f>VLOOKUP(B2852,Sheet2!$AM$2:$AN$66,2,FALSE)</f>
        <v>Baylor</v>
      </c>
    </row>
    <row r="2853" spans="2:3" x14ac:dyDescent="0.4">
      <c r="B2853">
        <v>1376</v>
      </c>
      <c r="C2853" t="str">
        <f>VLOOKUP(B2853,Sheet2!$AM$2:$AN$66,2,FALSE)</f>
        <v>South Carolina</v>
      </c>
    </row>
    <row r="2854" spans="2:3" x14ac:dyDescent="0.4">
      <c r="B2854">
        <v>1452</v>
      </c>
      <c r="C2854" t="str">
        <f>VLOOKUP(B2854,Sheet2!$AM$2:$AN$66,2,FALSE)</f>
        <v>West Virginia</v>
      </c>
    </row>
    <row r="2855" spans="2:3" x14ac:dyDescent="0.4">
      <c r="B2855">
        <v>1433</v>
      </c>
      <c r="C2855" t="str">
        <f>VLOOKUP(B2855,Sheet2!$AM$2:$AN$66,2,FALSE)</f>
        <v>Virginia Commonwealth</v>
      </c>
    </row>
    <row r="2856" spans="2:3" x14ac:dyDescent="0.4">
      <c r="B2856">
        <v>1124</v>
      </c>
      <c r="C2856" t="str">
        <f>VLOOKUP(B2856,Sheet2!$AM$2:$AN$66,2,FALSE)</f>
        <v>Baylor</v>
      </c>
    </row>
    <row r="2857" spans="2:3" x14ac:dyDescent="0.4">
      <c r="B2857">
        <v>1452</v>
      </c>
      <c r="C2857" t="str">
        <f>VLOOKUP(B2857,Sheet2!$AM$2:$AN$66,2,FALSE)</f>
        <v>West Virginia</v>
      </c>
    </row>
    <row r="2858" spans="2:3" x14ac:dyDescent="0.4">
      <c r="B2858">
        <v>1181</v>
      </c>
      <c r="C2858" t="str">
        <f>VLOOKUP(B2858,Sheet2!$AM$2:$AN$66,2,FALSE)</f>
        <v>Duke</v>
      </c>
    </row>
    <row r="2859" spans="2:3" x14ac:dyDescent="0.4">
      <c r="B2859">
        <v>1452</v>
      </c>
      <c r="C2859" t="str">
        <f>VLOOKUP(B2859,Sheet2!$AM$2:$AN$66,2,FALSE)</f>
        <v>West Virginia</v>
      </c>
    </row>
    <row r="2860" spans="2:3" x14ac:dyDescent="0.4">
      <c r="B2860">
        <v>1458</v>
      </c>
      <c r="C2860" t="str">
        <f>VLOOKUP(B2860,Sheet2!$AM$2:$AN$66,2,FALSE)</f>
        <v>Wisconsin</v>
      </c>
    </row>
    <row r="2861" spans="2:3" x14ac:dyDescent="0.4">
      <c r="B2861">
        <v>1433</v>
      </c>
      <c r="C2861" t="str">
        <f>VLOOKUP(B2861,Sheet2!$AM$2:$AN$66,2,FALSE)</f>
        <v>Virginia Commonwealth</v>
      </c>
    </row>
    <row r="2862" spans="2:3" x14ac:dyDescent="0.4">
      <c r="B2862">
        <v>1452</v>
      </c>
      <c r="C2862" t="str">
        <f>VLOOKUP(B2862,Sheet2!$AM$2:$AN$66,2,FALSE)</f>
        <v>West Virginia</v>
      </c>
    </row>
    <row r="2863" spans="2:3" x14ac:dyDescent="0.4">
      <c r="B2863">
        <v>1452</v>
      </c>
      <c r="C2863" t="str">
        <f>VLOOKUP(B2863,Sheet2!$AM$2:$AN$66,2,FALSE)</f>
        <v>West Virginia</v>
      </c>
    </row>
    <row r="2864" spans="2:3" x14ac:dyDescent="0.4">
      <c r="B2864">
        <v>1452</v>
      </c>
      <c r="C2864" t="str">
        <f>VLOOKUP(B2864,Sheet2!$AM$2:$AN$66,2,FALSE)</f>
        <v>West Virginia</v>
      </c>
    </row>
    <row r="2865" spans="2:3" x14ac:dyDescent="0.4">
      <c r="B2865">
        <v>1374</v>
      </c>
      <c r="C2865" t="str">
        <f>VLOOKUP(B2865,Sheet2!$AM$2:$AN$66,2,FALSE)</f>
        <v>Southern Methodist</v>
      </c>
    </row>
    <row r="2866" spans="2:3" x14ac:dyDescent="0.4">
      <c r="B2866">
        <v>1452</v>
      </c>
      <c r="C2866" t="str">
        <f>VLOOKUP(B2866,Sheet2!$AM$2:$AN$66,2,FALSE)</f>
        <v>West Virginia</v>
      </c>
    </row>
    <row r="2867" spans="2:3" x14ac:dyDescent="0.4">
      <c r="B2867">
        <v>1437</v>
      </c>
      <c r="C2867" t="str">
        <f>VLOOKUP(B2867,Sheet2!$AM$2:$AN$66,2,FALSE)</f>
        <v>Villanova</v>
      </c>
    </row>
    <row r="2868" spans="2:3" x14ac:dyDescent="0.4">
      <c r="B2868">
        <v>1433</v>
      </c>
      <c r="C2868" t="str">
        <f>VLOOKUP(B2868,Sheet2!$AM$2:$AN$66,2,FALSE)</f>
        <v>Virginia Commonwealth</v>
      </c>
    </row>
    <row r="2869" spans="2:3" x14ac:dyDescent="0.4">
      <c r="B2869">
        <v>1124</v>
      </c>
      <c r="C2869" t="str">
        <f>VLOOKUP(B2869,Sheet2!$AM$2:$AN$66,2,FALSE)</f>
        <v>Baylor</v>
      </c>
    </row>
    <row r="2870" spans="2:3" x14ac:dyDescent="0.4">
      <c r="B2870">
        <v>1112</v>
      </c>
      <c r="C2870" t="str">
        <f>VLOOKUP(B2870,Sheet2!$AM$2:$AN$66,2,FALSE)</f>
        <v>Arizona</v>
      </c>
    </row>
    <row r="2871" spans="2:3" x14ac:dyDescent="0.4">
      <c r="B2871">
        <v>1452</v>
      </c>
      <c r="C2871" t="str">
        <f>VLOOKUP(B2871,Sheet2!$AM$2:$AN$66,2,FALSE)</f>
        <v>West Virginia</v>
      </c>
    </row>
    <row r="2872" spans="2:3" x14ac:dyDescent="0.4">
      <c r="B2872">
        <v>1343</v>
      </c>
      <c r="C2872" t="str">
        <f>VLOOKUP(B2872,Sheet2!$AM$2:$AN$66,2,FALSE)</f>
        <v>Princeton</v>
      </c>
    </row>
    <row r="2873" spans="2:3" x14ac:dyDescent="0.4">
      <c r="B2873">
        <v>1452</v>
      </c>
      <c r="C2873" t="str">
        <f>VLOOKUP(B2873,Sheet2!$AM$2:$AN$66,2,FALSE)</f>
        <v>West Virginia</v>
      </c>
    </row>
    <row r="2874" spans="2:3" x14ac:dyDescent="0.4">
      <c r="B2874">
        <v>1452</v>
      </c>
      <c r="C2874" t="str">
        <f>VLOOKUP(B2874,Sheet2!$AM$2:$AN$66,2,FALSE)</f>
        <v>West Virginia</v>
      </c>
    </row>
    <row r="2875" spans="2:3" x14ac:dyDescent="0.4">
      <c r="B2875">
        <v>1376</v>
      </c>
      <c r="C2875" t="str">
        <f>VLOOKUP(B2875,Sheet2!$AM$2:$AN$66,2,FALSE)</f>
        <v>South Carolina</v>
      </c>
    </row>
    <row r="2876" spans="2:3" x14ac:dyDescent="0.4">
      <c r="B2876">
        <v>1452</v>
      </c>
      <c r="C2876" t="str">
        <f>VLOOKUP(B2876,Sheet2!$AM$2:$AN$66,2,FALSE)</f>
        <v>West Virginia</v>
      </c>
    </row>
    <row r="2877" spans="2:3" x14ac:dyDescent="0.4">
      <c r="B2877">
        <v>1437</v>
      </c>
      <c r="C2877" t="str">
        <f>VLOOKUP(B2877,Sheet2!$AM$2:$AN$66,2,FALSE)</f>
        <v>Villanova</v>
      </c>
    </row>
    <row r="2878" spans="2:3" x14ac:dyDescent="0.4">
      <c r="B2878">
        <v>1315</v>
      </c>
      <c r="C2878" t="str">
        <f>VLOOKUP(B2878,Sheet2!$AM$2:$AN$66,2,FALSE)</f>
        <v>North Dakota</v>
      </c>
    </row>
    <row r="2879" spans="2:3" x14ac:dyDescent="0.4">
      <c r="B2879">
        <v>1458</v>
      </c>
      <c r="C2879" t="str">
        <f>VLOOKUP(B2879,Sheet2!$AM$2:$AN$66,2,FALSE)</f>
        <v>Wisconsin</v>
      </c>
    </row>
    <row r="2880" spans="2:3" x14ac:dyDescent="0.4">
      <c r="B2880">
        <v>1374</v>
      </c>
      <c r="C2880" t="str">
        <f>VLOOKUP(B2880,Sheet2!$AM$2:$AN$66,2,FALSE)</f>
        <v>Southern Methodist</v>
      </c>
    </row>
    <row r="2881" spans="2:3" x14ac:dyDescent="0.4">
      <c r="B2881">
        <v>1433</v>
      </c>
      <c r="C2881" t="str">
        <f>VLOOKUP(B2881,Sheet2!$AM$2:$AN$66,2,FALSE)</f>
        <v>Virginia Commonwealth</v>
      </c>
    </row>
    <row r="2882" spans="2:3" x14ac:dyDescent="0.4">
      <c r="B2882">
        <v>1437</v>
      </c>
      <c r="C2882" t="str">
        <f>VLOOKUP(B2882,Sheet2!$AM$2:$AN$66,2,FALSE)</f>
        <v>Villanova</v>
      </c>
    </row>
    <row r="2883" spans="2:3" x14ac:dyDescent="0.4">
      <c r="B2883">
        <v>1433</v>
      </c>
      <c r="C2883" t="str">
        <f>VLOOKUP(B2883,Sheet2!$AM$2:$AN$66,2,FALSE)</f>
        <v>Virginia Commonwealth</v>
      </c>
    </row>
    <row r="2884" spans="2:3" x14ac:dyDescent="0.4">
      <c r="B2884">
        <v>1124</v>
      </c>
      <c r="C2884" t="str">
        <f>VLOOKUP(B2884,Sheet2!$AM$2:$AN$66,2,FALSE)</f>
        <v>Baylor</v>
      </c>
    </row>
    <row r="2885" spans="2:3" x14ac:dyDescent="0.4">
      <c r="B2885">
        <v>1437</v>
      </c>
      <c r="C2885" t="str">
        <f>VLOOKUP(B2885,Sheet2!$AM$2:$AN$66,2,FALSE)</f>
        <v>Villanova</v>
      </c>
    </row>
    <row r="2886" spans="2:3" x14ac:dyDescent="0.4">
      <c r="B2886">
        <v>1124</v>
      </c>
      <c r="C2886" t="str">
        <f>VLOOKUP(B2886,Sheet2!$AM$2:$AN$66,2,FALSE)</f>
        <v>Baylor</v>
      </c>
    </row>
    <row r="2887" spans="2:3" x14ac:dyDescent="0.4">
      <c r="B2887">
        <v>1452</v>
      </c>
      <c r="C2887" t="str">
        <f>VLOOKUP(B2887,Sheet2!$AM$2:$AN$66,2,FALSE)</f>
        <v>West Virginia</v>
      </c>
    </row>
    <row r="2888" spans="2:3" x14ac:dyDescent="0.4">
      <c r="B2888">
        <v>1452</v>
      </c>
      <c r="C2888" t="str">
        <f>VLOOKUP(B2888,Sheet2!$AM$2:$AN$66,2,FALSE)</f>
        <v>West Virginia</v>
      </c>
    </row>
    <row r="2889" spans="2:3" x14ac:dyDescent="0.4">
      <c r="B2889">
        <v>1458</v>
      </c>
      <c r="C2889" t="str">
        <f>VLOOKUP(B2889,Sheet2!$AM$2:$AN$66,2,FALSE)</f>
        <v>Wisconsin</v>
      </c>
    </row>
    <row r="2890" spans="2:3" x14ac:dyDescent="0.4">
      <c r="B2890">
        <v>1124</v>
      </c>
      <c r="C2890" t="str">
        <f>VLOOKUP(B2890,Sheet2!$AM$2:$AN$66,2,FALSE)</f>
        <v>Baylor</v>
      </c>
    </row>
    <row r="2891" spans="2:3" x14ac:dyDescent="0.4">
      <c r="B2891">
        <v>1433</v>
      </c>
      <c r="C2891" t="str">
        <f>VLOOKUP(B2891,Sheet2!$AM$2:$AN$66,2,FALSE)</f>
        <v>Virginia Commonwealth</v>
      </c>
    </row>
    <row r="2892" spans="2:3" x14ac:dyDescent="0.4">
      <c r="B2892">
        <v>1437</v>
      </c>
      <c r="C2892" t="str">
        <f>VLOOKUP(B2892,Sheet2!$AM$2:$AN$66,2,FALSE)</f>
        <v>Villanova</v>
      </c>
    </row>
    <row r="2893" spans="2:3" x14ac:dyDescent="0.4">
      <c r="B2893">
        <v>1437</v>
      </c>
      <c r="C2893" t="str">
        <f>VLOOKUP(B2893,Sheet2!$AM$2:$AN$66,2,FALSE)</f>
        <v>Villanova</v>
      </c>
    </row>
    <row r="2894" spans="2:3" x14ac:dyDescent="0.4">
      <c r="B2894">
        <v>1437</v>
      </c>
      <c r="C2894" t="str">
        <f>VLOOKUP(B2894,Sheet2!$AM$2:$AN$66,2,FALSE)</f>
        <v>Villanova</v>
      </c>
    </row>
    <row r="2895" spans="2:3" x14ac:dyDescent="0.4">
      <c r="B2895">
        <v>1452</v>
      </c>
      <c r="C2895" t="str">
        <f>VLOOKUP(B2895,Sheet2!$AM$2:$AN$66,2,FALSE)</f>
        <v>West Virginia</v>
      </c>
    </row>
    <row r="2896" spans="2:3" x14ac:dyDescent="0.4">
      <c r="B2896">
        <v>1452</v>
      </c>
      <c r="C2896" t="str">
        <f>VLOOKUP(B2896,Sheet2!$AM$2:$AN$66,2,FALSE)</f>
        <v>West Virginia</v>
      </c>
    </row>
    <row r="2897" spans="2:3" x14ac:dyDescent="0.4">
      <c r="B2897">
        <v>1452</v>
      </c>
      <c r="C2897" t="str">
        <f>VLOOKUP(B2897,Sheet2!$AM$2:$AN$66,2,FALSE)</f>
        <v>West Virginia</v>
      </c>
    </row>
    <row r="2898" spans="2:3" x14ac:dyDescent="0.4">
      <c r="B2898">
        <v>1437</v>
      </c>
      <c r="C2898" t="str">
        <f>VLOOKUP(B2898,Sheet2!$AM$2:$AN$66,2,FALSE)</f>
        <v>Villanova</v>
      </c>
    </row>
    <row r="2899" spans="2:3" x14ac:dyDescent="0.4">
      <c r="B2899">
        <v>1452</v>
      </c>
      <c r="C2899" t="str">
        <f>VLOOKUP(B2899,Sheet2!$AM$2:$AN$66,2,FALSE)</f>
        <v>West Virginia</v>
      </c>
    </row>
    <row r="2900" spans="2:3" x14ac:dyDescent="0.4">
      <c r="B2900">
        <v>1437</v>
      </c>
      <c r="C2900" t="str">
        <f>VLOOKUP(B2900,Sheet2!$AM$2:$AN$66,2,FALSE)</f>
        <v>Villanova</v>
      </c>
    </row>
    <row r="2901" spans="2:3" x14ac:dyDescent="0.4">
      <c r="B2901">
        <v>1124</v>
      </c>
      <c r="C2901" t="str">
        <f>VLOOKUP(B2901,Sheet2!$AM$2:$AN$66,2,FALSE)</f>
        <v>Baylor</v>
      </c>
    </row>
    <row r="2902" spans="2:3" x14ac:dyDescent="0.4">
      <c r="B2902">
        <v>1376</v>
      </c>
      <c r="C2902" t="str">
        <f>VLOOKUP(B2902,Sheet2!$AM$2:$AN$66,2,FALSE)</f>
        <v>South Carolina</v>
      </c>
    </row>
    <row r="2903" spans="2:3" x14ac:dyDescent="0.4">
      <c r="B2903">
        <v>1433</v>
      </c>
      <c r="C2903" t="str">
        <f>VLOOKUP(B2903,Sheet2!$AM$2:$AN$66,2,FALSE)</f>
        <v>Virginia Commonwealth</v>
      </c>
    </row>
    <row r="2904" spans="2:3" x14ac:dyDescent="0.4">
      <c r="B2904">
        <v>1437</v>
      </c>
      <c r="C2904" t="str">
        <f>VLOOKUP(B2904,Sheet2!$AM$2:$AN$66,2,FALSE)</f>
        <v>Villanova</v>
      </c>
    </row>
    <row r="2905" spans="2:3" x14ac:dyDescent="0.4">
      <c r="B2905">
        <v>1458</v>
      </c>
      <c r="C2905" t="str">
        <f>VLOOKUP(B2905,Sheet2!$AM$2:$AN$66,2,FALSE)</f>
        <v>Wisconsin</v>
      </c>
    </row>
    <row r="2906" spans="2:3" x14ac:dyDescent="0.4">
      <c r="B2906">
        <v>1112</v>
      </c>
      <c r="C2906" t="str">
        <f>VLOOKUP(B2906,Sheet2!$AM$2:$AN$66,2,FALSE)</f>
        <v>Arizona</v>
      </c>
    </row>
    <row r="2907" spans="2:3" x14ac:dyDescent="0.4">
      <c r="B2907">
        <v>1433</v>
      </c>
      <c r="C2907" t="str">
        <f>VLOOKUP(B2907,Sheet2!$AM$2:$AN$66,2,FALSE)</f>
        <v>Virginia Commonwealth</v>
      </c>
    </row>
    <row r="2908" spans="2:3" x14ac:dyDescent="0.4">
      <c r="B2908">
        <v>1433</v>
      </c>
      <c r="C2908" t="str">
        <f>VLOOKUP(B2908,Sheet2!$AM$2:$AN$66,2,FALSE)</f>
        <v>Virginia Commonwealth</v>
      </c>
    </row>
    <row r="2909" spans="2:3" x14ac:dyDescent="0.4">
      <c r="B2909">
        <v>1458</v>
      </c>
      <c r="C2909" t="str">
        <f>VLOOKUP(B2909,Sheet2!$AM$2:$AN$66,2,FALSE)</f>
        <v>Wisconsin</v>
      </c>
    </row>
    <row r="2910" spans="2:3" x14ac:dyDescent="0.4">
      <c r="B2910">
        <v>1423</v>
      </c>
      <c r="C2910" t="str">
        <f>VLOOKUP(B2910,Sheet2!$AM$2:$AN$66,2,FALSE)</f>
        <v>North Carolina-Wilmington</v>
      </c>
    </row>
    <row r="2911" spans="2:3" x14ac:dyDescent="0.4">
      <c r="B2911">
        <v>1343</v>
      </c>
      <c r="C2911" t="str">
        <f>VLOOKUP(B2911,Sheet2!$AM$2:$AN$66,2,FALSE)</f>
        <v>Princeton</v>
      </c>
    </row>
    <row r="2912" spans="2:3" x14ac:dyDescent="0.4">
      <c r="B2912">
        <v>1452</v>
      </c>
      <c r="C2912" t="str">
        <f>VLOOKUP(B2912,Sheet2!$AM$2:$AN$66,2,FALSE)</f>
        <v>West Virginia</v>
      </c>
    </row>
    <row r="2913" spans="2:3" x14ac:dyDescent="0.4">
      <c r="B2913">
        <v>1433</v>
      </c>
      <c r="C2913" t="str">
        <f>VLOOKUP(B2913,Sheet2!$AM$2:$AN$66,2,FALSE)</f>
        <v>Virginia Commonwealth</v>
      </c>
    </row>
    <row r="2914" spans="2:3" x14ac:dyDescent="0.4">
      <c r="B2914">
        <v>1437</v>
      </c>
      <c r="C2914" t="str">
        <f>VLOOKUP(B2914,Sheet2!$AM$2:$AN$66,2,FALSE)</f>
        <v>Villanova</v>
      </c>
    </row>
    <row r="2915" spans="2:3" x14ac:dyDescent="0.4">
      <c r="B2915">
        <v>1374</v>
      </c>
      <c r="C2915" t="str">
        <f>VLOOKUP(B2915,Sheet2!$AM$2:$AN$66,2,FALSE)</f>
        <v>Southern Methodist</v>
      </c>
    </row>
    <row r="2916" spans="2:3" x14ac:dyDescent="0.4">
      <c r="B2916">
        <v>1437</v>
      </c>
      <c r="C2916" t="str">
        <f>VLOOKUP(B2916,Sheet2!$AM$2:$AN$66,2,FALSE)</f>
        <v>Villanova</v>
      </c>
    </row>
    <row r="2917" spans="2:3" x14ac:dyDescent="0.4">
      <c r="B2917">
        <v>1181</v>
      </c>
      <c r="C2917" t="str">
        <f>VLOOKUP(B2917,Sheet2!$AM$2:$AN$66,2,FALSE)</f>
        <v>Duke</v>
      </c>
    </row>
    <row r="2918" spans="2:3" x14ac:dyDescent="0.4">
      <c r="B2918">
        <v>1452</v>
      </c>
      <c r="C2918" t="str">
        <f>VLOOKUP(B2918,Sheet2!$AM$2:$AN$66,2,FALSE)</f>
        <v>West Virginia</v>
      </c>
    </row>
    <row r="2919" spans="2:3" x14ac:dyDescent="0.4">
      <c r="B2919">
        <v>1458</v>
      </c>
      <c r="C2919" t="str">
        <f>VLOOKUP(B2919,Sheet2!$AM$2:$AN$66,2,FALSE)</f>
        <v>Wisconsin</v>
      </c>
    </row>
    <row r="2920" spans="2:3" x14ac:dyDescent="0.4">
      <c r="B2920">
        <v>1452</v>
      </c>
      <c r="C2920" t="str">
        <f>VLOOKUP(B2920,Sheet2!$AM$2:$AN$66,2,FALSE)</f>
        <v>West Virginia</v>
      </c>
    </row>
    <row r="2921" spans="2:3" x14ac:dyDescent="0.4">
      <c r="B2921">
        <v>1452</v>
      </c>
      <c r="C2921" t="str">
        <f>VLOOKUP(B2921,Sheet2!$AM$2:$AN$66,2,FALSE)</f>
        <v>West Virginia</v>
      </c>
    </row>
    <row r="2922" spans="2:3" x14ac:dyDescent="0.4">
      <c r="B2922">
        <v>1437</v>
      </c>
      <c r="C2922" t="str">
        <f>VLOOKUP(B2922,Sheet2!$AM$2:$AN$66,2,FALSE)</f>
        <v>Villanova</v>
      </c>
    </row>
    <row r="2923" spans="2:3" x14ac:dyDescent="0.4">
      <c r="B2923">
        <v>1437</v>
      </c>
      <c r="C2923" t="str">
        <f>VLOOKUP(B2923,Sheet2!$AM$2:$AN$66,2,FALSE)</f>
        <v>Villanova</v>
      </c>
    </row>
    <row r="2924" spans="2:3" x14ac:dyDescent="0.4">
      <c r="B2924">
        <v>1374</v>
      </c>
      <c r="C2924" t="str">
        <f>VLOOKUP(B2924,Sheet2!$AM$2:$AN$66,2,FALSE)</f>
        <v>Southern Methodist</v>
      </c>
    </row>
    <row r="2925" spans="2:3" x14ac:dyDescent="0.4">
      <c r="B2925">
        <v>1374</v>
      </c>
      <c r="C2925" t="str">
        <f>VLOOKUP(B2925,Sheet2!$AM$2:$AN$66,2,FALSE)</f>
        <v>Southern Methodist</v>
      </c>
    </row>
    <row r="2926" spans="2:3" x14ac:dyDescent="0.4">
      <c r="B2926">
        <v>1437</v>
      </c>
      <c r="C2926" t="str">
        <f>VLOOKUP(B2926,Sheet2!$AM$2:$AN$66,2,FALSE)</f>
        <v>Villanova</v>
      </c>
    </row>
    <row r="2927" spans="2:3" x14ac:dyDescent="0.4">
      <c r="B2927">
        <v>1433</v>
      </c>
      <c r="C2927" t="str">
        <f>VLOOKUP(B2927,Sheet2!$AM$2:$AN$66,2,FALSE)</f>
        <v>Virginia Commonwealth</v>
      </c>
    </row>
    <row r="2928" spans="2:3" x14ac:dyDescent="0.4">
      <c r="B2928">
        <v>1452</v>
      </c>
      <c r="C2928" t="str">
        <f>VLOOKUP(B2928,Sheet2!$AM$2:$AN$66,2,FALSE)</f>
        <v>West Virginia</v>
      </c>
    </row>
    <row r="2929" spans="2:3" x14ac:dyDescent="0.4">
      <c r="B2929">
        <v>1124</v>
      </c>
      <c r="C2929" t="str">
        <f>VLOOKUP(B2929,Sheet2!$AM$2:$AN$66,2,FALSE)</f>
        <v>Baylor</v>
      </c>
    </row>
    <row r="2930" spans="2:3" x14ac:dyDescent="0.4">
      <c r="B2930">
        <v>1124</v>
      </c>
      <c r="C2930" t="str">
        <f>VLOOKUP(B2930,Sheet2!$AM$2:$AN$66,2,FALSE)</f>
        <v>Baylor</v>
      </c>
    </row>
    <row r="2931" spans="2:3" x14ac:dyDescent="0.4">
      <c r="B2931">
        <v>1452</v>
      </c>
      <c r="C2931" t="str">
        <f>VLOOKUP(B2931,Sheet2!$AM$2:$AN$66,2,FALSE)</f>
        <v>West Virginia</v>
      </c>
    </row>
    <row r="2932" spans="2:3" x14ac:dyDescent="0.4">
      <c r="B2932">
        <v>1268</v>
      </c>
      <c r="C2932" t="str">
        <f>VLOOKUP(B2932,Sheet2!$AM$2:$AN$66,2,FALSE)</f>
        <v>Maryland</v>
      </c>
    </row>
    <row r="2933" spans="2:3" x14ac:dyDescent="0.4">
      <c r="B2933">
        <v>1458</v>
      </c>
      <c r="C2933" t="str">
        <f>VLOOKUP(B2933,Sheet2!$AM$2:$AN$66,2,FALSE)</f>
        <v>Wisconsin</v>
      </c>
    </row>
    <row r="2934" spans="2:3" x14ac:dyDescent="0.4">
      <c r="B2934">
        <v>1452</v>
      </c>
      <c r="C2934" t="str">
        <f>VLOOKUP(B2934,Sheet2!$AM$2:$AN$66,2,FALSE)</f>
        <v>West Virginia</v>
      </c>
    </row>
    <row r="2935" spans="2:3" x14ac:dyDescent="0.4">
      <c r="B2935">
        <v>1196</v>
      </c>
      <c r="C2935" t="str">
        <f>VLOOKUP(B2935,Sheet2!$AM$2:$AN$66,2,FALSE)</f>
        <v>Florida</v>
      </c>
    </row>
    <row r="2936" spans="2:3" x14ac:dyDescent="0.4">
      <c r="B2936">
        <v>1452</v>
      </c>
      <c r="C2936" t="str">
        <f>VLOOKUP(B2936,Sheet2!$AM$2:$AN$66,2,FALSE)</f>
        <v>West Virginia</v>
      </c>
    </row>
    <row r="2937" spans="2:3" x14ac:dyDescent="0.4">
      <c r="B2937">
        <v>1437</v>
      </c>
      <c r="C2937" t="str">
        <f>VLOOKUP(B2937,Sheet2!$AM$2:$AN$66,2,FALSE)</f>
        <v>Villanova</v>
      </c>
    </row>
    <row r="2938" spans="2:3" x14ac:dyDescent="0.4">
      <c r="B2938">
        <v>1433</v>
      </c>
      <c r="C2938" t="str">
        <f>VLOOKUP(B2938,Sheet2!$AM$2:$AN$66,2,FALSE)</f>
        <v>Virginia Commonwealth</v>
      </c>
    </row>
    <row r="2939" spans="2:3" x14ac:dyDescent="0.4">
      <c r="B2939">
        <v>1452</v>
      </c>
      <c r="C2939" t="str">
        <f>VLOOKUP(B2939,Sheet2!$AM$2:$AN$66,2,FALSE)</f>
        <v>West Virginia</v>
      </c>
    </row>
    <row r="2940" spans="2:3" x14ac:dyDescent="0.4">
      <c r="B2940">
        <v>1452</v>
      </c>
      <c r="C2940" t="str">
        <f>VLOOKUP(B2940,Sheet2!$AM$2:$AN$66,2,FALSE)</f>
        <v>West Virginia</v>
      </c>
    </row>
    <row r="2941" spans="2:3" x14ac:dyDescent="0.4">
      <c r="B2941">
        <v>1452</v>
      </c>
      <c r="C2941" t="str">
        <f>VLOOKUP(B2941,Sheet2!$AM$2:$AN$66,2,FALSE)</f>
        <v>West Virginia</v>
      </c>
    </row>
    <row r="2942" spans="2:3" x14ac:dyDescent="0.4">
      <c r="B2942">
        <v>1452</v>
      </c>
      <c r="C2942" t="str">
        <f>VLOOKUP(B2942,Sheet2!$AM$2:$AN$66,2,FALSE)</f>
        <v>West Virginia</v>
      </c>
    </row>
    <row r="2943" spans="2:3" x14ac:dyDescent="0.4">
      <c r="B2943">
        <v>1437</v>
      </c>
      <c r="C2943" t="str">
        <f>VLOOKUP(B2943,Sheet2!$AM$2:$AN$66,2,FALSE)</f>
        <v>Villanova</v>
      </c>
    </row>
    <row r="2944" spans="2:3" x14ac:dyDescent="0.4">
      <c r="B2944">
        <v>1452</v>
      </c>
      <c r="C2944" t="str">
        <f>VLOOKUP(B2944,Sheet2!$AM$2:$AN$66,2,FALSE)</f>
        <v>West Virginia</v>
      </c>
    </row>
    <row r="2945" spans="2:3" x14ac:dyDescent="0.4">
      <c r="B2945">
        <v>1437</v>
      </c>
      <c r="C2945" t="str">
        <f>VLOOKUP(B2945,Sheet2!$AM$2:$AN$66,2,FALSE)</f>
        <v>Villanova</v>
      </c>
    </row>
    <row r="2946" spans="2:3" x14ac:dyDescent="0.4">
      <c r="B2946">
        <v>1452</v>
      </c>
      <c r="C2946" t="str">
        <f>VLOOKUP(B2946,Sheet2!$AM$2:$AN$66,2,FALSE)</f>
        <v>West Virginia</v>
      </c>
    </row>
    <row r="2947" spans="2:3" x14ac:dyDescent="0.4">
      <c r="B2947">
        <v>1458</v>
      </c>
      <c r="C2947" t="str">
        <f>VLOOKUP(B2947,Sheet2!$AM$2:$AN$66,2,FALSE)</f>
        <v>Wisconsin</v>
      </c>
    </row>
    <row r="2948" spans="2:3" x14ac:dyDescent="0.4">
      <c r="B2948">
        <v>1124</v>
      </c>
      <c r="C2948" t="str">
        <f>VLOOKUP(B2948,Sheet2!$AM$2:$AN$66,2,FALSE)</f>
        <v>Baylor</v>
      </c>
    </row>
    <row r="2949" spans="2:3" x14ac:dyDescent="0.4">
      <c r="B2949">
        <v>1437</v>
      </c>
      <c r="C2949" t="str">
        <f>VLOOKUP(B2949,Sheet2!$AM$2:$AN$66,2,FALSE)</f>
        <v>Villanova</v>
      </c>
    </row>
    <row r="2950" spans="2:3" x14ac:dyDescent="0.4">
      <c r="B2950">
        <v>1376</v>
      </c>
      <c r="C2950" t="str">
        <f>VLOOKUP(B2950,Sheet2!$AM$2:$AN$66,2,FALSE)</f>
        <v>South Carolina</v>
      </c>
    </row>
    <row r="2951" spans="2:3" x14ac:dyDescent="0.4">
      <c r="B2951">
        <v>1124</v>
      </c>
      <c r="C2951" t="str">
        <f>VLOOKUP(B2951,Sheet2!$AM$2:$AN$66,2,FALSE)</f>
        <v>Baylor</v>
      </c>
    </row>
    <row r="2952" spans="2:3" x14ac:dyDescent="0.4">
      <c r="B2952">
        <v>1433</v>
      </c>
      <c r="C2952" t="str">
        <f>VLOOKUP(B2952,Sheet2!$AM$2:$AN$66,2,FALSE)</f>
        <v>Virginia Commonwealth</v>
      </c>
    </row>
    <row r="2953" spans="2:3" x14ac:dyDescent="0.4">
      <c r="B2953">
        <v>1433</v>
      </c>
      <c r="C2953" t="str">
        <f>VLOOKUP(B2953,Sheet2!$AM$2:$AN$66,2,FALSE)</f>
        <v>Virginia Commonwealth</v>
      </c>
    </row>
    <row r="2954" spans="2:3" x14ac:dyDescent="0.4">
      <c r="B2954">
        <v>1124</v>
      </c>
      <c r="C2954" t="str">
        <f>VLOOKUP(B2954,Sheet2!$AM$2:$AN$66,2,FALSE)</f>
        <v>Baylor</v>
      </c>
    </row>
    <row r="2955" spans="2:3" x14ac:dyDescent="0.4">
      <c r="B2955">
        <v>1124</v>
      </c>
      <c r="C2955" t="str">
        <f>VLOOKUP(B2955,Sheet2!$AM$2:$AN$66,2,FALSE)</f>
        <v>Baylor</v>
      </c>
    </row>
    <row r="2956" spans="2:3" x14ac:dyDescent="0.4">
      <c r="B2956">
        <v>1437</v>
      </c>
      <c r="C2956" t="str">
        <f>VLOOKUP(B2956,Sheet2!$AM$2:$AN$66,2,FALSE)</f>
        <v>Villanova</v>
      </c>
    </row>
    <row r="2957" spans="2:3" x14ac:dyDescent="0.4">
      <c r="B2957">
        <v>1437</v>
      </c>
      <c r="C2957" t="str">
        <f>VLOOKUP(B2957,Sheet2!$AM$2:$AN$66,2,FALSE)</f>
        <v>Villanova</v>
      </c>
    </row>
    <row r="2958" spans="2:3" x14ac:dyDescent="0.4">
      <c r="B2958">
        <v>1437</v>
      </c>
      <c r="C2958" t="str">
        <f>VLOOKUP(B2958,Sheet2!$AM$2:$AN$66,2,FALSE)</f>
        <v>Villanova</v>
      </c>
    </row>
    <row r="2959" spans="2:3" x14ac:dyDescent="0.4">
      <c r="B2959">
        <v>1437</v>
      </c>
      <c r="C2959" t="str">
        <f>VLOOKUP(B2959,Sheet2!$AM$2:$AN$66,2,FALSE)</f>
        <v>Villanova</v>
      </c>
    </row>
    <row r="2960" spans="2:3" x14ac:dyDescent="0.4">
      <c r="B2960">
        <v>1437</v>
      </c>
      <c r="C2960" t="str">
        <f>VLOOKUP(B2960,Sheet2!$AM$2:$AN$66,2,FALSE)</f>
        <v>Villanova</v>
      </c>
    </row>
    <row r="2961" spans="2:3" x14ac:dyDescent="0.4">
      <c r="B2961">
        <v>1423</v>
      </c>
      <c r="C2961" t="str">
        <f>VLOOKUP(B2961,Sheet2!$AM$2:$AN$66,2,FALSE)</f>
        <v>North Carolina-Wilmington</v>
      </c>
    </row>
    <row r="2962" spans="2:3" x14ac:dyDescent="0.4">
      <c r="B2962">
        <v>1374</v>
      </c>
      <c r="C2962" t="str">
        <f>VLOOKUP(B2962,Sheet2!$AM$2:$AN$66,2,FALSE)</f>
        <v>Southern Methodist</v>
      </c>
    </row>
    <row r="2963" spans="2:3" x14ac:dyDescent="0.4">
      <c r="B2963">
        <v>1437</v>
      </c>
      <c r="C2963" t="str">
        <f>VLOOKUP(B2963,Sheet2!$AM$2:$AN$66,2,FALSE)</f>
        <v>Villanova</v>
      </c>
    </row>
    <row r="2964" spans="2:3" x14ac:dyDescent="0.4">
      <c r="B2964">
        <v>1112</v>
      </c>
      <c r="C2964" t="str">
        <f>VLOOKUP(B2964,Sheet2!$AM$2:$AN$66,2,FALSE)</f>
        <v>Arizona</v>
      </c>
    </row>
    <row r="2965" spans="2:3" x14ac:dyDescent="0.4">
      <c r="B2965">
        <v>1124</v>
      </c>
      <c r="C2965" t="str">
        <f>VLOOKUP(B2965,Sheet2!$AM$2:$AN$66,2,FALSE)</f>
        <v>Baylor</v>
      </c>
    </row>
    <row r="2966" spans="2:3" x14ac:dyDescent="0.4">
      <c r="B2966">
        <v>1458</v>
      </c>
      <c r="C2966" t="str">
        <f>VLOOKUP(B2966,Sheet2!$AM$2:$AN$66,2,FALSE)</f>
        <v>Wisconsin</v>
      </c>
    </row>
    <row r="2967" spans="2:3" x14ac:dyDescent="0.4">
      <c r="B2967">
        <v>1452</v>
      </c>
      <c r="C2967" t="str">
        <f>VLOOKUP(B2967,Sheet2!$AM$2:$AN$66,2,FALSE)</f>
        <v>West Virginia</v>
      </c>
    </row>
    <row r="2968" spans="2:3" x14ac:dyDescent="0.4">
      <c r="B2968">
        <v>1343</v>
      </c>
      <c r="C2968" t="str">
        <f>VLOOKUP(B2968,Sheet2!$AM$2:$AN$66,2,FALSE)</f>
        <v>Princeton</v>
      </c>
    </row>
    <row r="2969" spans="2:3" x14ac:dyDescent="0.4">
      <c r="B2969">
        <v>1433</v>
      </c>
      <c r="C2969" t="str">
        <f>VLOOKUP(B2969,Sheet2!$AM$2:$AN$66,2,FALSE)</f>
        <v>Virginia Commonwealth</v>
      </c>
    </row>
    <row r="2970" spans="2:3" x14ac:dyDescent="0.4">
      <c r="B2970">
        <v>1452</v>
      </c>
      <c r="C2970" t="str">
        <f>VLOOKUP(B2970,Sheet2!$AM$2:$AN$66,2,FALSE)</f>
        <v>West Virginia</v>
      </c>
    </row>
    <row r="2971" spans="2:3" x14ac:dyDescent="0.4">
      <c r="B2971">
        <v>1458</v>
      </c>
      <c r="C2971" t="str">
        <f>VLOOKUP(B2971,Sheet2!$AM$2:$AN$66,2,FALSE)</f>
        <v>Wisconsin</v>
      </c>
    </row>
    <row r="2972" spans="2:3" x14ac:dyDescent="0.4">
      <c r="B2972">
        <v>1124</v>
      </c>
      <c r="C2972" t="str">
        <f>VLOOKUP(B2972,Sheet2!$AM$2:$AN$66,2,FALSE)</f>
        <v>Baylor</v>
      </c>
    </row>
    <row r="2973" spans="2:3" x14ac:dyDescent="0.4">
      <c r="B2973">
        <v>1452</v>
      </c>
      <c r="C2973" t="str">
        <f>VLOOKUP(B2973,Sheet2!$AM$2:$AN$66,2,FALSE)</f>
        <v>West Virginia</v>
      </c>
    </row>
    <row r="2974" spans="2:3" x14ac:dyDescent="0.4">
      <c r="B2974">
        <v>1112</v>
      </c>
      <c r="C2974" t="str">
        <f>VLOOKUP(B2974,Sheet2!$AM$2:$AN$66,2,FALSE)</f>
        <v>Arizona</v>
      </c>
    </row>
    <row r="2975" spans="2:3" x14ac:dyDescent="0.4">
      <c r="B2975">
        <v>1374</v>
      </c>
      <c r="C2975" t="str">
        <f>VLOOKUP(B2975,Sheet2!$AM$2:$AN$66,2,FALSE)</f>
        <v>Southern Methodist</v>
      </c>
    </row>
    <row r="2976" spans="2:3" x14ac:dyDescent="0.4">
      <c r="B2976">
        <v>1423</v>
      </c>
      <c r="C2976" t="str">
        <f>VLOOKUP(B2976,Sheet2!$AM$2:$AN$66,2,FALSE)</f>
        <v>North Carolina-Wilmington</v>
      </c>
    </row>
    <row r="2977" spans="2:3" x14ac:dyDescent="0.4">
      <c r="B2977">
        <v>1452</v>
      </c>
      <c r="C2977" t="str">
        <f>VLOOKUP(B2977,Sheet2!$AM$2:$AN$66,2,FALSE)</f>
        <v>West Virginia</v>
      </c>
    </row>
    <row r="2978" spans="2:3" x14ac:dyDescent="0.4">
      <c r="B2978">
        <v>1458</v>
      </c>
      <c r="C2978" t="str">
        <f>VLOOKUP(B2978,Sheet2!$AM$2:$AN$66,2,FALSE)</f>
        <v>Wisconsin</v>
      </c>
    </row>
    <row r="2979" spans="2:3" x14ac:dyDescent="0.4">
      <c r="B2979">
        <v>1124</v>
      </c>
      <c r="C2979" t="str">
        <f>VLOOKUP(B2979,Sheet2!$AM$2:$AN$66,2,FALSE)</f>
        <v>Baylor</v>
      </c>
    </row>
    <row r="2980" spans="2:3" x14ac:dyDescent="0.4">
      <c r="B2980">
        <v>1124</v>
      </c>
      <c r="C2980" t="str">
        <f>VLOOKUP(B2980,Sheet2!$AM$2:$AN$66,2,FALSE)</f>
        <v>Baylor</v>
      </c>
    </row>
    <row r="2981" spans="2:3" x14ac:dyDescent="0.4">
      <c r="B2981">
        <v>1124</v>
      </c>
      <c r="C2981" t="str">
        <f>VLOOKUP(B2981,Sheet2!$AM$2:$AN$66,2,FALSE)</f>
        <v>Baylor</v>
      </c>
    </row>
    <row r="2982" spans="2:3" x14ac:dyDescent="0.4">
      <c r="B2982">
        <v>1452</v>
      </c>
      <c r="C2982" t="str">
        <f>VLOOKUP(B2982,Sheet2!$AM$2:$AN$66,2,FALSE)</f>
        <v>West Virginia</v>
      </c>
    </row>
    <row r="2983" spans="2:3" x14ac:dyDescent="0.4">
      <c r="B2983">
        <v>1452</v>
      </c>
      <c r="C2983" t="str">
        <f>VLOOKUP(B2983,Sheet2!$AM$2:$AN$66,2,FALSE)</f>
        <v>West Virginia</v>
      </c>
    </row>
    <row r="2984" spans="2:3" x14ac:dyDescent="0.4">
      <c r="B2984">
        <v>1452</v>
      </c>
      <c r="C2984" t="str">
        <f>VLOOKUP(B2984,Sheet2!$AM$2:$AN$66,2,FALSE)</f>
        <v>West Virginia</v>
      </c>
    </row>
    <row r="2985" spans="2:3" x14ac:dyDescent="0.4">
      <c r="B2985">
        <v>1195</v>
      </c>
      <c r="C2985" t="str">
        <f>VLOOKUP(B2985,Sheet2!$AM$2:$AN$66,2,FALSE)</f>
        <v>Florida Gulf Coast</v>
      </c>
    </row>
    <row r="2986" spans="2:3" x14ac:dyDescent="0.4">
      <c r="B2986">
        <v>1452</v>
      </c>
      <c r="C2986" t="str">
        <f>VLOOKUP(B2986,Sheet2!$AM$2:$AN$66,2,FALSE)</f>
        <v>West Virginia</v>
      </c>
    </row>
    <row r="2987" spans="2:3" x14ac:dyDescent="0.4">
      <c r="B2987">
        <v>1374</v>
      </c>
      <c r="C2987" t="str">
        <f>VLOOKUP(B2987,Sheet2!$AM$2:$AN$66,2,FALSE)</f>
        <v>Southern Methodist</v>
      </c>
    </row>
    <row r="2988" spans="2:3" x14ac:dyDescent="0.4">
      <c r="B2988">
        <v>1124</v>
      </c>
      <c r="C2988" t="str">
        <f>VLOOKUP(B2988,Sheet2!$AM$2:$AN$66,2,FALSE)</f>
        <v>Baylor</v>
      </c>
    </row>
    <row r="2989" spans="2:3" x14ac:dyDescent="0.4">
      <c r="B2989">
        <v>1124</v>
      </c>
      <c r="C2989" t="str">
        <f>VLOOKUP(B2989,Sheet2!$AM$2:$AN$66,2,FALSE)</f>
        <v>Baylor</v>
      </c>
    </row>
    <row r="2990" spans="2:3" x14ac:dyDescent="0.4">
      <c r="B2990">
        <v>1124</v>
      </c>
      <c r="C2990" t="str">
        <f>VLOOKUP(B2990,Sheet2!$AM$2:$AN$66,2,FALSE)</f>
        <v>Baylor</v>
      </c>
    </row>
    <row r="2991" spans="2:3" x14ac:dyDescent="0.4">
      <c r="B2991">
        <v>1458</v>
      </c>
      <c r="C2991" t="str">
        <f>VLOOKUP(B2991,Sheet2!$AM$2:$AN$66,2,FALSE)</f>
        <v>Wisconsin</v>
      </c>
    </row>
    <row r="2992" spans="2:3" x14ac:dyDescent="0.4">
      <c r="B2992">
        <v>1452</v>
      </c>
      <c r="C2992" t="str">
        <f>VLOOKUP(B2992,Sheet2!$AM$2:$AN$66,2,FALSE)</f>
        <v>West Virginia</v>
      </c>
    </row>
    <row r="2993" spans="2:3" x14ac:dyDescent="0.4">
      <c r="B2993">
        <v>1437</v>
      </c>
      <c r="C2993" t="str">
        <f>VLOOKUP(B2993,Sheet2!$AM$2:$AN$66,2,FALSE)</f>
        <v>Villanova</v>
      </c>
    </row>
    <row r="2994" spans="2:3" x14ac:dyDescent="0.4">
      <c r="B2994">
        <v>1315</v>
      </c>
      <c r="C2994" t="str">
        <f>VLOOKUP(B2994,Sheet2!$AM$2:$AN$66,2,FALSE)</f>
        <v>North Dakota</v>
      </c>
    </row>
    <row r="2995" spans="2:3" x14ac:dyDescent="0.4">
      <c r="B2995">
        <v>1124</v>
      </c>
      <c r="C2995" t="str">
        <f>VLOOKUP(B2995,Sheet2!$AM$2:$AN$66,2,FALSE)</f>
        <v>Baylor</v>
      </c>
    </row>
    <row r="2996" spans="2:3" x14ac:dyDescent="0.4">
      <c r="B2996">
        <v>1423</v>
      </c>
      <c r="C2996" t="str">
        <f>VLOOKUP(B2996,Sheet2!$AM$2:$AN$66,2,FALSE)</f>
        <v>North Carolina-Wilmington</v>
      </c>
    </row>
    <row r="2997" spans="2:3" x14ac:dyDescent="0.4">
      <c r="B2997">
        <v>1124</v>
      </c>
      <c r="C2997" t="str">
        <f>VLOOKUP(B2997,Sheet2!$AM$2:$AN$66,2,FALSE)</f>
        <v>Baylor</v>
      </c>
    </row>
    <row r="2998" spans="2:3" x14ac:dyDescent="0.4">
      <c r="B2998">
        <v>1452</v>
      </c>
      <c r="C2998" t="str">
        <f>VLOOKUP(B2998,Sheet2!$AM$2:$AN$66,2,FALSE)</f>
        <v>West Virginia</v>
      </c>
    </row>
    <row r="2999" spans="2:3" x14ac:dyDescent="0.4">
      <c r="B2999">
        <v>1124</v>
      </c>
      <c r="C2999" t="str">
        <f>VLOOKUP(B2999,Sheet2!$AM$2:$AN$66,2,FALSE)</f>
        <v>Baylor</v>
      </c>
    </row>
    <row r="3000" spans="2:3" x14ac:dyDescent="0.4">
      <c r="B3000">
        <v>1124</v>
      </c>
      <c r="C3000" t="str">
        <f>VLOOKUP(B3000,Sheet2!$AM$2:$AN$66,2,FALSE)</f>
        <v>Baylor</v>
      </c>
    </row>
    <row r="3001" spans="2:3" x14ac:dyDescent="0.4">
      <c r="B3001">
        <v>1437</v>
      </c>
      <c r="C3001" t="str">
        <f>VLOOKUP(B3001,Sheet2!$AM$2:$AN$66,2,FALSE)</f>
        <v>Villanova</v>
      </c>
    </row>
    <row r="3002" spans="2:3" x14ac:dyDescent="0.4">
      <c r="B3002">
        <v>1112</v>
      </c>
      <c r="C3002" t="str">
        <f>VLOOKUP(B3002,Sheet2!$AM$2:$AN$66,2,FALSE)</f>
        <v>Arizona</v>
      </c>
    </row>
    <row r="3003" spans="2:3" x14ac:dyDescent="0.4">
      <c r="B3003">
        <v>1433</v>
      </c>
      <c r="C3003" t="str">
        <f>VLOOKUP(B3003,Sheet2!$AM$2:$AN$66,2,FALSE)</f>
        <v>Virginia Commonwealth</v>
      </c>
    </row>
    <row r="3004" spans="2:3" x14ac:dyDescent="0.4">
      <c r="B3004">
        <v>1124</v>
      </c>
      <c r="C3004" t="str">
        <f>VLOOKUP(B3004,Sheet2!$AM$2:$AN$66,2,FALSE)</f>
        <v>Baylor</v>
      </c>
    </row>
    <row r="3005" spans="2:3" x14ac:dyDescent="0.4">
      <c r="B3005">
        <v>1437</v>
      </c>
      <c r="C3005" t="str">
        <f>VLOOKUP(B3005,Sheet2!$AM$2:$AN$66,2,FALSE)</f>
        <v>Villanova</v>
      </c>
    </row>
    <row r="3006" spans="2:3" x14ac:dyDescent="0.4">
      <c r="B3006">
        <v>1452</v>
      </c>
      <c r="C3006" t="str">
        <f>VLOOKUP(B3006,Sheet2!$AM$2:$AN$66,2,FALSE)</f>
        <v>West Virginia</v>
      </c>
    </row>
    <row r="3007" spans="2:3" x14ac:dyDescent="0.4">
      <c r="B3007">
        <v>1437</v>
      </c>
      <c r="C3007" t="str">
        <f>VLOOKUP(B3007,Sheet2!$AM$2:$AN$66,2,FALSE)</f>
        <v>Villanova</v>
      </c>
    </row>
    <row r="3008" spans="2:3" x14ac:dyDescent="0.4">
      <c r="B3008">
        <v>1437</v>
      </c>
      <c r="C3008" t="str">
        <f>VLOOKUP(B3008,Sheet2!$AM$2:$AN$66,2,FALSE)</f>
        <v>Villanova</v>
      </c>
    </row>
    <row r="3009" spans="2:3" x14ac:dyDescent="0.4">
      <c r="B3009">
        <v>1452</v>
      </c>
      <c r="C3009" t="str">
        <f>VLOOKUP(B3009,Sheet2!$AM$2:$AN$66,2,FALSE)</f>
        <v>West Virginia</v>
      </c>
    </row>
    <row r="3010" spans="2:3" x14ac:dyDescent="0.4">
      <c r="B3010">
        <v>1112</v>
      </c>
      <c r="C3010" t="str">
        <f>VLOOKUP(B3010,Sheet2!$AM$2:$AN$66,2,FALSE)</f>
        <v>Arizona</v>
      </c>
    </row>
    <row r="3011" spans="2:3" x14ac:dyDescent="0.4">
      <c r="B3011">
        <v>1437</v>
      </c>
      <c r="C3011" t="str">
        <f>VLOOKUP(B3011,Sheet2!$AM$2:$AN$66,2,FALSE)</f>
        <v>Villanova</v>
      </c>
    </row>
    <row r="3012" spans="2:3" x14ac:dyDescent="0.4">
      <c r="B3012">
        <v>1124</v>
      </c>
      <c r="C3012" t="str">
        <f>VLOOKUP(B3012,Sheet2!$AM$2:$AN$66,2,FALSE)</f>
        <v>Baylor</v>
      </c>
    </row>
    <row r="3013" spans="2:3" x14ac:dyDescent="0.4">
      <c r="B3013">
        <v>1452</v>
      </c>
      <c r="C3013" t="str">
        <f>VLOOKUP(B3013,Sheet2!$AM$2:$AN$66,2,FALSE)</f>
        <v>West Virginia</v>
      </c>
    </row>
    <row r="3014" spans="2:3" x14ac:dyDescent="0.4">
      <c r="B3014">
        <v>1124</v>
      </c>
      <c r="C3014" t="str">
        <f>VLOOKUP(B3014,Sheet2!$AM$2:$AN$66,2,FALSE)</f>
        <v>Baylor</v>
      </c>
    </row>
    <row r="3015" spans="2:3" x14ac:dyDescent="0.4">
      <c r="B3015">
        <v>1124</v>
      </c>
      <c r="C3015" t="str">
        <f>VLOOKUP(B3015,Sheet2!$AM$2:$AN$66,2,FALSE)</f>
        <v>Baylor</v>
      </c>
    </row>
    <row r="3016" spans="2:3" x14ac:dyDescent="0.4">
      <c r="B3016">
        <v>1124</v>
      </c>
      <c r="C3016" t="str">
        <f>VLOOKUP(B3016,Sheet2!$AM$2:$AN$66,2,FALSE)</f>
        <v>Baylor</v>
      </c>
    </row>
    <row r="3017" spans="2:3" x14ac:dyDescent="0.4">
      <c r="B3017">
        <v>1343</v>
      </c>
      <c r="C3017" t="str">
        <f>VLOOKUP(B3017,Sheet2!$AM$2:$AN$66,2,FALSE)</f>
        <v>Princeton</v>
      </c>
    </row>
    <row r="3018" spans="2:3" x14ac:dyDescent="0.4">
      <c r="B3018">
        <v>1423</v>
      </c>
      <c r="C3018" t="str">
        <f>VLOOKUP(B3018,Sheet2!$AM$2:$AN$66,2,FALSE)</f>
        <v>North Carolina-Wilmington</v>
      </c>
    </row>
    <row r="3019" spans="2:3" x14ac:dyDescent="0.4">
      <c r="B3019">
        <v>1343</v>
      </c>
      <c r="C3019" t="str">
        <f>VLOOKUP(B3019,Sheet2!$AM$2:$AN$66,2,FALSE)</f>
        <v>Princeton</v>
      </c>
    </row>
    <row r="3020" spans="2:3" x14ac:dyDescent="0.4">
      <c r="B3020">
        <v>1124</v>
      </c>
      <c r="C3020" t="str">
        <f>VLOOKUP(B3020,Sheet2!$AM$2:$AN$66,2,FALSE)</f>
        <v>Baylor</v>
      </c>
    </row>
    <row r="3021" spans="2:3" x14ac:dyDescent="0.4">
      <c r="B3021">
        <v>1374</v>
      </c>
      <c r="C3021" t="str">
        <f>VLOOKUP(B3021,Sheet2!$AM$2:$AN$66,2,FALSE)</f>
        <v>Southern Methodist</v>
      </c>
    </row>
    <row r="3022" spans="2:3" x14ac:dyDescent="0.4">
      <c r="B3022">
        <v>1268</v>
      </c>
      <c r="C3022" t="str">
        <f>VLOOKUP(B3022,Sheet2!$AM$2:$AN$66,2,FALSE)</f>
        <v>Maryland</v>
      </c>
    </row>
    <row r="3023" spans="2:3" x14ac:dyDescent="0.4">
      <c r="B3023">
        <v>1452</v>
      </c>
      <c r="C3023" t="str">
        <f>VLOOKUP(B3023,Sheet2!$AM$2:$AN$66,2,FALSE)</f>
        <v>West Virginia</v>
      </c>
    </row>
    <row r="3024" spans="2:3" x14ac:dyDescent="0.4">
      <c r="B3024">
        <v>1388</v>
      </c>
      <c r="C3024" t="str">
        <f>VLOOKUP(B3024,Sheet2!$AM$2:$AN$66,2,FALSE)</f>
        <v>Saint Mary's (CA)</v>
      </c>
    </row>
    <row r="3025" spans="2:3" x14ac:dyDescent="0.4">
      <c r="B3025">
        <v>1452</v>
      </c>
      <c r="C3025" t="str">
        <f>VLOOKUP(B3025,Sheet2!$AM$2:$AN$66,2,FALSE)</f>
        <v>West Virginia</v>
      </c>
    </row>
    <row r="3026" spans="2:3" x14ac:dyDescent="0.4">
      <c r="B3026">
        <v>1452</v>
      </c>
      <c r="C3026" t="str">
        <f>VLOOKUP(B3026,Sheet2!$AM$2:$AN$66,2,FALSE)</f>
        <v>West Virginia</v>
      </c>
    </row>
    <row r="3027" spans="2:3" x14ac:dyDescent="0.4">
      <c r="B3027">
        <v>1112</v>
      </c>
      <c r="C3027" t="str">
        <f>VLOOKUP(B3027,Sheet2!$AM$2:$AN$66,2,FALSE)</f>
        <v>Arizona</v>
      </c>
    </row>
    <row r="3028" spans="2:3" x14ac:dyDescent="0.4">
      <c r="B3028">
        <v>1452</v>
      </c>
      <c r="C3028" t="str">
        <f>VLOOKUP(B3028,Sheet2!$AM$2:$AN$66,2,FALSE)</f>
        <v>West Virginia</v>
      </c>
    </row>
    <row r="3029" spans="2:3" x14ac:dyDescent="0.4">
      <c r="B3029">
        <v>1124</v>
      </c>
      <c r="C3029" t="str">
        <f>VLOOKUP(B3029,Sheet2!$AM$2:$AN$66,2,FALSE)</f>
        <v>Baylor</v>
      </c>
    </row>
    <row r="3030" spans="2:3" x14ac:dyDescent="0.4">
      <c r="B3030">
        <v>1452</v>
      </c>
      <c r="C3030" t="str">
        <f>VLOOKUP(B3030,Sheet2!$AM$2:$AN$66,2,FALSE)</f>
        <v>West Virginia</v>
      </c>
    </row>
    <row r="3031" spans="2:3" x14ac:dyDescent="0.4">
      <c r="B3031">
        <v>1437</v>
      </c>
      <c r="C3031" t="str">
        <f>VLOOKUP(B3031,Sheet2!$AM$2:$AN$66,2,FALSE)</f>
        <v>Villanova</v>
      </c>
    </row>
    <row r="3032" spans="2:3" x14ac:dyDescent="0.4">
      <c r="B3032">
        <v>1452</v>
      </c>
      <c r="C3032" t="str">
        <f>VLOOKUP(B3032,Sheet2!$AM$2:$AN$66,2,FALSE)</f>
        <v>West Virginia</v>
      </c>
    </row>
    <row r="3033" spans="2:3" x14ac:dyDescent="0.4">
      <c r="B3033">
        <v>1374</v>
      </c>
      <c r="C3033" t="str">
        <f>VLOOKUP(B3033,Sheet2!$AM$2:$AN$66,2,FALSE)</f>
        <v>Southern Methodist</v>
      </c>
    </row>
    <row r="3034" spans="2:3" x14ac:dyDescent="0.4">
      <c r="B3034">
        <v>1437</v>
      </c>
      <c r="C3034" t="str">
        <f>VLOOKUP(B3034,Sheet2!$AM$2:$AN$66,2,FALSE)</f>
        <v>Villanova</v>
      </c>
    </row>
    <row r="3035" spans="2:3" x14ac:dyDescent="0.4">
      <c r="B3035">
        <v>1433</v>
      </c>
      <c r="C3035" t="str">
        <f>VLOOKUP(B3035,Sheet2!$AM$2:$AN$66,2,FALSE)</f>
        <v>Virginia Commonwealth</v>
      </c>
    </row>
    <row r="3036" spans="2:3" x14ac:dyDescent="0.4">
      <c r="B3036">
        <v>1452</v>
      </c>
      <c r="C3036" t="str">
        <f>VLOOKUP(B3036,Sheet2!$AM$2:$AN$66,2,FALSE)</f>
        <v>West Virginia</v>
      </c>
    </row>
    <row r="3037" spans="2:3" x14ac:dyDescent="0.4">
      <c r="B3037">
        <v>1423</v>
      </c>
      <c r="C3037" t="str">
        <f>VLOOKUP(B3037,Sheet2!$AM$2:$AN$66,2,FALSE)</f>
        <v>North Carolina-Wilmington</v>
      </c>
    </row>
    <row r="3038" spans="2:3" x14ac:dyDescent="0.4">
      <c r="B3038">
        <v>1112</v>
      </c>
      <c r="C3038" t="str">
        <f>VLOOKUP(B3038,Sheet2!$AM$2:$AN$66,2,FALSE)</f>
        <v>Arizona</v>
      </c>
    </row>
    <row r="3039" spans="2:3" x14ac:dyDescent="0.4">
      <c r="B3039">
        <v>1452</v>
      </c>
      <c r="C3039" t="str">
        <f>VLOOKUP(B3039,Sheet2!$AM$2:$AN$66,2,FALSE)</f>
        <v>West Virginia</v>
      </c>
    </row>
    <row r="3040" spans="2:3" x14ac:dyDescent="0.4">
      <c r="B3040">
        <v>1452</v>
      </c>
      <c r="C3040" t="str">
        <f>VLOOKUP(B3040,Sheet2!$AM$2:$AN$66,2,FALSE)</f>
        <v>West Virginia</v>
      </c>
    </row>
    <row r="3041" spans="2:3" x14ac:dyDescent="0.4">
      <c r="B3041">
        <v>1452</v>
      </c>
      <c r="C3041" t="str">
        <f>VLOOKUP(B3041,Sheet2!$AM$2:$AN$66,2,FALSE)</f>
        <v>West Virginia</v>
      </c>
    </row>
    <row r="3042" spans="2:3" x14ac:dyDescent="0.4">
      <c r="B3042">
        <v>1124</v>
      </c>
      <c r="C3042" t="str">
        <f>VLOOKUP(B3042,Sheet2!$AM$2:$AN$66,2,FALSE)</f>
        <v>Baylor</v>
      </c>
    </row>
    <row r="3043" spans="2:3" x14ac:dyDescent="0.4">
      <c r="B3043">
        <v>1196</v>
      </c>
      <c r="C3043" t="str">
        <f>VLOOKUP(B3043,Sheet2!$AM$2:$AN$66,2,FALSE)</f>
        <v>Florida</v>
      </c>
    </row>
    <row r="3044" spans="2:3" x14ac:dyDescent="0.4">
      <c r="B3044">
        <v>1433</v>
      </c>
      <c r="C3044" t="str">
        <f>VLOOKUP(B3044,Sheet2!$AM$2:$AN$66,2,FALSE)</f>
        <v>Virginia Commonwealth</v>
      </c>
    </row>
    <row r="3045" spans="2:3" x14ac:dyDescent="0.4">
      <c r="B3045">
        <v>1343</v>
      </c>
      <c r="C3045" t="str">
        <f>VLOOKUP(B3045,Sheet2!$AM$2:$AN$66,2,FALSE)</f>
        <v>Princeton</v>
      </c>
    </row>
    <row r="3046" spans="2:3" x14ac:dyDescent="0.4">
      <c r="B3046">
        <v>1433</v>
      </c>
      <c r="C3046" t="str">
        <f>VLOOKUP(B3046,Sheet2!$AM$2:$AN$66,2,FALSE)</f>
        <v>Virginia Commonwealth</v>
      </c>
    </row>
    <row r="3047" spans="2:3" x14ac:dyDescent="0.4">
      <c r="B3047">
        <v>1343</v>
      </c>
      <c r="C3047" t="str">
        <f>VLOOKUP(B3047,Sheet2!$AM$2:$AN$66,2,FALSE)</f>
        <v>Princeton</v>
      </c>
    </row>
    <row r="3048" spans="2:3" x14ac:dyDescent="0.4">
      <c r="B3048">
        <v>1452</v>
      </c>
      <c r="C3048" t="str">
        <f>VLOOKUP(B3048,Sheet2!$AM$2:$AN$66,2,FALSE)</f>
        <v>West Virginia</v>
      </c>
    </row>
    <row r="3049" spans="2:3" x14ac:dyDescent="0.4">
      <c r="B3049">
        <v>1452</v>
      </c>
      <c r="C3049" t="str">
        <f>VLOOKUP(B3049,Sheet2!$AM$2:$AN$66,2,FALSE)</f>
        <v>West Virginia</v>
      </c>
    </row>
    <row r="3050" spans="2:3" x14ac:dyDescent="0.4">
      <c r="B3050">
        <v>1433</v>
      </c>
      <c r="C3050" t="str">
        <f>VLOOKUP(B3050,Sheet2!$AM$2:$AN$66,2,FALSE)</f>
        <v>Virginia Commonwealth</v>
      </c>
    </row>
    <row r="3051" spans="2:3" x14ac:dyDescent="0.4">
      <c r="B3051">
        <v>1452</v>
      </c>
      <c r="C3051" t="str">
        <f>VLOOKUP(B3051,Sheet2!$AM$2:$AN$66,2,FALSE)</f>
        <v>West Virginia</v>
      </c>
    </row>
    <row r="3052" spans="2:3" x14ac:dyDescent="0.4">
      <c r="B3052">
        <v>1452</v>
      </c>
      <c r="C3052" t="str">
        <f>VLOOKUP(B3052,Sheet2!$AM$2:$AN$66,2,FALSE)</f>
        <v>West Virginia</v>
      </c>
    </row>
    <row r="3053" spans="2:3" x14ac:dyDescent="0.4">
      <c r="B3053">
        <v>1452</v>
      </c>
      <c r="C3053" t="str">
        <f>VLOOKUP(B3053,Sheet2!$AM$2:$AN$66,2,FALSE)</f>
        <v>West Virginia</v>
      </c>
    </row>
    <row r="3054" spans="2:3" x14ac:dyDescent="0.4">
      <c r="B3054">
        <v>1124</v>
      </c>
      <c r="C3054" t="str">
        <f>VLOOKUP(B3054,Sheet2!$AM$2:$AN$66,2,FALSE)</f>
        <v>Baylor</v>
      </c>
    </row>
    <row r="3055" spans="2:3" x14ac:dyDescent="0.4">
      <c r="B3055">
        <v>1435</v>
      </c>
      <c r="C3055" t="str">
        <f>VLOOKUP(B3055,Sheet2!$AM$2:$AN$66,2,FALSE)</f>
        <v>Vanderbilt</v>
      </c>
    </row>
    <row r="3056" spans="2:3" x14ac:dyDescent="0.4">
      <c r="B3056">
        <v>1124</v>
      </c>
      <c r="C3056" t="str">
        <f>VLOOKUP(B3056,Sheet2!$AM$2:$AN$66,2,FALSE)</f>
        <v>Baylor</v>
      </c>
    </row>
    <row r="3057" spans="2:3" x14ac:dyDescent="0.4">
      <c r="B3057">
        <v>1437</v>
      </c>
      <c r="C3057" t="str">
        <f>VLOOKUP(B3057,Sheet2!$AM$2:$AN$66,2,FALSE)</f>
        <v>Villanova</v>
      </c>
    </row>
    <row r="3058" spans="2:3" x14ac:dyDescent="0.4">
      <c r="B3058">
        <v>1195</v>
      </c>
      <c r="C3058" t="str">
        <f>VLOOKUP(B3058,Sheet2!$AM$2:$AN$66,2,FALSE)</f>
        <v>Florida Gulf Coast</v>
      </c>
    </row>
    <row r="3059" spans="2:3" x14ac:dyDescent="0.4">
      <c r="B3059">
        <v>1181</v>
      </c>
      <c r="C3059" t="str">
        <f>VLOOKUP(B3059,Sheet2!$AM$2:$AN$66,2,FALSE)</f>
        <v>Duke</v>
      </c>
    </row>
    <row r="3060" spans="2:3" x14ac:dyDescent="0.4">
      <c r="B3060">
        <v>1433</v>
      </c>
      <c r="C3060" t="str">
        <f>VLOOKUP(B3060,Sheet2!$AM$2:$AN$66,2,FALSE)</f>
        <v>Virginia Commonwealth</v>
      </c>
    </row>
    <row r="3061" spans="2:3" x14ac:dyDescent="0.4">
      <c r="B3061">
        <v>1458</v>
      </c>
      <c r="C3061" t="str">
        <f>VLOOKUP(B3061,Sheet2!$AM$2:$AN$66,2,FALSE)</f>
        <v>Wisconsin</v>
      </c>
    </row>
    <row r="3062" spans="2:3" x14ac:dyDescent="0.4">
      <c r="B3062">
        <v>1452</v>
      </c>
      <c r="C3062" t="str">
        <f>VLOOKUP(B3062,Sheet2!$AM$2:$AN$66,2,FALSE)</f>
        <v>West Virginia</v>
      </c>
    </row>
    <row r="3063" spans="2:3" x14ac:dyDescent="0.4">
      <c r="B3063">
        <v>1343</v>
      </c>
      <c r="C3063" t="str">
        <f>VLOOKUP(B3063,Sheet2!$AM$2:$AN$66,2,FALSE)</f>
        <v>Princeton</v>
      </c>
    </row>
    <row r="3064" spans="2:3" x14ac:dyDescent="0.4">
      <c r="B3064">
        <v>1452</v>
      </c>
      <c r="C3064" t="str">
        <f>VLOOKUP(B3064,Sheet2!$AM$2:$AN$66,2,FALSE)</f>
        <v>West Virginia</v>
      </c>
    </row>
    <row r="3065" spans="2:3" x14ac:dyDescent="0.4">
      <c r="B3065">
        <v>1437</v>
      </c>
      <c r="C3065" t="str">
        <f>VLOOKUP(B3065,Sheet2!$AM$2:$AN$66,2,FALSE)</f>
        <v>Villanova</v>
      </c>
    </row>
    <row r="3066" spans="2:3" x14ac:dyDescent="0.4">
      <c r="B3066">
        <v>1124</v>
      </c>
      <c r="C3066" t="str">
        <f>VLOOKUP(B3066,Sheet2!$AM$2:$AN$66,2,FALSE)</f>
        <v>Baylor</v>
      </c>
    </row>
    <row r="3067" spans="2:3" x14ac:dyDescent="0.4">
      <c r="B3067">
        <v>1124</v>
      </c>
      <c r="C3067" t="str">
        <f>VLOOKUP(B3067,Sheet2!$AM$2:$AN$66,2,FALSE)</f>
        <v>Baylor</v>
      </c>
    </row>
    <row r="3068" spans="2:3" x14ac:dyDescent="0.4">
      <c r="B3068">
        <v>1437</v>
      </c>
      <c r="C3068" t="str">
        <f>VLOOKUP(B3068,Sheet2!$AM$2:$AN$66,2,FALSE)</f>
        <v>Villanova</v>
      </c>
    </row>
    <row r="3069" spans="2:3" x14ac:dyDescent="0.4">
      <c r="B3069">
        <v>1376</v>
      </c>
      <c r="C3069" t="str">
        <f>VLOOKUP(B3069,Sheet2!$AM$2:$AN$66,2,FALSE)</f>
        <v>South Carolina</v>
      </c>
    </row>
    <row r="3070" spans="2:3" x14ac:dyDescent="0.4">
      <c r="B3070">
        <v>1124</v>
      </c>
      <c r="C3070" t="str">
        <f>VLOOKUP(B3070,Sheet2!$AM$2:$AN$66,2,FALSE)</f>
        <v>Baylor</v>
      </c>
    </row>
    <row r="3071" spans="2:3" x14ac:dyDescent="0.4">
      <c r="B3071">
        <v>1437</v>
      </c>
      <c r="C3071" t="str">
        <f>VLOOKUP(B3071,Sheet2!$AM$2:$AN$66,2,FALSE)</f>
        <v>Villanova</v>
      </c>
    </row>
    <row r="3072" spans="2:3" x14ac:dyDescent="0.4">
      <c r="B3072">
        <v>1452</v>
      </c>
      <c r="C3072" t="str">
        <f>VLOOKUP(B3072,Sheet2!$AM$2:$AN$66,2,FALSE)</f>
        <v>West Virginia</v>
      </c>
    </row>
    <row r="3073" spans="2:3" x14ac:dyDescent="0.4">
      <c r="B3073">
        <v>1343</v>
      </c>
      <c r="C3073" t="str">
        <f>VLOOKUP(B3073,Sheet2!$AM$2:$AN$66,2,FALSE)</f>
        <v>Princeton</v>
      </c>
    </row>
    <row r="3074" spans="2:3" x14ac:dyDescent="0.4">
      <c r="B3074">
        <v>1452</v>
      </c>
      <c r="C3074" t="str">
        <f>VLOOKUP(B3074,Sheet2!$AM$2:$AN$66,2,FALSE)</f>
        <v>West Virginia</v>
      </c>
    </row>
    <row r="3075" spans="2:3" x14ac:dyDescent="0.4">
      <c r="B3075">
        <v>1374</v>
      </c>
      <c r="C3075" t="str">
        <f>VLOOKUP(B3075,Sheet2!$AM$2:$AN$66,2,FALSE)</f>
        <v>Southern Methodist</v>
      </c>
    </row>
    <row r="3076" spans="2:3" x14ac:dyDescent="0.4">
      <c r="B3076">
        <v>1452</v>
      </c>
      <c r="C3076" t="str">
        <f>VLOOKUP(B3076,Sheet2!$AM$2:$AN$66,2,FALSE)</f>
        <v>West Virginia</v>
      </c>
    </row>
    <row r="3077" spans="2:3" x14ac:dyDescent="0.4">
      <c r="B3077">
        <v>1112</v>
      </c>
      <c r="C3077" t="str">
        <f>VLOOKUP(B3077,Sheet2!$AM$2:$AN$66,2,FALSE)</f>
        <v>Arizona</v>
      </c>
    </row>
    <row r="3078" spans="2:3" x14ac:dyDescent="0.4">
      <c r="B3078">
        <v>1452</v>
      </c>
      <c r="C3078" t="str">
        <f>VLOOKUP(B3078,Sheet2!$AM$2:$AN$66,2,FALSE)</f>
        <v>West Virginia</v>
      </c>
    </row>
    <row r="3079" spans="2:3" x14ac:dyDescent="0.4">
      <c r="B3079">
        <v>1452</v>
      </c>
      <c r="C3079" t="str">
        <f>VLOOKUP(B3079,Sheet2!$AM$2:$AN$66,2,FALSE)</f>
        <v>West Virginia</v>
      </c>
    </row>
    <row r="3080" spans="2:3" x14ac:dyDescent="0.4">
      <c r="B3080">
        <v>1458</v>
      </c>
      <c r="C3080" t="str">
        <f>VLOOKUP(B3080,Sheet2!$AM$2:$AN$66,2,FALSE)</f>
        <v>Wisconsin</v>
      </c>
    </row>
    <row r="3081" spans="2:3" x14ac:dyDescent="0.4">
      <c r="B3081">
        <v>1124</v>
      </c>
      <c r="C3081" t="str">
        <f>VLOOKUP(B3081,Sheet2!$AM$2:$AN$66,2,FALSE)</f>
        <v>Baylor</v>
      </c>
    </row>
    <row r="3082" spans="2:3" x14ac:dyDescent="0.4">
      <c r="B3082">
        <v>1437</v>
      </c>
      <c r="C3082" t="str">
        <f>VLOOKUP(B3082,Sheet2!$AM$2:$AN$66,2,FALSE)</f>
        <v>Villanova</v>
      </c>
    </row>
    <row r="3083" spans="2:3" x14ac:dyDescent="0.4">
      <c r="B3083">
        <v>1458</v>
      </c>
      <c r="C3083" t="str">
        <f>VLOOKUP(B3083,Sheet2!$AM$2:$AN$66,2,FALSE)</f>
        <v>Wisconsin</v>
      </c>
    </row>
    <row r="3084" spans="2:3" x14ac:dyDescent="0.4">
      <c r="B3084">
        <v>1376</v>
      </c>
      <c r="C3084" t="str">
        <f>VLOOKUP(B3084,Sheet2!$AM$2:$AN$66,2,FALSE)</f>
        <v>South Carolina</v>
      </c>
    </row>
    <row r="3085" spans="2:3" x14ac:dyDescent="0.4">
      <c r="B3085">
        <v>1452</v>
      </c>
      <c r="C3085" t="str">
        <f>VLOOKUP(B3085,Sheet2!$AM$2:$AN$66,2,FALSE)</f>
        <v>West Virginia</v>
      </c>
    </row>
    <row r="3086" spans="2:3" x14ac:dyDescent="0.4">
      <c r="B3086">
        <v>1437</v>
      </c>
      <c r="C3086" t="str">
        <f>VLOOKUP(B3086,Sheet2!$AM$2:$AN$66,2,FALSE)</f>
        <v>Villanova</v>
      </c>
    </row>
    <row r="3087" spans="2:3" x14ac:dyDescent="0.4">
      <c r="B3087">
        <v>1112</v>
      </c>
      <c r="C3087" t="str">
        <f>VLOOKUP(B3087,Sheet2!$AM$2:$AN$66,2,FALSE)</f>
        <v>Arizona</v>
      </c>
    </row>
    <row r="3088" spans="2:3" x14ac:dyDescent="0.4">
      <c r="B3088">
        <v>1423</v>
      </c>
      <c r="C3088" t="str">
        <f>VLOOKUP(B3088,Sheet2!$AM$2:$AN$66,2,FALSE)</f>
        <v>North Carolina-Wilmington</v>
      </c>
    </row>
    <row r="3089" spans="2:3" x14ac:dyDescent="0.4">
      <c r="B3089">
        <v>1343</v>
      </c>
      <c r="C3089" t="str">
        <f>VLOOKUP(B3089,Sheet2!$AM$2:$AN$66,2,FALSE)</f>
        <v>Princeton</v>
      </c>
    </row>
    <row r="3090" spans="2:3" x14ac:dyDescent="0.4">
      <c r="B3090">
        <v>1374</v>
      </c>
      <c r="C3090" t="str">
        <f>VLOOKUP(B3090,Sheet2!$AM$2:$AN$66,2,FALSE)</f>
        <v>Southern Methodist</v>
      </c>
    </row>
    <row r="3091" spans="2:3" x14ac:dyDescent="0.4">
      <c r="B3091">
        <v>1124</v>
      </c>
      <c r="C3091" t="str">
        <f>VLOOKUP(B3091,Sheet2!$AM$2:$AN$66,2,FALSE)</f>
        <v>Baylor</v>
      </c>
    </row>
    <row r="3092" spans="2:3" x14ac:dyDescent="0.4">
      <c r="B3092">
        <v>1433</v>
      </c>
      <c r="C3092" t="str">
        <f>VLOOKUP(B3092,Sheet2!$AM$2:$AN$66,2,FALSE)</f>
        <v>Virginia Commonwealth</v>
      </c>
    </row>
    <row r="3093" spans="2:3" x14ac:dyDescent="0.4">
      <c r="B3093">
        <v>1124</v>
      </c>
      <c r="C3093" t="str">
        <f>VLOOKUP(B3093,Sheet2!$AM$2:$AN$66,2,FALSE)</f>
        <v>Baylor</v>
      </c>
    </row>
    <row r="3094" spans="2:3" x14ac:dyDescent="0.4">
      <c r="B3094">
        <v>1452</v>
      </c>
      <c r="C3094" t="str">
        <f>VLOOKUP(B3094,Sheet2!$AM$2:$AN$66,2,FALSE)</f>
        <v>West Virginia</v>
      </c>
    </row>
    <row r="3095" spans="2:3" x14ac:dyDescent="0.4">
      <c r="B3095">
        <v>1374</v>
      </c>
      <c r="C3095" t="str">
        <f>VLOOKUP(B3095,Sheet2!$AM$2:$AN$66,2,FALSE)</f>
        <v>Southern Methodist</v>
      </c>
    </row>
    <row r="3096" spans="2:3" x14ac:dyDescent="0.4">
      <c r="B3096">
        <v>1452</v>
      </c>
      <c r="C3096" t="str">
        <f>VLOOKUP(B3096,Sheet2!$AM$2:$AN$66,2,FALSE)</f>
        <v>West Virginia</v>
      </c>
    </row>
    <row r="3097" spans="2:3" x14ac:dyDescent="0.4">
      <c r="B3097">
        <v>1112</v>
      </c>
      <c r="C3097" t="str">
        <f>VLOOKUP(B3097,Sheet2!$AM$2:$AN$66,2,FALSE)</f>
        <v>Arizona</v>
      </c>
    </row>
    <row r="3098" spans="2:3" x14ac:dyDescent="0.4">
      <c r="B3098">
        <v>1124</v>
      </c>
      <c r="C3098" t="str">
        <f>VLOOKUP(B3098,Sheet2!$AM$2:$AN$66,2,FALSE)</f>
        <v>Baylor</v>
      </c>
    </row>
    <row r="3099" spans="2:3" x14ac:dyDescent="0.4">
      <c r="B3099">
        <v>1124</v>
      </c>
      <c r="C3099" t="str">
        <f>VLOOKUP(B3099,Sheet2!$AM$2:$AN$66,2,FALSE)</f>
        <v>Baylor</v>
      </c>
    </row>
    <row r="3100" spans="2:3" x14ac:dyDescent="0.4">
      <c r="B3100">
        <v>1452</v>
      </c>
      <c r="C3100" t="str">
        <f>VLOOKUP(B3100,Sheet2!$AM$2:$AN$66,2,FALSE)</f>
        <v>West Virginia</v>
      </c>
    </row>
    <row r="3101" spans="2:3" x14ac:dyDescent="0.4">
      <c r="B3101">
        <v>1124</v>
      </c>
      <c r="C3101" t="str">
        <f>VLOOKUP(B3101,Sheet2!$AM$2:$AN$66,2,FALSE)</f>
        <v>Baylor</v>
      </c>
    </row>
    <row r="3102" spans="2:3" x14ac:dyDescent="0.4">
      <c r="B3102">
        <v>1458</v>
      </c>
      <c r="C3102" t="str">
        <f>VLOOKUP(B3102,Sheet2!$AM$2:$AN$66,2,FALSE)</f>
        <v>Wisconsin</v>
      </c>
    </row>
    <row r="3103" spans="2:3" x14ac:dyDescent="0.4">
      <c r="B3103">
        <v>1458</v>
      </c>
      <c r="C3103" t="str">
        <f>VLOOKUP(B3103,Sheet2!$AM$2:$AN$66,2,FALSE)</f>
        <v>Wisconsin</v>
      </c>
    </row>
    <row r="3104" spans="2:3" x14ac:dyDescent="0.4">
      <c r="B3104">
        <v>1433</v>
      </c>
      <c r="C3104" t="str">
        <f>VLOOKUP(B3104,Sheet2!$AM$2:$AN$66,2,FALSE)</f>
        <v>Virginia Commonwealth</v>
      </c>
    </row>
    <row r="3105" spans="2:3" x14ac:dyDescent="0.4">
      <c r="B3105">
        <v>1437</v>
      </c>
      <c r="C3105" t="str">
        <f>VLOOKUP(B3105,Sheet2!$AM$2:$AN$66,2,FALSE)</f>
        <v>Villanova</v>
      </c>
    </row>
    <row r="3106" spans="2:3" x14ac:dyDescent="0.4">
      <c r="B3106">
        <v>1112</v>
      </c>
      <c r="C3106" t="str">
        <f>VLOOKUP(B3106,Sheet2!$AM$2:$AN$66,2,FALSE)</f>
        <v>Arizona</v>
      </c>
    </row>
    <row r="3107" spans="2:3" x14ac:dyDescent="0.4">
      <c r="B3107">
        <v>1124</v>
      </c>
      <c r="C3107" t="str">
        <f>VLOOKUP(B3107,Sheet2!$AM$2:$AN$66,2,FALSE)</f>
        <v>Baylor</v>
      </c>
    </row>
    <row r="3108" spans="2:3" x14ac:dyDescent="0.4">
      <c r="B3108">
        <v>1452</v>
      </c>
      <c r="C3108" t="str">
        <f>VLOOKUP(B3108,Sheet2!$AM$2:$AN$66,2,FALSE)</f>
        <v>West Virginia</v>
      </c>
    </row>
    <row r="3109" spans="2:3" x14ac:dyDescent="0.4">
      <c r="B3109">
        <v>1343</v>
      </c>
      <c r="C3109" t="str">
        <f>VLOOKUP(B3109,Sheet2!$AM$2:$AN$66,2,FALSE)</f>
        <v>Princeton</v>
      </c>
    </row>
    <row r="3110" spans="2:3" x14ac:dyDescent="0.4">
      <c r="B3110">
        <v>1437</v>
      </c>
      <c r="C3110" t="str">
        <f>VLOOKUP(B3110,Sheet2!$AM$2:$AN$66,2,FALSE)</f>
        <v>Villanova</v>
      </c>
    </row>
    <row r="3111" spans="2:3" x14ac:dyDescent="0.4">
      <c r="B3111">
        <v>1423</v>
      </c>
      <c r="C3111" t="str">
        <f>VLOOKUP(B3111,Sheet2!$AM$2:$AN$66,2,FALSE)</f>
        <v>North Carolina-Wilmington</v>
      </c>
    </row>
    <row r="3112" spans="2:3" x14ac:dyDescent="0.4">
      <c r="B3112">
        <v>1452</v>
      </c>
      <c r="C3112" t="str">
        <f>VLOOKUP(B3112,Sheet2!$AM$2:$AN$66,2,FALSE)</f>
        <v>West Virginia</v>
      </c>
    </row>
    <row r="3113" spans="2:3" x14ac:dyDescent="0.4">
      <c r="B3113">
        <v>1181</v>
      </c>
      <c r="C3113" t="str">
        <f>VLOOKUP(B3113,Sheet2!$AM$2:$AN$66,2,FALSE)</f>
        <v>Duke</v>
      </c>
    </row>
    <row r="3114" spans="2:3" x14ac:dyDescent="0.4">
      <c r="B3114">
        <v>1437</v>
      </c>
      <c r="C3114" t="str">
        <f>VLOOKUP(B3114,Sheet2!$AM$2:$AN$66,2,FALSE)</f>
        <v>Villanova</v>
      </c>
    </row>
    <row r="3115" spans="2:3" x14ac:dyDescent="0.4">
      <c r="B3115">
        <v>1452</v>
      </c>
      <c r="C3115" t="str">
        <f>VLOOKUP(B3115,Sheet2!$AM$2:$AN$66,2,FALSE)</f>
        <v>West Virginia</v>
      </c>
    </row>
    <row r="3116" spans="2:3" x14ac:dyDescent="0.4">
      <c r="B3116">
        <v>1124</v>
      </c>
      <c r="C3116" t="str">
        <f>VLOOKUP(B3116,Sheet2!$AM$2:$AN$66,2,FALSE)</f>
        <v>Baylor</v>
      </c>
    </row>
    <row r="3117" spans="2:3" x14ac:dyDescent="0.4">
      <c r="B3117">
        <v>1124</v>
      </c>
      <c r="C3117" t="str">
        <f>VLOOKUP(B3117,Sheet2!$AM$2:$AN$66,2,FALSE)</f>
        <v>Baylor</v>
      </c>
    </row>
    <row r="3118" spans="2:3" x14ac:dyDescent="0.4">
      <c r="B3118">
        <v>1112</v>
      </c>
      <c r="C3118" t="str">
        <f>VLOOKUP(B3118,Sheet2!$AM$2:$AN$66,2,FALSE)</f>
        <v>Arizona</v>
      </c>
    </row>
    <row r="3119" spans="2:3" x14ac:dyDescent="0.4">
      <c r="B3119">
        <v>1374</v>
      </c>
      <c r="C3119" t="str">
        <f>VLOOKUP(B3119,Sheet2!$AM$2:$AN$66,2,FALSE)</f>
        <v>Southern Methodist</v>
      </c>
    </row>
    <row r="3120" spans="2:3" x14ac:dyDescent="0.4">
      <c r="B3120">
        <v>1452</v>
      </c>
      <c r="C3120" t="str">
        <f>VLOOKUP(B3120,Sheet2!$AM$2:$AN$66,2,FALSE)</f>
        <v>West Virginia</v>
      </c>
    </row>
    <row r="3121" spans="2:3" x14ac:dyDescent="0.4">
      <c r="B3121">
        <v>1343</v>
      </c>
      <c r="C3121" t="str">
        <f>VLOOKUP(B3121,Sheet2!$AM$2:$AN$66,2,FALSE)</f>
        <v>Princeton</v>
      </c>
    </row>
    <row r="3122" spans="2:3" x14ac:dyDescent="0.4">
      <c r="B3122">
        <v>1452</v>
      </c>
      <c r="C3122" t="str">
        <f>VLOOKUP(B3122,Sheet2!$AM$2:$AN$66,2,FALSE)</f>
        <v>West Virginia</v>
      </c>
    </row>
    <row r="3123" spans="2:3" x14ac:dyDescent="0.4">
      <c r="B3123">
        <v>1196</v>
      </c>
      <c r="C3123" t="str">
        <f>VLOOKUP(B3123,Sheet2!$AM$2:$AN$66,2,FALSE)</f>
        <v>Florida</v>
      </c>
    </row>
    <row r="3124" spans="2:3" x14ac:dyDescent="0.4">
      <c r="B3124">
        <v>1452</v>
      </c>
      <c r="C3124" t="str">
        <f>VLOOKUP(B3124,Sheet2!$AM$2:$AN$66,2,FALSE)</f>
        <v>West Virginia</v>
      </c>
    </row>
    <row r="3125" spans="2:3" x14ac:dyDescent="0.4">
      <c r="B3125">
        <v>1433</v>
      </c>
      <c r="C3125" t="str">
        <f>VLOOKUP(B3125,Sheet2!$AM$2:$AN$66,2,FALSE)</f>
        <v>Virginia Commonwealth</v>
      </c>
    </row>
    <row r="3126" spans="2:3" x14ac:dyDescent="0.4">
      <c r="B3126">
        <v>1112</v>
      </c>
      <c r="C3126" t="str">
        <f>VLOOKUP(B3126,Sheet2!$AM$2:$AN$66,2,FALSE)</f>
        <v>Arizona</v>
      </c>
    </row>
    <row r="3127" spans="2:3" x14ac:dyDescent="0.4">
      <c r="B3127">
        <v>1458</v>
      </c>
      <c r="C3127" t="str">
        <f>VLOOKUP(B3127,Sheet2!$AM$2:$AN$66,2,FALSE)</f>
        <v>Wisconsin</v>
      </c>
    </row>
    <row r="3128" spans="2:3" x14ac:dyDescent="0.4">
      <c r="B3128">
        <v>1437</v>
      </c>
      <c r="C3128" t="str">
        <f>VLOOKUP(B3128,Sheet2!$AM$2:$AN$66,2,FALSE)</f>
        <v>Villanova</v>
      </c>
    </row>
    <row r="3129" spans="2:3" x14ac:dyDescent="0.4">
      <c r="B3129">
        <v>1433</v>
      </c>
      <c r="C3129" t="str">
        <f>VLOOKUP(B3129,Sheet2!$AM$2:$AN$66,2,FALSE)</f>
        <v>Virginia Commonwealth</v>
      </c>
    </row>
    <row r="3130" spans="2:3" x14ac:dyDescent="0.4">
      <c r="B3130">
        <v>1437</v>
      </c>
      <c r="C3130" t="str">
        <f>VLOOKUP(B3130,Sheet2!$AM$2:$AN$66,2,FALSE)</f>
        <v>Villanova</v>
      </c>
    </row>
    <row r="3131" spans="2:3" x14ac:dyDescent="0.4">
      <c r="B3131">
        <v>1343</v>
      </c>
      <c r="C3131" t="str">
        <f>VLOOKUP(B3131,Sheet2!$AM$2:$AN$66,2,FALSE)</f>
        <v>Princeton</v>
      </c>
    </row>
    <row r="3132" spans="2:3" x14ac:dyDescent="0.4">
      <c r="B3132">
        <v>1452</v>
      </c>
      <c r="C3132" t="str">
        <f>VLOOKUP(B3132,Sheet2!$AM$2:$AN$66,2,FALSE)</f>
        <v>West Virginia</v>
      </c>
    </row>
    <row r="3133" spans="2:3" x14ac:dyDescent="0.4">
      <c r="B3133">
        <v>1195</v>
      </c>
      <c r="C3133" t="str">
        <f>VLOOKUP(B3133,Sheet2!$AM$2:$AN$66,2,FALSE)</f>
        <v>Florida Gulf Coast</v>
      </c>
    </row>
    <row r="3134" spans="2:3" x14ac:dyDescent="0.4">
      <c r="B3134">
        <v>1433</v>
      </c>
      <c r="C3134" t="str">
        <f>VLOOKUP(B3134,Sheet2!$AM$2:$AN$66,2,FALSE)</f>
        <v>Virginia Commonwealth</v>
      </c>
    </row>
    <row r="3135" spans="2:3" x14ac:dyDescent="0.4">
      <c r="B3135">
        <v>1124</v>
      </c>
      <c r="C3135" t="str">
        <f>VLOOKUP(B3135,Sheet2!$AM$2:$AN$66,2,FALSE)</f>
        <v>Baylor</v>
      </c>
    </row>
    <row r="3136" spans="2:3" x14ac:dyDescent="0.4">
      <c r="B3136">
        <v>1452</v>
      </c>
      <c r="C3136" t="str">
        <f>VLOOKUP(B3136,Sheet2!$AM$2:$AN$66,2,FALSE)</f>
        <v>West Virginia</v>
      </c>
    </row>
    <row r="3137" spans="2:3" x14ac:dyDescent="0.4">
      <c r="B3137">
        <v>1437</v>
      </c>
      <c r="C3137" t="str">
        <f>VLOOKUP(B3137,Sheet2!$AM$2:$AN$66,2,FALSE)</f>
        <v>Villanova</v>
      </c>
    </row>
    <row r="3138" spans="2:3" x14ac:dyDescent="0.4">
      <c r="B3138">
        <v>1452</v>
      </c>
      <c r="C3138" t="str">
        <f>VLOOKUP(B3138,Sheet2!$AM$2:$AN$66,2,FALSE)</f>
        <v>West Virginia</v>
      </c>
    </row>
    <row r="3139" spans="2:3" x14ac:dyDescent="0.4">
      <c r="B3139">
        <v>1433</v>
      </c>
      <c r="C3139" t="str">
        <f>VLOOKUP(B3139,Sheet2!$AM$2:$AN$66,2,FALSE)</f>
        <v>Virginia Commonwealth</v>
      </c>
    </row>
    <row r="3140" spans="2:3" x14ac:dyDescent="0.4">
      <c r="B3140">
        <v>1196</v>
      </c>
      <c r="C3140" t="str">
        <f>VLOOKUP(B3140,Sheet2!$AM$2:$AN$66,2,FALSE)</f>
        <v>Florida</v>
      </c>
    </row>
    <row r="3141" spans="2:3" x14ac:dyDescent="0.4">
      <c r="B3141">
        <v>1124</v>
      </c>
      <c r="C3141" t="str">
        <f>VLOOKUP(B3141,Sheet2!$AM$2:$AN$66,2,FALSE)</f>
        <v>Baylor</v>
      </c>
    </row>
    <row r="3142" spans="2:3" x14ac:dyDescent="0.4">
      <c r="B3142">
        <v>1452</v>
      </c>
      <c r="C3142" t="str">
        <f>VLOOKUP(B3142,Sheet2!$AM$2:$AN$66,2,FALSE)</f>
        <v>West Virginia</v>
      </c>
    </row>
    <row r="3143" spans="2:3" x14ac:dyDescent="0.4">
      <c r="B3143">
        <v>1124</v>
      </c>
      <c r="C3143" t="str">
        <f>VLOOKUP(B3143,Sheet2!$AM$2:$AN$66,2,FALSE)</f>
        <v>Baylor</v>
      </c>
    </row>
    <row r="3144" spans="2:3" x14ac:dyDescent="0.4">
      <c r="B3144">
        <v>1433</v>
      </c>
      <c r="C3144" t="str">
        <f>VLOOKUP(B3144,Sheet2!$AM$2:$AN$66,2,FALSE)</f>
        <v>Virginia Commonwealth</v>
      </c>
    </row>
    <row r="3145" spans="2:3" x14ac:dyDescent="0.4">
      <c r="B3145">
        <v>1195</v>
      </c>
      <c r="C3145" t="str">
        <f>VLOOKUP(B3145,Sheet2!$AM$2:$AN$66,2,FALSE)</f>
        <v>Florida Gulf Coast</v>
      </c>
    </row>
    <row r="3146" spans="2:3" x14ac:dyDescent="0.4">
      <c r="B3146">
        <v>1452</v>
      </c>
      <c r="C3146" t="str">
        <f>VLOOKUP(B3146,Sheet2!$AM$2:$AN$66,2,FALSE)</f>
        <v>West Virginia</v>
      </c>
    </row>
    <row r="3147" spans="2:3" x14ac:dyDescent="0.4">
      <c r="B3147">
        <v>1452</v>
      </c>
      <c r="C3147" t="str">
        <f>VLOOKUP(B3147,Sheet2!$AM$2:$AN$66,2,FALSE)</f>
        <v>West Virginia</v>
      </c>
    </row>
    <row r="3148" spans="2:3" x14ac:dyDescent="0.4">
      <c r="B3148">
        <v>1452</v>
      </c>
      <c r="C3148" t="str">
        <f>VLOOKUP(B3148,Sheet2!$AM$2:$AN$66,2,FALSE)</f>
        <v>West Virginia</v>
      </c>
    </row>
    <row r="3149" spans="2:3" x14ac:dyDescent="0.4">
      <c r="B3149">
        <v>1452</v>
      </c>
      <c r="C3149" t="str">
        <f>VLOOKUP(B3149,Sheet2!$AM$2:$AN$66,2,FALSE)</f>
        <v>West Virginia</v>
      </c>
    </row>
    <row r="3150" spans="2:3" x14ac:dyDescent="0.4">
      <c r="B3150">
        <v>1437</v>
      </c>
      <c r="C3150" t="str">
        <f>VLOOKUP(B3150,Sheet2!$AM$2:$AN$66,2,FALSE)</f>
        <v>Villanova</v>
      </c>
    </row>
    <row r="3151" spans="2:3" x14ac:dyDescent="0.4">
      <c r="B3151">
        <v>1343</v>
      </c>
      <c r="C3151" t="str">
        <f>VLOOKUP(B3151,Sheet2!$AM$2:$AN$66,2,FALSE)</f>
        <v>Princeton</v>
      </c>
    </row>
    <row r="3152" spans="2:3" x14ac:dyDescent="0.4">
      <c r="B3152">
        <v>1452</v>
      </c>
      <c r="C3152" t="str">
        <f>VLOOKUP(B3152,Sheet2!$AM$2:$AN$66,2,FALSE)</f>
        <v>West Virginia</v>
      </c>
    </row>
    <row r="3153" spans="2:3" x14ac:dyDescent="0.4">
      <c r="B3153">
        <v>1124</v>
      </c>
      <c r="C3153" t="str">
        <f>VLOOKUP(B3153,Sheet2!$AM$2:$AN$66,2,FALSE)</f>
        <v>Baylor</v>
      </c>
    </row>
    <row r="3154" spans="2:3" x14ac:dyDescent="0.4">
      <c r="B3154">
        <v>1374</v>
      </c>
      <c r="C3154" t="str">
        <f>VLOOKUP(B3154,Sheet2!$AM$2:$AN$66,2,FALSE)</f>
        <v>Southern Methodist</v>
      </c>
    </row>
    <row r="3155" spans="2:3" x14ac:dyDescent="0.4">
      <c r="B3155">
        <v>1124</v>
      </c>
      <c r="C3155" t="str">
        <f>VLOOKUP(B3155,Sheet2!$AM$2:$AN$66,2,FALSE)</f>
        <v>Baylor</v>
      </c>
    </row>
    <row r="3156" spans="2:3" x14ac:dyDescent="0.4">
      <c r="B3156">
        <v>1343</v>
      </c>
      <c r="C3156" t="str">
        <f>VLOOKUP(B3156,Sheet2!$AM$2:$AN$66,2,FALSE)</f>
        <v>Princeton</v>
      </c>
    </row>
    <row r="3157" spans="2:3" x14ac:dyDescent="0.4">
      <c r="B3157">
        <v>1452</v>
      </c>
      <c r="C3157" t="str">
        <f>VLOOKUP(B3157,Sheet2!$AM$2:$AN$66,2,FALSE)</f>
        <v>West Virginia</v>
      </c>
    </row>
    <row r="3158" spans="2:3" x14ac:dyDescent="0.4">
      <c r="B3158">
        <v>1124</v>
      </c>
      <c r="C3158" t="str">
        <f>VLOOKUP(B3158,Sheet2!$AM$2:$AN$66,2,FALSE)</f>
        <v>Baylor</v>
      </c>
    </row>
    <row r="3159" spans="2:3" x14ac:dyDescent="0.4">
      <c r="B3159">
        <v>1376</v>
      </c>
      <c r="C3159" t="str">
        <f>VLOOKUP(B3159,Sheet2!$AM$2:$AN$66,2,FALSE)</f>
        <v>South Carolina</v>
      </c>
    </row>
    <row r="3160" spans="2:3" x14ac:dyDescent="0.4">
      <c r="B3160">
        <v>1437</v>
      </c>
      <c r="C3160" t="str">
        <f>VLOOKUP(B3160,Sheet2!$AM$2:$AN$66,2,FALSE)</f>
        <v>Villanova</v>
      </c>
    </row>
    <row r="3161" spans="2:3" x14ac:dyDescent="0.4">
      <c r="B3161">
        <v>1124</v>
      </c>
      <c r="C3161" t="str">
        <f>VLOOKUP(B3161,Sheet2!$AM$2:$AN$66,2,FALSE)</f>
        <v>Baylor</v>
      </c>
    </row>
    <row r="3162" spans="2:3" x14ac:dyDescent="0.4">
      <c r="B3162">
        <v>1433</v>
      </c>
      <c r="C3162" t="str">
        <f>VLOOKUP(B3162,Sheet2!$AM$2:$AN$66,2,FALSE)</f>
        <v>Virginia Commonwealth</v>
      </c>
    </row>
    <row r="3163" spans="2:3" x14ac:dyDescent="0.4">
      <c r="B3163">
        <v>1433</v>
      </c>
      <c r="C3163" t="str">
        <f>VLOOKUP(B3163,Sheet2!$AM$2:$AN$66,2,FALSE)</f>
        <v>Virginia Commonwealth</v>
      </c>
    </row>
    <row r="3164" spans="2:3" x14ac:dyDescent="0.4">
      <c r="B3164">
        <v>1124</v>
      </c>
      <c r="C3164" t="str">
        <f>VLOOKUP(B3164,Sheet2!$AM$2:$AN$66,2,FALSE)</f>
        <v>Baylor</v>
      </c>
    </row>
    <row r="3165" spans="2:3" x14ac:dyDescent="0.4">
      <c r="B3165">
        <v>1452</v>
      </c>
      <c r="C3165" t="str">
        <f>VLOOKUP(B3165,Sheet2!$AM$2:$AN$66,2,FALSE)</f>
        <v>West Virginia</v>
      </c>
    </row>
    <row r="3166" spans="2:3" x14ac:dyDescent="0.4">
      <c r="B3166">
        <v>1181</v>
      </c>
      <c r="C3166" t="str">
        <f>VLOOKUP(B3166,Sheet2!$AM$2:$AN$66,2,FALSE)</f>
        <v>Duke</v>
      </c>
    </row>
    <row r="3167" spans="2:3" x14ac:dyDescent="0.4">
      <c r="B3167">
        <v>1458</v>
      </c>
      <c r="C3167" t="str">
        <f>VLOOKUP(B3167,Sheet2!$AM$2:$AN$66,2,FALSE)</f>
        <v>Wisconsin</v>
      </c>
    </row>
    <row r="3168" spans="2:3" x14ac:dyDescent="0.4">
      <c r="B3168">
        <v>1433</v>
      </c>
      <c r="C3168" t="str">
        <f>VLOOKUP(B3168,Sheet2!$AM$2:$AN$66,2,FALSE)</f>
        <v>Virginia Commonwealth</v>
      </c>
    </row>
    <row r="3169" spans="2:3" x14ac:dyDescent="0.4">
      <c r="B3169">
        <v>1124</v>
      </c>
      <c r="C3169" t="str">
        <f>VLOOKUP(B3169,Sheet2!$AM$2:$AN$66,2,FALSE)</f>
        <v>Baylor</v>
      </c>
    </row>
    <row r="3170" spans="2:3" x14ac:dyDescent="0.4">
      <c r="B3170">
        <v>1124</v>
      </c>
      <c r="C3170" t="str">
        <f>VLOOKUP(B3170,Sheet2!$AM$2:$AN$66,2,FALSE)</f>
        <v>Baylor</v>
      </c>
    </row>
    <row r="3171" spans="2:3" x14ac:dyDescent="0.4">
      <c r="B3171">
        <v>1181</v>
      </c>
      <c r="C3171" t="str">
        <f>VLOOKUP(B3171,Sheet2!$AM$2:$AN$66,2,FALSE)</f>
        <v>Duke</v>
      </c>
    </row>
    <row r="3172" spans="2:3" x14ac:dyDescent="0.4">
      <c r="B3172">
        <v>1437</v>
      </c>
      <c r="C3172" t="str">
        <f>VLOOKUP(B3172,Sheet2!$AM$2:$AN$66,2,FALSE)</f>
        <v>Villanova</v>
      </c>
    </row>
    <row r="3173" spans="2:3" x14ac:dyDescent="0.4">
      <c r="B3173">
        <v>1452</v>
      </c>
      <c r="C3173" t="str">
        <f>VLOOKUP(B3173,Sheet2!$AM$2:$AN$66,2,FALSE)</f>
        <v>West Virginia</v>
      </c>
    </row>
    <row r="3174" spans="2:3" x14ac:dyDescent="0.4">
      <c r="B3174">
        <v>1124</v>
      </c>
      <c r="C3174" t="str">
        <f>VLOOKUP(B3174,Sheet2!$AM$2:$AN$66,2,FALSE)</f>
        <v>Baylor</v>
      </c>
    </row>
    <row r="3175" spans="2:3" x14ac:dyDescent="0.4">
      <c r="B3175">
        <v>1124</v>
      </c>
      <c r="C3175" t="str">
        <f>VLOOKUP(B3175,Sheet2!$AM$2:$AN$66,2,FALSE)</f>
        <v>Baylor</v>
      </c>
    </row>
    <row r="3176" spans="2:3" x14ac:dyDescent="0.4">
      <c r="B3176">
        <v>1437</v>
      </c>
      <c r="C3176" t="str">
        <f>VLOOKUP(B3176,Sheet2!$AM$2:$AN$66,2,FALSE)</f>
        <v>Villanova</v>
      </c>
    </row>
    <row r="3177" spans="2:3" x14ac:dyDescent="0.4">
      <c r="B3177">
        <v>1437</v>
      </c>
      <c r="C3177" t="str">
        <f>VLOOKUP(B3177,Sheet2!$AM$2:$AN$66,2,FALSE)</f>
        <v>Villanova</v>
      </c>
    </row>
    <row r="3178" spans="2:3" x14ac:dyDescent="0.4">
      <c r="B3178">
        <v>1124</v>
      </c>
      <c r="C3178" t="str">
        <f>VLOOKUP(B3178,Sheet2!$AM$2:$AN$66,2,FALSE)</f>
        <v>Baylor</v>
      </c>
    </row>
    <row r="3179" spans="2:3" x14ac:dyDescent="0.4">
      <c r="B3179">
        <v>1437</v>
      </c>
      <c r="C3179" t="str">
        <f>VLOOKUP(B3179,Sheet2!$AM$2:$AN$66,2,FALSE)</f>
        <v>Villanova</v>
      </c>
    </row>
    <row r="3180" spans="2:3" x14ac:dyDescent="0.4">
      <c r="B3180">
        <v>1458</v>
      </c>
      <c r="C3180" t="str">
        <f>VLOOKUP(B3180,Sheet2!$AM$2:$AN$66,2,FALSE)</f>
        <v>Wisconsin</v>
      </c>
    </row>
    <row r="3181" spans="2:3" x14ac:dyDescent="0.4">
      <c r="B3181">
        <v>1452</v>
      </c>
      <c r="C3181" t="str">
        <f>VLOOKUP(B3181,Sheet2!$AM$2:$AN$66,2,FALSE)</f>
        <v>West Virginia</v>
      </c>
    </row>
    <row r="3182" spans="2:3" x14ac:dyDescent="0.4">
      <c r="B3182">
        <v>1433</v>
      </c>
      <c r="C3182" t="str">
        <f>VLOOKUP(B3182,Sheet2!$AM$2:$AN$66,2,FALSE)</f>
        <v>Virginia Commonwealth</v>
      </c>
    </row>
    <row r="3183" spans="2:3" x14ac:dyDescent="0.4">
      <c r="B3183">
        <v>1124</v>
      </c>
      <c r="C3183" t="str">
        <f>VLOOKUP(B3183,Sheet2!$AM$2:$AN$66,2,FALSE)</f>
        <v>Baylor</v>
      </c>
    </row>
    <row r="3184" spans="2:3" x14ac:dyDescent="0.4">
      <c r="B3184">
        <v>1195</v>
      </c>
      <c r="C3184" t="str">
        <f>VLOOKUP(B3184,Sheet2!$AM$2:$AN$66,2,FALSE)</f>
        <v>Florida Gulf Coast</v>
      </c>
    </row>
    <row r="3185" spans="2:3" x14ac:dyDescent="0.4">
      <c r="B3185">
        <v>1458</v>
      </c>
      <c r="C3185" t="str">
        <f>VLOOKUP(B3185,Sheet2!$AM$2:$AN$66,2,FALSE)</f>
        <v>Wisconsin</v>
      </c>
    </row>
    <row r="3186" spans="2:3" x14ac:dyDescent="0.4">
      <c r="B3186">
        <v>1112</v>
      </c>
      <c r="C3186" t="str">
        <f>VLOOKUP(B3186,Sheet2!$AM$2:$AN$66,2,FALSE)</f>
        <v>Arizona</v>
      </c>
    </row>
    <row r="3187" spans="2:3" x14ac:dyDescent="0.4">
      <c r="B3187">
        <v>1437</v>
      </c>
      <c r="C3187" t="str">
        <f>VLOOKUP(B3187,Sheet2!$AM$2:$AN$66,2,FALSE)</f>
        <v>Villanova</v>
      </c>
    </row>
    <row r="3188" spans="2:3" x14ac:dyDescent="0.4">
      <c r="B3188">
        <v>1437</v>
      </c>
      <c r="C3188" t="str">
        <f>VLOOKUP(B3188,Sheet2!$AM$2:$AN$66,2,FALSE)</f>
        <v>Villanova</v>
      </c>
    </row>
    <row r="3189" spans="2:3" x14ac:dyDescent="0.4">
      <c r="B3189">
        <v>1343</v>
      </c>
      <c r="C3189" t="str">
        <f>VLOOKUP(B3189,Sheet2!$AM$2:$AN$66,2,FALSE)</f>
        <v>Princeton</v>
      </c>
    </row>
    <row r="3190" spans="2:3" x14ac:dyDescent="0.4">
      <c r="B3190">
        <v>1196</v>
      </c>
      <c r="C3190" t="str">
        <f>VLOOKUP(B3190,Sheet2!$AM$2:$AN$66,2,FALSE)</f>
        <v>Florida</v>
      </c>
    </row>
    <row r="3191" spans="2:3" x14ac:dyDescent="0.4">
      <c r="B3191">
        <v>1452</v>
      </c>
      <c r="C3191" t="str">
        <f>VLOOKUP(B3191,Sheet2!$AM$2:$AN$66,2,FALSE)</f>
        <v>West Virginia</v>
      </c>
    </row>
    <row r="3192" spans="2:3" x14ac:dyDescent="0.4">
      <c r="B3192">
        <v>1452</v>
      </c>
      <c r="C3192" t="str">
        <f>VLOOKUP(B3192,Sheet2!$AM$2:$AN$66,2,FALSE)</f>
        <v>West Virginia</v>
      </c>
    </row>
    <row r="3193" spans="2:3" x14ac:dyDescent="0.4">
      <c r="B3193">
        <v>1452</v>
      </c>
      <c r="C3193" t="str">
        <f>VLOOKUP(B3193,Sheet2!$AM$2:$AN$66,2,FALSE)</f>
        <v>West Virginia</v>
      </c>
    </row>
    <row r="3194" spans="2:3" x14ac:dyDescent="0.4">
      <c r="B3194">
        <v>1452</v>
      </c>
      <c r="C3194" t="str">
        <f>VLOOKUP(B3194,Sheet2!$AM$2:$AN$66,2,FALSE)</f>
        <v>West Virginia</v>
      </c>
    </row>
    <row r="3195" spans="2:3" x14ac:dyDescent="0.4">
      <c r="B3195">
        <v>1433</v>
      </c>
      <c r="C3195" t="str">
        <f>VLOOKUP(B3195,Sheet2!$AM$2:$AN$66,2,FALSE)</f>
        <v>Virginia Commonwealth</v>
      </c>
    </row>
    <row r="3196" spans="2:3" x14ac:dyDescent="0.4">
      <c r="B3196">
        <v>1433</v>
      </c>
      <c r="C3196" t="str">
        <f>VLOOKUP(B3196,Sheet2!$AM$2:$AN$66,2,FALSE)</f>
        <v>Virginia Commonwealth</v>
      </c>
    </row>
    <row r="3197" spans="2:3" x14ac:dyDescent="0.4">
      <c r="B3197">
        <v>1343</v>
      </c>
      <c r="C3197" t="str">
        <f>VLOOKUP(B3197,Sheet2!$AM$2:$AN$66,2,FALSE)</f>
        <v>Princeton</v>
      </c>
    </row>
    <row r="3198" spans="2:3" x14ac:dyDescent="0.4">
      <c r="B3198">
        <v>1452</v>
      </c>
      <c r="C3198" t="str">
        <f>VLOOKUP(B3198,Sheet2!$AM$2:$AN$66,2,FALSE)</f>
        <v>West Virginia</v>
      </c>
    </row>
    <row r="3199" spans="2:3" x14ac:dyDescent="0.4">
      <c r="B3199">
        <v>1343</v>
      </c>
      <c r="C3199" t="str">
        <f>VLOOKUP(B3199,Sheet2!$AM$2:$AN$66,2,FALSE)</f>
        <v>Princeton</v>
      </c>
    </row>
    <row r="3200" spans="2:3" x14ac:dyDescent="0.4">
      <c r="B3200">
        <v>1343</v>
      </c>
      <c r="C3200" t="str">
        <f>VLOOKUP(B3200,Sheet2!$AM$2:$AN$66,2,FALSE)</f>
        <v>Princeton</v>
      </c>
    </row>
    <row r="3201" spans="2:3" x14ac:dyDescent="0.4">
      <c r="B3201">
        <v>1374</v>
      </c>
      <c r="C3201" t="str">
        <f>VLOOKUP(B3201,Sheet2!$AM$2:$AN$66,2,FALSE)</f>
        <v>Southern Methodist</v>
      </c>
    </row>
    <row r="3202" spans="2:3" x14ac:dyDescent="0.4">
      <c r="B3202">
        <v>1452</v>
      </c>
      <c r="C3202" t="str">
        <f>VLOOKUP(B3202,Sheet2!$AM$2:$AN$66,2,FALSE)</f>
        <v>West Virginia</v>
      </c>
    </row>
    <row r="3203" spans="2:3" x14ac:dyDescent="0.4">
      <c r="B3203">
        <v>1343</v>
      </c>
      <c r="C3203" t="str">
        <f>VLOOKUP(B3203,Sheet2!$AM$2:$AN$66,2,FALSE)</f>
        <v>Princeton</v>
      </c>
    </row>
    <row r="3204" spans="2:3" x14ac:dyDescent="0.4">
      <c r="B3204">
        <v>1433</v>
      </c>
      <c r="C3204" t="str">
        <f>VLOOKUP(B3204,Sheet2!$AM$2:$AN$66,2,FALSE)</f>
        <v>Virginia Commonwealth</v>
      </c>
    </row>
    <row r="3205" spans="2:3" x14ac:dyDescent="0.4">
      <c r="B3205">
        <v>1343</v>
      </c>
      <c r="C3205" t="str">
        <f>VLOOKUP(B3205,Sheet2!$AM$2:$AN$66,2,FALSE)</f>
        <v>Princeton</v>
      </c>
    </row>
    <row r="3206" spans="2:3" x14ac:dyDescent="0.4">
      <c r="B3206">
        <v>1423</v>
      </c>
      <c r="C3206" t="str">
        <f>VLOOKUP(B3206,Sheet2!$AM$2:$AN$66,2,FALSE)</f>
        <v>North Carolina-Wilmington</v>
      </c>
    </row>
    <row r="3207" spans="2:3" x14ac:dyDescent="0.4">
      <c r="B3207">
        <v>1376</v>
      </c>
      <c r="C3207" t="str">
        <f>VLOOKUP(B3207,Sheet2!$AM$2:$AN$66,2,FALSE)</f>
        <v>South Carolina</v>
      </c>
    </row>
    <row r="3208" spans="2:3" x14ac:dyDescent="0.4">
      <c r="B3208">
        <v>1433</v>
      </c>
      <c r="C3208" t="str">
        <f>VLOOKUP(B3208,Sheet2!$AM$2:$AN$66,2,FALSE)</f>
        <v>Virginia Commonwealth</v>
      </c>
    </row>
    <row r="3209" spans="2:3" x14ac:dyDescent="0.4">
      <c r="B3209">
        <v>1124</v>
      </c>
      <c r="C3209" t="str">
        <f>VLOOKUP(B3209,Sheet2!$AM$2:$AN$66,2,FALSE)</f>
        <v>Baylor</v>
      </c>
    </row>
    <row r="3210" spans="2:3" x14ac:dyDescent="0.4">
      <c r="B3210">
        <v>1437</v>
      </c>
      <c r="C3210" t="str">
        <f>VLOOKUP(B3210,Sheet2!$AM$2:$AN$66,2,FALSE)</f>
        <v>Villanova</v>
      </c>
    </row>
    <row r="3211" spans="2:3" x14ac:dyDescent="0.4">
      <c r="B3211">
        <v>1112</v>
      </c>
      <c r="C3211" t="str">
        <f>VLOOKUP(B3211,Sheet2!$AM$2:$AN$66,2,FALSE)</f>
        <v>Arizona</v>
      </c>
    </row>
    <row r="3212" spans="2:3" x14ac:dyDescent="0.4">
      <c r="B3212">
        <v>1423</v>
      </c>
      <c r="C3212" t="str">
        <f>VLOOKUP(B3212,Sheet2!$AM$2:$AN$66,2,FALSE)</f>
        <v>North Carolina-Wilmington</v>
      </c>
    </row>
    <row r="3213" spans="2:3" x14ac:dyDescent="0.4">
      <c r="B3213">
        <v>1437</v>
      </c>
      <c r="C3213" t="str">
        <f>VLOOKUP(B3213,Sheet2!$AM$2:$AN$66,2,FALSE)</f>
        <v>Villanova</v>
      </c>
    </row>
    <row r="3214" spans="2:3" x14ac:dyDescent="0.4">
      <c r="B3214">
        <v>1124</v>
      </c>
      <c r="C3214" t="str">
        <f>VLOOKUP(B3214,Sheet2!$AM$2:$AN$66,2,FALSE)</f>
        <v>Baylor</v>
      </c>
    </row>
    <row r="3215" spans="2:3" x14ac:dyDescent="0.4">
      <c r="B3215">
        <v>1124</v>
      </c>
      <c r="C3215" t="str">
        <f>VLOOKUP(B3215,Sheet2!$AM$2:$AN$66,2,FALSE)</f>
        <v>Baylor</v>
      </c>
    </row>
    <row r="3216" spans="2:3" x14ac:dyDescent="0.4">
      <c r="B3216">
        <v>1343</v>
      </c>
      <c r="C3216" t="str">
        <f>VLOOKUP(B3216,Sheet2!$AM$2:$AN$66,2,FALSE)</f>
        <v>Princeton</v>
      </c>
    </row>
    <row r="3217" spans="2:3" x14ac:dyDescent="0.4">
      <c r="B3217">
        <v>1124</v>
      </c>
      <c r="C3217" t="str">
        <f>VLOOKUP(B3217,Sheet2!$AM$2:$AN$66,2,FALSE)</f>
        <v>Baylor</v>
      </c>
    </row>
    <row r="3218" spans="2:3" x14ac:dyDescent="0.4">
      <c r="B3218">
        <v>1452</v>
      </c>
      <c r="C3218" t="str">
        <f>VLOOKUP(B3218,Sheet2!$AM$2:$AN$66,2,FALSE)</f>
        <v>West Virginia</v>
      </c>
    </row>
    <row r="3219" spans="2:3" x14ac:dyDescent="0.4">
      <c r="B3219">
        <v>1437</v>
      </c>
      <c r="C3219" t="str">
        <f>VLOOKUP(B3219,Sheet2!$AM$2:$AN$66,2,FALSE)</f>
        <v>Villanova</v>
      </c>
    </row>
    <row r="3220" spans="2:3" x14ac:dyDescent="0.4">
      <c r="B3220">
        <v>1124</v>
      </c>
      <c r="C3220" t="str">
        <f>VLOOKUP(B3220,Sheet2!$AM$2:$AN$66,2,FALSE)</f>
        <v>Baylor</v>
      </c>
    </row>
    <row r="3221" spans="2:3" x14ac:dyDescent="0.4">
      <c r="B3221">
        <v>1124</v>
      </c>
      <c r="C3221" t="str">
        <f>VLOOKUP(B3221,Sheet2!$AM$2:$AN$66,2,FALSE)</f>
        <v>Baylor</v>
      </c>
    </row>
    <row r="3222" spans="2:3" x14ac:dyDescent="0.4">
      <c r="B3222">
        <v>1437</v>
      </c>
      <c r="C3222" t="str">
        <f>VLOOKUP(B3222,Sheet2!$AM$2:$AN$66,2,FALSE)</f>
        <v>Villanova</v>
      </c>
    </row>
    <row r="3223" spans="2:3" x14ac:dyDescent="0.4">
      <c r="B3223">
        <v>1452</v>
      </c>
      <c r="C3223" t="str">
        <f>VLOOKUP(B3223,Sheet2!$AM$2:$AN$66,2,FALSE)</f>
        <v>West Virginia</v>
      </c>
    </row>
    <row r="3224" spans="2:3" x14ac:dyDescent="0.4">
      <c r="B3224">
        <v>1452</v>
      </c>
      <c r="C3224" t="str">
        <f>VLOOKUP(B3224,Sheet2!$AM$2:$AN$66,2,FALSE)</f>
        <v>West Virginia</v>
      </c>
    </row>
    <row r="3225" spans="2:3" x14ac:dyDescent="0.4">
      <c r="B3225">
        <v>1181</v>
      </c>
      <c r="C3225" t="str">
        <f>VLOOKUP(B3225,Sheet2!$AM$2:$AN$66,2,FALSE)</f>
        <v>Duke</v>
      </c>
    </row>
    <row r="3226" spans="2:3" x14ac:dyDescent="0.4">
      <c r="B3226">
        <v>1343</v>
      </c>
      <c r="C3226" t="str">
        <f>VLOOKUP(B3226,Sheet2!$AM$2:$AN$66,2,FALSE)</f>
        <v>Princeton</v>
      </c>
    </row>
    <row r="3227" spans="2:3" x14ac:dyDescent="0.4">
      <c r="B3227">
        <v>1452</v>
      </c>
      <c r="C3227" t="str">
        <f>VLOOKUP(B3227,Sheet2!$AM$2:$AN$66,2,FALSE)</f>
        <v>West Virginia</v>
      </c>
    </row>
    <row r="3228" spans="2:3" x14ac:dyDescent="0.4">
      <c r="B3228">
        <v>1124</v>
      </c>
      <c r="C3228" t="str">
        <f>VLOOKUP(B3228,Sheet2!$AM$2:$AN$66,2,FALSE)</f>
        <v>Baylor</v>
      </c>
    </row>
    <row r="3229" spans="2:3" x14ac:dyDescent="0.4">
      <c r="B3229">
        <v>1433</v>
      </c>
      <c r="C3229" t="str">
        <f>VLOOKUP(B3229,Sheet2!$AM$2:$AN$66,2,FALSE)</f>
        <v>Virginia Commonwealth</v>
      </c>
    </row>
    <row r="3230" spans="2:3" x14ac:dyDescent="0.4">
      <c r="B3230">
        <v>1437</v>
      </c>
      <c r="C3230" t="str">
        <f>VLOOKUP(B3230,Sheet2!$AM$2:$AN$66,2,FALSE)</f>
        <v>Villanova</v>
      </c>
    </row>
    <row r="3231" spans="2:3" x14ac:dyDescent="0.4">
      <c r="B3231">
        <v>1195</v>
      </c>
      <c r="C3231" t="str">
        <f>VLOOKUP(B3231,Sheet2!$AM$2:$AN$66,2,FALSE)</f>
        <v>Florida Gulf Coast</v>
      </c>
    </row>
    <row r="3232" spans="2:3" x14ac:dyDescent="0.4">
      <c r="B3232">
        <v>1452</v>
      </c>
      <c r="C3232" t="str">
        <f>VLOOKUP(B3232,Sheet2!$AM$2:$AN$66,2,FALSE)</f>
        <v>West Virginia</v>
      </c>
    </row>
    <row r="3233" spans="2:3" x14ac:dyDescent="0.4">
      <c r="B3233">
        <v>1433</v>
      </c>
      <c r="C3233" t="str">
        <f>VLOOKUP(B3233,Sheet2!$AM$2:$AN$66,2,FALSE)</f>
        <v>Virginia Commonwealth</v>
      </c>
    </row>
    <row r="3234" spans="2:3" x14ac:dyDescent="0.4">
      <c r="B3234">
        <v>1437</v>
      </c>
      <c r="C3234" t="str">
        <f>VLOOKUP(B3234,Sheet2!$AM$2:$AN$66,2,FALSE)</f>
        <v>Villanova</v>
      </c>
    </row>
    <row r="3235" spans="2:3" x14ac:dyDescent="0.4">
      <c r="B3235">
        <v>1452</v>
      </c>
      <c r="C3235" t="str">
        <f>VLOOKUP(B3235,Sheet2!$AM$2:$AN$66,2,FALSE)</f>
        <v>West Virginia</v>
      </c>
    </row>
    <row r="3236" spans="2:3" x14ac:dyDescent="0.4">
      <c r="B3236">
        <v>1433</v>
      </c>
      <c r="C3236" t="str">
        <f>VLOOKUP(B3236,Sheet2!$AM$2:$AN$66,2,FALSE)</f>
        <v>Virginia Commonwealth</v>
      </c>
    </row>
    <row r="3237" spans="2:3" x14ac:dyDescent="0.4">
      <c r="B3237">
        <v>1437</v>
      </c>
      <c r="C3237" t="str">
        <f>VLOOKUP(B3237,Sheet2!$AM$2:$AN$66,2,FALSE)</f>
        <v>Villanova</v>
      </c>
    </row>
    <row r="3238" spans="2:3" x14ac:dyDescent="0.4">
      <c r="B3238">
        <v>1437</v>
      </c>
      <c r="C3238" t="str">
        <f>VLOOKUP(B3238,Sheet2!$AM$2:$AN$66,2,FALSE)</f>
        <v>Villanova</v>
      </c>
    </row>
    <row r="3239" spans="2:3" x14ac:dyDescent="0.4">
      <c r="B3239">
        <v>1452</v>
      </c>
      <c r="C3239" t="str">
        <f>VLOOKUP(B3239,Sheet2!$AM$2:$AN$66,2,FALSE)</f>
        <v>West Virginia</v>
      </c>
    </row>
    <row r="3240" spans="2:3" x14ac:dyDescent="0.4">
      <c r="B3240">
        <v>1452</v>
      </c>
      <c r="C3240" t="str">
        <f>VLOOKUP(B3240,Sheet2!$AM$2:$AN$66,2,FALSE)</f>
        <v>West Virginia</v>
      </c>
    </row>
    <row r="3241" spans="2:3" x14ac:dyDescent="0.4">
      <c r="B3241">
        <v>1452</v>
      </c>
      <c r="C3241" t="str">
        <f>VLOOKUP(B3241,Sheet2!$AM$2:$AN$66,2,FALSE)</f>
        <v>West Virginia</v>
      </c>
    </row>
    <row r="3242" spans="2:3" x14ac:dyDescent="0.4">
      <c r="B3242">
        <v>1124</v>
      </c>
      <c r="C3242" t="str">
        <f>VLOOKUP(B3242,Sheet2!$AM$2:$AN$66,2,FALSE)</f>
        <v>Baylor</v>
      </c>
    </row>
    <row r="3243" spans="2:3" x14ac:dyDescent="0.4">
      <c r="B3243">
        <v>1452</v>
      </c>
      <c r="C3243" t="str">
        <f>VLOOKUP(B3243,Sheet2!$AM$2:$AN$66,2,FALSE)</f>
        <v>West Virginia</v>
      </c>
    </row>
    <row r="3244" spans="2:3" x14ac:dyDescent="0.4">
      <c r="B3244">
        <v>1181</v>
      </c>
      <c r="C3244" t="str">
        <f>VLOOKUP(B3244,Sheet2!$AM$2:$AN$66,2,FALSE)</f>
        <v>Duke</v>
      </c>
    </row>
    <row r="3245" spans="2:3" x14ac:dyDescent="0.4">
      <c r="B3245">
        <v>1437</v>
      </c>
      <c r="C3245" t="str">
        <f>VLOOKUP(B3245,Sheet2!$AM$2:$AN$66,2,FALSE)</f>
        <v>Villanova</v>
      </c>
    </row>
    <row r="3246" spans="2:3" x14ac:dyDescent="0.4">
      <c r="B3246">
        <v>1452</v>
      </c>
      <c r="C3246" t="str">
        <f>VLOOKUP(B3246,Sheet2!$AM$2:$AN$66,2,FALSE)</f>
        <v>West Virginia</v>
      </c>
    </row>
    <row r="3247" spans="2:3" x14ac:dyDescent="0.4">
      <c r="B3247">
        <v>1124</v>
      </c>
      <c r="C3247" t="str">
        <f>VLOOKUP(B3247,Sheet2!$AM$2:$AN$66,2,FALSE)</f>
        <v>Baylor</v>
      </c>
    </row>
    <row r="3248" spans="2:3" x14ac:dyDescent="0.4">
      <c r="B3248">
        <v>1452</v>
      </c>
      <c r="C3248" t="str">
        <f>VLOOKUP(B3248,Sheet2!$AM$2:$AN$66,2,FALSE)</f>
        <v>West Virginia</v>
      </c>
    </row>
    <row r="3249" spans="2:3" x14ac:dyDescent="0.4">
      <c r="B3249">
        <v>1124</v>
      </c>
      <c r="C3249" t="str">
        <f>VLOOKUP(B3249,Sheet2!$AM$2:$AN$66,2,FALSE)</f>
        <v>Baylor</v>
      </c>
    </row>
    <row r="3250" spans="2:3" x14ac:dyDescent="0.4">
      <c r="B3250">
        <v>1181</v>
      </c>
      <c r="C3250" t="str">
        <f>VLOOKUP(B3250,Sheet2!$AM$2:$AN$66,2,FALSE)</f>
        <v>Duke</v>
      </c>
    </row>
    <row r="3251" spans="2:3" x14ac:dyDescent="0.4">
      <c r="B3251">
        <v>1437</v>
      </c>
      <c r="C3251" t="str">
        <f>VLOOKUP(B3251,Sheet2!$AM$2:$AN$66,2,FALSE)</f>
        <v>Villanova</v>
      </c>
    </row>
    <row r="3252" spans="2:3" x14ac:dyDescent="0.4">
      <c r="B3252">
        <v>1452</v>
      </c>
      <c r="C3252" t="str">
        <f>VLOOKUP(B3252,Sheet2!$AM$2:$AN$66,2,FALSE)</f>
        <v>West Virginia</v>
      </c>
    </row>
    <row r="3253" spans="2:3" x14ac:dyDescent="0.4">
      <c r="B3253">
        <v>1458</v>
      </c>
      <c r="C3253" t="str">
        <f>VLOOKUP(B3253,Sheet2!$AM$2:$AN$66,2,FALSE)</f>
        <v>Wisconsin</v>
      </c>
    </row>
    <row r="3254" spans="2:3" x14ac:dyDescent="0.4">
      <c r="B3254">
        <v>1124</v>
      </c>
      <c r="C3254" t="str">
        <f>VLOOKUP(B3254,Sheet2!$AM$2:$AN$66,2,FALSE)</f>
        <v>Baylor</v>
      </c>
    </row>
    <row r="3255" spans="2:3" x14ac:dyDescent="0.4">
      <c r="B3255">
        <v>1452</v>
      </c>
      <c r="C3255" t="str">
        <f>VLOOKUP(B3255,Sheet2!$AM$2:$AN$66,2,FALSE)</f>
        <v>West Virginia</v>
      </c>
    </row>
    <row r="3256" spans="2:3" x14ac:dyDescent="0.4">
      <c r="B3256">
        <v>1437</v>
      </c>
      <c r="C3256" t="str">
        <f>VLOOKUP(B3256,Sheet2!$AM$2:$AN$66,2,FALSE)</f>
        <v>Villanova</v>
      </c>
    </row>
    <row r="3257" spans="2:3" x14ac:dyDescent="0.4">
      <c r="B3257">
        <v>1124</v>
      </c>
      <c r="C3257" t="str">
        <f>VLOOKUP(B3257,Sheet2!$AM$2:$AN$66,2,FALSE)</f>
        <v>Baylor</v>
      </c>
    </row>
    <row r="3258" spans="2:3" x14ac:dyDescent="0.4">
      <c r="B3258">
        <v>1437</v>
      </c>
      <c r="C3258" t="str">
        <f>VLOOKUP(B3258,Sheet2!$AM$2:$AN$66,2,FALSE)</f>
        <v>Villanova</v>
      </c>
    </row>
    <row r="3259" spans="2:3" x14ac:dyDescent="0.4">
      <c r="B3259">
        <v>1343</v>
      </c>
      <c r="C3259" t="str">
        <f>VLOOKUP(B3259,Sheet2!$AM$2:$AN$66,2,FALSE)</f>
        <v>Princeton</v>
      </c>
    </row>
    <row r="3260" spans="2:3" x14ac:dyDescent="0.4">
      <c r="B3260">
        <v>1458</v>
      </c>
      <c r="C3260" t="str">
        <f>VLOOKUP(B3260,Sheet2!$AM$2:$AN$66,2,FALSE)</f>
        <v>Wisconsin</v>
      </c>
    </row>
    <row r="3261" spans="2:3" x14ac:dyDescent="0.4">
      <c r="B3261">
        <v>1343</v>
      </c>
      <c r="C3261" t="str">
        <f>VLOOKUP(B3261,Sheet2!$AM$2:$AN$66,2,FALSE)</f>
        <v>Princeton</v>
      </c>
    </row>
    <row r="3262" spans="2:3" x14ac:dyDescent="0.4">
      <c r="B3262">
        <v>1437</v>
      </c>
      <c r="C3262" t="str">
        <f>VLOOKUP(B3262,Sheet2!$AM$2:$AN$66,2,FALSE)</f>
        <v>Villanova</v>
      </c>
    </row>
    <row r="3263" spans="2:3" x14ac:dyDescent="0.4">
      <c r="B3263">
        <v>1452</v>
      </c>
      <c r="C3263" t="str">
        <f>VLOOKUP(B3263,Sheet2!$AM$2:$AN$66,2,FALSE)</f>
        <v>West Virginia</v>
      </c>
    </row>
    <row r="3264" spans="2:3" x14ac:dyDescent="0.4">
      <c r="B3264">
        <v>1376</v>
      </c>
      <c r="C3264" t="str">
        <f>VLOOKUP(B3264,Sheet2!$AM$2:$AN$66,2,FALSE)</f>
        <v>South Carolina</v>
      </c>
    </row>
    <row r="3265" spans="2:3" x14ac:dyDescent="0.4">
      <c r="B3265">
        <v>1452</v>
      </c>
      <c r="C3265" t="str">
        <f>VLOOKUP(B3265,Sheet2!$AM$2:$AN$66,2,FALSE)</f>
        <v>West Virginia</v>
      </c>
    </row>
    <row r="3266" spans="2:3" x14ac:dyDescent="0.4">
      <c r="B3266">
        <v>1452</v>
      </c>
      <c r="C3266" t="str">
        <f>VLOOKUP(B3266,Sheet2!$AM$2:$AN$66,2,FALSE)</f>
        <v>West Virginia</v>
      </c>
    </row>
    <row r="3267" spans="2:3" x14ac:dyDescent="0.4">
      <c r="B3267">
        <v>1423</v>
      </c>
      <c r="C3267" t="str">
        <f>VLOOKUP(B3267,Sheet2!$AM$2:$AN$66,2,FALSE)</f>
        <v>North Carolina-Wilmington</v>
      </c>
    </row>
    <row r="3268" spans="2:3" x14ac:dyDescent="0.4">
      <c r="B3268">
        <v>1433</v>
      </c>
      <c r="C3268" t="str">
        <f>VLOOKUP(B3268,Sheet2!$AM$2:$AN$66,2,FALSE)</f>
        <v>Virginia Commonwealth</v>
      </c>
    </row>
    <row r="3269" spans="2:3" x14ac:dyDescent="0.4">
      <c r="B3269">
        <v>1433</v>
      </c>
      <c r="C3269" t="str">
        <f>VLOOKUP(B3269,Sheet2!$AM$2:$AN$66,2,FALSE)</f>
        <v>Virginia Commonwealth</v>
      </c>
    </row>
    <row r="3270" spans="2:3" x14ac:dyDescent="0.4">
      <c r="B3270">
        <v>1343</v>
      </c>
      <c r="C3270" t="str">
        <f>VLOOKUP(B3270,Sheet2!$AM$2:$AN$66,2,FALSE)</f>
        <v>Princeton</v>
      </c>
    </row>
    <row r="3271" spans="2:3" x14ac:dyDescent="0.4">
      <c r="B3271">
        <v>1196</v>
      </c>
      <c r="C3271" t="str">
        <f>VLOOKUP(B3271,Sheet2!$AM$2:$AN$66,2,FALSE)</f>
        <v>Florida</v>
      </c>
    </row>
    <row r="3272" spans="2:3" x14ac:dyDescent="0.4">
      <c r="B3272">
        <v>1112</v>
      </c>
      <c r="C3272" t="str">
        <f>VLOOKUP(B3272,Sheet2!$AM$2:$AN$66,2,FALSE)</f>
        <v>Arizona</v>
      </c>
    </row>
    <row r="3273" spans="2:3" x14ac:dyDescent="0.4">
      <c r="B3273">
        <v>1452</v>
      </c>
      <c r="C3273" t="str">
        <f>VLOOKUP(B3273,Sheet2!$AM$2:$AN$66,2,FALSE)</f>
        <v>West Virginia</v>
      </c>
    </row>
    <row r="3274" spans="2:3" x14ac:dyDescent="0.4">
      <c r="B3274">
        <v>1452</v>
      </c>
      <c r="C3274" t="str">
        <f>VLOOKUP(B3274,Sheet2!$AM$2:$AN$66,2,FALSE)</f>
        <v>West Virginia</v>
      </c>
    </row>
    <row r="3275" spans="2:3" x14ac:dyDescent="0.4">
      <c r="B3275">
        <v>1452</v>
      </c>
      <c r="C3275" t="str">
        <f>VLOOKUP(B3275,Sheet2!$AM$2:$AN$66,2,FALSE)</f>
        <v>West Virginia</v>
      </c>
    </row>
    <row r="3276" spans="2:3" x14ac:dyDescent="0.4">
      <c r="B3276">
        <v>1433</v>
      </c>
      <c r="C3276" t="str">
        <f>VLOOKUP(B3276,Sheet2!$AM$2:$AN$66,2,FALSE)</f>
        <v>Virginia Commonwealth</v>
      </c>
    </row>
    <row r="3277" spans="2:3" x14ac:dyDescent="0.4">
      <c r="B3277">
        <v>1452</v>
      </c>
      <c r="C3277" t="str">
        <f>VLOOKUP(B3277,Sheet2!$AM$2:$AN$66,2,FALSE)</f>
        <v>West Virginia</v>
      </c>
    </row>
    <row r="3278" spans="2:3" x14ac:dyDescent="0.4">
      <c r="B3278">
        <v>1458</v>
      </c>
      <c r="C3278" t="str">
        <f>VLOOKUP(B3278,Sheet2!$AM$2:$AN$66,2,FALSE)</f>
        <v>Wisconsin</v>
      </c>
    </row>
    <row r="3279" spans="2:3" x14ac:dyDescent="0.4">
      <c r="B3279">
        <v>1452</v>
      </c>
      <c r="C3279" t="str">
        <f>VLOOKUP(B3279,Sheet2!$AM$2:$AN$66,2,FALSE)</f>
        <v>West Virginia</v>
      </c>
    </row>
    <row r="3280" spans="2:3" x14ac:dyDescent="0.4">
      <c r="B3280">
        <v>1124</v>
      </c>
      <c r="C3280" t="str">
        <f>VLOOKUP(B3280,Sheet2!$AM$2:$AN$66,2,FALSE)</f>
        <v>Baylor</v>
      </c>
    </row>
    <row r="3281" spans="2:3" x14ac:dyDescent="0.4">
      <c r="B3281">
        <v>1452</v>
      </c>
      <c r="C3281" t="str">
        <f>VLOOKUP(B3281,Sheet2!$AM$2:$AN$66,2,FALSE)</f>
        <v>West Virginia</v>
      </c>
    </row>
    <row r="3282" spans="2:3" x14ac:dyDescent="0.4">
      <c r="B3282">
        <v>1124</v>
      </c>
      <c r="C3282" t="str">
        <f>VLOOKUP(B3282,Sheet2!$AM$2:$AN$66,2,FALSE)</f>
        <v>Baylor</v>
      </c>
    </row>
    <row r="3283" spans="2:3" x14ac:dyDescent="0.4">
      <c r="B3283">
        <v>1343</v>
      </c>
      <c r="C3283" t="str">
        <f>VLOOKUP(B3283,Sheet2!$AM$2:$AN$66,2,FALSE)</f>
        <v>Princeton</v>
      </c>
    </row>
    <row r="3284" spans="2:3" x14ac:dyDescent="0.4">
      <c r="B3284">
        <v>1124</v>
      </c>
      <c r="C3284" t="str">
        <f>VLOOKUP(B3284,Sheet2!$AM$2:$AN$66,2,FALSE)</f>
        <v>Baylor</v>
      </c>
    </row>
    <row r="3285" spans="2:3" x14ac:dyDescent="0.4">
      <c r="B3285">
        <v>1376</v>
      </c>
      <c r="C3285" t="str">
        <f>VLOOKUP(B3285,Sheet2!$AM$2:$AN$66,2,FALSE)</f>
        <v>South Carolina</v>
      </c>
    </row>
    <row r="3286" spans="2:3" x14ac:dyDescent="0.4">
      <c r="B3286">
        <v>1124</v>
      </c>
      <c r="C3286" t="str">
        <f>VLOOKUP(B3286,Sheet2!$AM$2:$AN$66,2,FALSE)</f>
        <v>Baylor</v>
      </c>
    </row>
    <row r="3287" spans="2:3" x14ac:dyDescent="0.4">
      <c r="B3287">
        <v>1452</v>
      </c>
      <c r="C3287" t="str">
        <f>VLOOKUP(B3287,Sheet2!$AM$2:$AN$66,2,FALSE)</f>
        <v>West Virginia</v>
      </c>
    </row>
    <row r="3288" spans="2:3" x14ac:dyDescent="0.4">
      <c r="B3288">
        <v>1195</v>
      </c>
      <c r="C3288" t="str">
        <f>VLOOKUP(B3288,Sheet2!$AM$2:$AN$66,2,FALSE)</f>
        <v>Florida Gulf Coast</v>
      </c>
    </row>
    <row r="3289" spans="2:3" x14ac:dyDescent="0.4">
      <c r="B3289">
        <v>1196</v>
      </c>
      <c r="C3289" t="str">
        <f>VLOOKUP(B3289,Sheet2!$AM$2:$AN$66,2,FALSE)</f>
        <v>Florida</v>
      </c>
    </row>
    <row r="3290" spans="2:3" x14ac:dyDescent="0.4">
      <c r="B3290">
        <v>1343</v>
      </c>
      <c r="C3290" t="str">
        <f>VLOOKUP(B3290,Sheet2!$AM$2:$AN$66,2,FALSE)</f>
        <v>Princeton</v>
      </c>
    </row>
    <row r="3291" spans="2:3" x14ac:dyDescent="0.4">
      <c r="B3291">
        <v>1452</v>
      </c>
      <c r="C3291" t="str">
        <f>VLOOKUP(B3291,Sheet2!$AM$2:$AN$66,2,FALSE)</f>
        <v>West Virginia</v>
      </c>
    </row>
    <row r="3292" spans="2:3" x14ac:dyDescent="0.4">
      <c r="B3292">
        <v>1124</v>
      </c>
      <c r="C3292" t="str">
        <f>VLOOKUP(B3292,Sheet2!$AM$2:$AN$66,2,FALSE)</f>
        <v>Baylor</v>
      </c>
    </row>
    <row r="3293" spans="2:3" x14ac:dyDescent="0.4">
      <c r="B3293">
        <v>1452</v>
      </c>
      <c r="C3293" t="str">
        <f>VLOOKUP(B3293,Sheet2!$AM$2:$AN$66,2,FALSE)</f>
        <v>West Virginia</v>
      </c>
    </row>
    <row r="3294" spans="2:3" x14ac:dyDescent="0.4">
      <c r="B3294">
        <v>1458</v>
      </c>
      <c r="C3294" t="str">
        <f>VLOOKUP(B3294,Sheet2!$AM$2:$AN$66,2,FALSE)</f>
        <v>Wisconsin</v>
      </c>
    </row>
    <row r="3295" spans="2:3" x14ac:dyDescent="0.4">
      <c r="B3295">
        <v>1452</v>
      </c>
      <c r="C3295" t="str">
        <f>VLOOKUP(B3295,Sheet2!$AM$2:$AN$66,2,FALSE)</f>
        <v>West Virginia</v>
      </c>
    </row>
    <row r="3296" spans="2:3" x14ac:dyDescent="0.4">
      <c r="B3296">
        <v>1124</v>
      </c>
      <c r="C3296" t="str">
        <f>VLOOKUP(B3296,Sheet2!$AM$2:$AN$66,2,FALSE)</f>
        <v>Baylor</v>
      </c>
    </row>
    <row r="3297" spans="2:3" x14ac:dyDescent="0.4">
      <c r="B3297">
        <v>1181</v>
      </c>
      <c r="C3297" t="str">
        <f>VLOOKUP(B3297,Sheet2!$AM$2:$AN$66,2,FALSE)</f>
        <v>Duke</v>
      </c>
    </row>
    <row r="3298" spans="2:3" x14ac:dyDescent="0.4">
      <c r="B3298">
        <v>1452</v>
      </c>
      <c r="C3298" t="str">
        <f>VLOOKUP(B3298,Sheet2!$AM$2:$AN$66,2,FALSE)</f>
        <v>West Virginia</v>
      </c>
    </row>
    <row r="3299" spans="2:3" x14ac:dyDescent="0.4">
      <c r="B3299">
        <v>1423</v>
      </c>
      <c r="C3299" t="str">
        <f>VLOOKUP(B3299,Sheet2!$AM$2:$AN$66,2,FALSE)</f>
        <v>North Carolina-Wilmington</v>
      </c>
    </row>
    <row r="3300" spans="2:3" x14ac:dyDescent="0.4">
      <c r="B3300">
        <v>1124</v>
      </c>
      <c r="C3300" t="str">
        <f>VLOOKUP(B3300,Sheet2!$AM$2:$AN$66,2,FALSE)</f>
        <v>Baylor</v>
      </c>
    </row>
    <row r="3301" spans="2:3" x14ac:dyDescent="0.4">
      <c r="B3301">
        <v>1433</v>
      </c>
      <c r="C3301" t="str">
        <f>VLOOKUP(B3301,Sheet2!$AM$2:$AN$66,2,FALSE)</f>
        <v>Virginia Commonwealth</v>
      </c>
    </row>
    <row r="3302" spans="2:3" x14ac:dyDescent="0.4">
      <c r="B3302">
        <v>1452</v>
      </c>
      <c r="C3302" t="str">
        <f>VLOOKUP(B3302,Sheet2!$AM$2:$AN$66,2,FALSE)</f>
        <v>West Virginia</v>
      </c>
    </row>
    <row r="3303" spans="2:3" x14ac:dyDescent="0.4">
      <c r="B3303">
        <v>1452</v>
      </c>
      <c r="C3303" t="str">
        <f>VLOOKUP(B3303,Sheet2!$AM$2:$AN$66,2,FALSE)</f>
        <v>West Virginia</v>
      </c>
    </row>
    <row r="3304" spans="2:3" x14ac:dyDescent="0.4">
      <c r="B3304">
        <v>1195</v>
      </c>
      <c r="C3304" t="str">
        <f>VLOOKUP(B3304,Sheet2!$AM$2:$AN$66,2,FALSE)</f>
        <v>Florida Gulf Coast</v>
      </c>
    </row>
    <row r="3305" spans="2:3" x14ac:dyDescent="0.4">
      <c r="B3305">
        <v>1124</v>
      </c>
      <c r="C3305" t="str">
        <f>VLOOKUP(B3305,Sheet2!$AM$2:$AN$66,2,FALSE)</f>
        <v>Baylor</v>
      </c>
    </row>
    <row r="3306" spans="2:3" x14ac:dyDescent="0.4">
      <c r="B3306">
        <v>1124</v>
      </c>
      <c r="C3306" t="str">
        <f>VLOOKUP(B3306,Sheet2!$AM$2:$AN$66,2,FALSE)</f>
        <v>Baylor</v>
      </c>
    </row>
    <row r="3307" spans="2:3" x14ac:dyDescent="0.4">
      <c r="B3307">
        <v>1452</v>
      </c>
      <c r="C3307" t="str">
        <f>VLOOKUP(B3307,Sheet2!$AM$2:$AN$66,2,FALSE)</f>
        <v>West Virginia</v>
      </c>
    </row>
    <row r="3308" spans="2:3" x14ac:dyDescent="0.4">
      <c r="B3308">
        <v>1437</v>
      </c>
      <c r="C3308" t="str">
        <f>VLOOKUP(B3308,Sheet2!$AM$2:$AN$66,2,FALSE)</f>
        <v>Villanova</v>
      </c>
    </row>
    <row r="3309" spans="2:3" x14ac:dyDescent="0.4">
      <c r="B3309">
        <v>1452</v>
      </c>
      <c r="C3309" t="str">
        <f>VLOOKUP(B3309,Sheet2!$AM$2:$AN$66,2,FALSE)</f>
        <v>West Virginia</v>
      </c>
    </row>
    <row r="3310" spans="2:3" x14ac:dyDescent="0.4">
      <c r="B3310">
        <v>1433</v>
      </c>
      <c r="C3310" t="str">
        <f>VLOOKUP(B3310,Sheet2!$AM$2:$AN$66,2,FALSE)</f>
        <v>Virginia Commonwealth</v>
      </c>
    </row>
    <row r="3311" spans="2:3" x14ac:dyDescent="0.4">
      <c r="B3311">
        <v>1452</v>
      </c>
      <c r="C3311" t="str">
        <f>VLOOKUP(B3311,Sheet2!$AM$2:$AN$66,2,FALSE)</f>
        <v>West Virginia</v>
      </c>
    </row>
    <row r="3312" spans="2:3" x14ac:dyDescent="0.4">
      <c r="B3312">
        <v>1452</v>
      </c>
      <c r="C3312" t="str">
        <f>VLOOKUP(B3312,Sheet2!$AM$2:$AN$66,2,FALSE)</f>
        <v>West Virginia</v>
      </c>
    </row>
    <row r="3313" spans="2:3" x14ac:dyDescent="0.4">
      <c r="B3313">
        <v>1437</v>
      </c>
      <c r="C3313" t="str">
        <f>VLOOKUP(B3313,Sheet2!$AM$2:$AN$66,2,FALSE)</f>
        <v>Villanova</v>
      </c>
    </row>
    <row r="3314" spans="2:3" x14ac:dyDescent="0.4">
      <c r="B3314">
        <v>1423</v>
      </c>
      <c r="C3314" t="str">
        <f>VLOOKUP(B3314,Sheet2!$AM$2:$AN$66,2,FALSE)</f>
        <v>North Carolina-Wilmington</v>
      </c>
    </row>
    <row r="3315" spans="2:3" x14ac:dyDescent="0.4">
      <c r="B3315">
        <v>1374</v>
      </c>
      <c r="C3315" t="str">
        <f>VLOOKUP(B3315,Sheet2!$AM$2:$AN$66,2,FALSE)</f>
        <v>Southern Methodist</v>
      </c>
    </row>
    <row r="3316" spans="2:3" x14ac:dyDescent="0.4">
      <c r="B3316">
        <v>1437</v>
      </c>
      <c r="C3316" t="str">
        <f>VLOOKUP(B3316,Sheet2!$AM$2:$AN$66,2,FALSE)</f>
        <v>Villanova</v>
      </c>
    </row>
    <row r="3317" spans="2:3" x14ac:dyDescent="0.4">
      <c r="B3317">
        <v>1124</v>
      </c>
      <c r="C3317" t="str">
        <f>VLOOKUP(B3317,Sheet2!$AM$2:$AN$66,2,FALSE)</f>
        <v>Baylor</v>
      </c>
    </row>
    <row r="3318" spans="2:3" x14ac:dyDescent="0.4">
      <c r="B3318">
        <v>1433</v>
      </c>
      <c r="C3318" t="str">
        <f>VLOOKUP(B3318,Sheet2!$AM$2:$AN$66,2,FALSE)</f>
        <v>Virginia Commonwealth</v>
      </c>
    </row>
    <row r="3319" spans="2:3" x14ac:dyDescent="0.4">
      <c r="B3319">
        <v>1452</v>
      </c>
      <c r="C3319" t="str">
        <f>VLOOKUP(B3319,Sheet2!$AM$2:$AN$66,2,FALSE)</f>
        <v>West Virginia</v>
      </c>
    </row>
    <row r="3320" spans="2:3" x14ac:dyDescent="0.4">
      <c r="B3320">
        <v>1452</v>
      </c>
      <c r="C3320" t="str">
        <f>VLOOKUP(B3320,Sheet2!$AM$2:$AN$66,2,FALSE)</f>
        <v>West Virginia</v>
      </c>
    </row>
    <row r="3321" spans="2:3" x14ac:dyDescent="0.4">
      <c r="B3321">
        <v>1112</v>
      </c>
      <c r="C3321" t="str">
        <f>VLOOKUP(B3321,Sheet2!$AM$2:$AN$66,2,FALSE)</f>
        <v>Arizona</v>
      </c>
    </row>
    <row r="3322" spans="2:3" x14ac:dyDescent="0.4">
      <c r="B3322">
        <v>1343</v>
      </c>
      <c r="C3322" t="str">
        <f>VLOOKUP(B3322,Sheet2!$AM$2:$AN$66,2,FALSE)</f>
        <v>Princeton</v>
      </c>
    </row>
    <row r="3323" spans="2:3" x14ac:dyDescent="0.4">
      <c r="B3323">
        <v>1195</v>
      </c>
      <c r="C3323" t="str">
        <f>VLOOKUP(B3323,Sheet2!$AM$2:$AN$66,2,FALSE)</f>
        <v>Florida Gulf Coast</v>
      </c>
    </row>
    <row r="3324" spans="2:3" x14ac:dyDescent="0.4">
      <c r="B3324">
        <v>1376</v>
      </c>
      <c r="C3324" t="str">
        <f>VLOOKUP(B3324,Sheet2!$AM$2:$AN$66,2,FALSE)</f>
        <v>South Carolina</v>
      </c>
    </row>
    <row r="3325" spans="2:3" x14ac:dyDescent="0.4">
      <c r="B3325">
        <v>1437</v>
      </c>
      <c r="C3325" t="str">
        <f>VLOOKUP(B3325,Sheet2!$AM$2:$AN$66,2,FALSE)</f>
        <v>Villanova</v>
      </c>
    </row>
    <row r="3326" spans="2:3" x14ac:dyDescent="0.4">
      <c r="B3326">
        <v>1433</v>
      </c>
      <c r="C3326" t="str">
        <f>VLOOKUP(B3326,Sheet2!$AM$2:$AN$66,2,FALSE)</f>
        <v>Virginia Commonwealth</v>
      </c>
    </row>
    <row r="3327" spans="2:3" x14ac:dyDescent="0.4">
      <c r="B3327">
        <v>1437</v>
      </c>
      <c r="C3327" t="str">
        <f>VLOOKUP(B3327,Sheet2!$AM$2:$AN$66,2,FALSE)</f>
        <v>Villanova</v>
      </c>
    </row>
    <row r="3328" spans="2:3" x14ac:dyDescent="0.4">
      <c r="B3328">
        <v>1452</v>
      </c>
      <c r="C3328" t="str">
        <f>VLOOKUP(B3328,Sheet2!$AM$2:$AN$66,2,FALSE)</f>
        <v>West Virginia</v>
      </c>
    </row>
    <row r="3329" spans="2:3" x14ac:dyDescent="0.4">
      <c r="B3329">
        <v>1452</v>
      </c>
      <c r="C3329" t="str">
        <f>VLOOKUP(B3329,Sheet2!$AM$2:$AN$66,2,FALSE)</f>
        <v>West Virginia</v>
      </c>
    </row>
    <row r="3330" spans="2:3" x14ac:dyDescent="0.4">
      <c r="B3330">
        <v>1452</v>
      </c>
      <c r="C3330" t="str">
        <f>VLOOKUP(B3330,Sheet2!$AM$2:$AN$66,2,FALSE)</f>
        <v>West Virginia</v>
      </c>
    </row>
    <row r="3331" spans="2:3" x14ac:dyDescent="0.4">
      <c r="B3331">
        <v>1452</v>
      </c>
      <c r="C3331" t="str">
        <f>VLOOKUP(B3331,Sheet2!$AM$2:$AN$66,2,FALSE)</f>
        <v>West Virginia</v>
      </c>
    </row>
    <row r="3332" spans="2:3" x14ac:dyDescent="0.4">
      <c r="B3332">
        <v>1124</v>
      </c>
      <c r="C3332" t="str">
        <f>VLOOKUP(B3332,Sheet2!$AM$2:$AN$66,2,FALSE)</f>
        <v>Baylor</v>
      </c>
    </row>
    <row r="3333" spans="2:3" x14ac:dyDescent="0.4">
      <c r="B3333">
        <v>1452</v>
      </c>
      <c r="C3333" t="str">
        <f>VLOOKUP(B3333,Sheet2!$AM$2:$AN$66,2,FALSE)</f>
        <v>West Virginia</v>
      </c>
    </row>
    <row r="3334" spans="2:3" x14ac:dyDescent="0.4">
      <c r="B3334">
        <v>1124</v>
      </c>
      <c r="C3334" t="str">
        <f>VLOOKUP(B3334,Sheet2!$AM$2:$AN$66,2,FALSE)</f>
        <v>Baylor</v>
      </c>
    </row>
    <row r="3335" spans="2:3" x14ac:dyDescent="0.4">
      <c r="B3335">
        <v>1433</v>
      </c>
      <c r="C3335" t="str">
        <f>VLOOKUP(B3335,Sheet2!$AM$2:$AN$66,2,FALSE)</f>
        <v>Virginia Commonwealth</v>
      </c>
    </row>
    <row r="3336" spans="2:3" x14ac:dyDescent="0.4">
      <c r="B3336">
        <v>1437</v>
      </c>
      <c r="C3336" t="str">
        <f>VLOOKUP(B3336,Sheet2!$AM$2:$AN$66,2,FALSE)</f>
        <v>Villanova</v>
      </c>
    </row>
    <row r="3337" spans="2:3" x14ac:dyDescent="0.4">
      <c r="B3337">
        <v>1124</v>
      </c>
      <c r="C3337" t="str">
        <f>VLOOKUP(B3337,Sheet2!$AM$2:$AN$66,2,FALSE)</f>
        <v>Baylor</v>
      </c>
    </row>
    <row r="3338" spans="2:3" x14ac:dyDescent="0.4">
      <c r="B3338">
        <v>1452</v>
      </c>
      <c r="C3338" t="str">
        <f>VLOOKUP(B3338,Sheet2!$AM$2:$AN$66,2,FALSE)</f>
        <v>West Virginia</v>
      </c>
    </row>
    <row r="3339" spans="2:3" x14ac:dyDescent="0.4">
      <c r="B3339">
        <v>1452</v>
      </c>
      <c r="C3339" t="str">
        <f>VLOOKUP(B3339,Sheet2!$AM$2:$AN$66,2,FALSE)</f>
        <v>West Virginia</v>
      </c>
    </row>
    <row r="3340" spans="2:3" x14ac:dyDescent="0.4">
      <c r="B3340">
        <v>1433</v>
      </c>
      <c r="C3340" t="str">
        <f>VLOOKUP(B3340,Sheet2!$AM$2:$AN$66,2,FALSE)</f>
        <v>Virginia Commonwealth</v>
      </c>
    </row>
    <row r="3341" spans="2:3" x14ac:dyDescent="0.4">
      <c r="B3341">
        <v>1437</v>
      </c>
      <c r="C3341" t="str">
        <f>VLOOKUP(B3341,Sheet2!$AM$2:$AN$66,2,FALSE)</f>
        <v>Villanova</v>
      </c>
    </row>
    <row r="3342" spans="2:3" x14ac:dyDescent="0.4">
      <c r="B3342">
        <v>1112</v>
      </c>
      <c r="C3342" t="str">
        <f>VLOOKUP(B3342,Sheet2!$AM$2:$AN$66,2,FALSE)</f>
        <v>Arizona</v>
      </c>
    </row>
    <row r="3343" spans="2:3" x14ac:dyDescent="0.4">
      <c r="B3343">
        <v>1452</v>
      </c>
      <c r="C3343" t="str">
        <f>VLOOKUP(B3343,Sheet2!$AM$2:$AN$66,2,FALSE)</f>
        <v>West Virginia</v>
      </c>
    </row>
    <row r="3344" spans="2:3" x14ac:dyDescent="0.4">
      <c r="B3344">
        <v>1195</v>
      </c>
      <c r="C3344" t="str">
        <f>VLOOKUP(B3344,Sheet2!$AM$2:$AN$66,2,FALSE)</f>
        <v>Florida Gulf Coast</v>
      </c>
    </row>
    <row r="3345" spans="2:3" x14ac:dyDescent="0.4">
      <c r="B3345">
        <v>1452</v>
      </c>
      <c r="C3345" t="str">
        <f>VLOOKUP(B3345,Sheet2!$AM$2:$AN$66,2,FALSE)</f>
        <v>West Virginia</v>
      </c>
    </row>
    <row r="3346" spans="2:3" x14ac:dyDescent="0.4">
      <c r="B3346">
        <v>1433</v>
      </c>
      <c r="C3346" t="str">
        <f>VLOOKUP(B3346,Sheet2!$AM$2:$AN$66,2,FALSE)</f>
        <v>Virginia Commonwealth</v>
      </c>
    </row>
    <row r="3347" spans="2:3" x14ac:dyDescent="0.4">
      <c r="B3347">
        <v>1437</v>
      </c>
      <c r="C3347" t="str">
        <f>VLOOKUP(B3347,Sheet2!$AM$2:$AN$66,2,FALSE)</f>
        <v>Villanova</v>
      </c>
    </row>
    <row r="3348" spans="2:3" x14ac:dyDescent="0.4">
      <c r="B3348">
        <v>1452</v>
      </c>
      <c r="C3348" t="str">
        <f>VLOOKUP(B3348,Sheet2!$AM$2:$AN$66,2,FALSE)</f>
        <v>West Virginia</v>
      </c>
    </row>
    <row r="3349" spans="2:3" x14ac:dyDescent="0.4">
      <c r="B3349">
        <v>1433</v>
      </c>
      <c r="C3349" t="str">
        <f>VLOOKUP(B3349,Sheet2!$AM$2:$AN$66,2,FALSE)</f>
        <v>Virginia Commonwealth</v>
      </c>
    </row>
    <row r="3350" spans="2:3" x14ac:dyDescent="0.4">
      <c r="B3350">
        <v>1452</v>
      </c>
      <c r="C3350" t="str">
        <f>VLOOKUP(B3350,Sheet2!$AM$2:$AN$66,2,FALSE)</f>
        <v>West Virginia</v>
      </c>
    </row>
    <row r="3351" spans="2:3" x14ac:dyDescent="0.4">
      <c r="B3351">
        <v>1343</v>
      </c>
      <c r="C3351" t="str">
        <f>VLOOKUP(B3351,Sheet2!$AM$2:$AN$66,2,FALSE)</f>
        <v>Princeton</v>
      </c>
    </row>
    <row r="3352" spans="2:3" x14ac:dyDescent="0.4">
      <c r="B3352">
        <v>1452</v>
      </c>
      <c r="C3352" t="str">
        <f>VLOOKUP(B3352,Sheet2!$AM$2:$AN$66,2,FALSE)</f>
        <v>West Virginia</v>
      </c>
    </row>
    <row r="3353" spans="2:3" x14ac:dyDescent="0.4">
      <c r="B3353">
        <v>1452</v>
      </c>
      <c r="C3353" t="str">
        <f>VLOOKUP(B3353,Sheet2!$AM$2:$AN$66,2,FALSE)</f>
        <v>West Virginia</v>
      </c>
    </row>
    <row r="3354" spans="2:3" x14ac:dyDescent="0.4">
      <c r="B3354">
        <v>1452</v>
      </c>
      <c r="C3354" t="str">
        <f>VLOOKUP(B3354,Sheet2!$AM$2:$AN$66,2,FALSE)</f>
        <v>West Virginia</v>
      </c>
    </row>
    <row r="3355" spans="2:3" x14ac:dyDescent="0.4">
      <c r="B3355">
        <v>1452</v>
      </c>
      <c r="C3355" t="str">
        <f>VLOOKUP(B3355,Sheet2!$AM$2:$AN$66,2,FALSE)</f>
        <v>West Virginia</v>
      </c>
    </row>
    <row r="3356" spans="2:3" x14ac:dyDescent="0.4">
      <c r="B3356">
        <v>1452</v>
      </c>
      <c r="C3356" t="str">
        <f>VLOOKUP(B3356,Sheet2!$AM$2:$AN$66,2,FALSE)</f>
        <v>West Virginia</v>
      </c>
    </row>
    <row r="3357" spans="2:3" x14ac:dyDescent="0.4">
      <c r="B3357">
        <v>1124</v>
      </c>
      <c r="C3357" t="str">
        <f>VLOOKUP(B3357,Sheet2!$AM$2:$AN$66,2,FALSE)</f>
        <v>Baylor</v>
      </c>
    </row>
    <row r="3358" spans="2:3" x14ac:dyDescent="0.4">
      <c r="B3358">
        <v>1433</v>
      </c>
      <c r="C3358" t="str">
        <f>VLOOKUP(B3358,Sheet2!$AM$2:$AN$66,2,FALSE)</f>
        <v>Virginia Commonwealth</v>
      </c>
    </row>
    <row r="3359" spans="2:3" x14ac:dyDescent="0.4">
      <c r="B3359">
        <v>1452</v>
      </c>
      <c r="C3359" t="str">
        <f>VLOOKUP(B3359,Sheet2!$AM$2:$AN$66,2,FALSE)</f>
        <v>West Virginia</v>
      </c>
    </row>
    <row r="3360" spans="2:3" x14ac:dyDescent="0.4">
      <c r="B3360">
        <v>1124</v>
      </c>
      <c r="C3360" t="str">
        <f>VLOOKUP(B3360,Sheet2!$AM$2:$AN$66,2,FALSE)</f>
        <v>Baylor</v>
      </c>
    </row>
    <row r="3361" spans="2:3" x14ac:dyDescent="0.4">
      <c r="B3361">
        <v>1423</v>
      </c>
      <c r="C3361" t="str">
        <f>VLOOKUP(B3361,Sheet2!$AM$2:$AN$66,2,FALSE)</f>
        <v>North Carolina-Wilmington</v>
      </c>
    </row>
    <row r="3362" spans="2:3" x14ac:dyDescent="0.4">
      <c r="B3362">
        <v>1433</v>
      </c>
      <c r="C3362" t="str">
        <f>VLOOKUP(B3362,Sheet2!$AM$2:$AN$66,2,FALSE)</f>
        <v>Virginia Commonwealth</v>
      </c>
    </row>
    <row r="3363" spans="2:3" x14ac:dyDescent="0.4">
      <c r="B3363">
        <v>1124</v>
      </c>
      <c r="C3363" t="str">
        <f>VLOOKUP(B3363,Sheet2!$AM$2:$AN$66,2,FALSE)</f>
        <v>Baylor</v>
      </c>
    </row>
    <row r="3364" spans="2:3" x14ac:dyDescent="0.4">
      <c r="B3364">
        <v>1437</v>
      </c>
      <c r="C3364" t="str">
        <f>VLOOKUP(B3364,Sheet2!$AM$2:$AN$66,2,FALSE)</f>
        <v>Villanova</v>
      </c>
    </row>
    <row r="3365" spans="2:3" x14ac:dyDescent="0.4">
      <c r="B3365">
        <v>1452</v>
      </c>
      <c r="C3365" t="str">
        <f>VLOOKUP(B3365,Sheet2!$AM$2:$AN$66,2,FALSE)</f>
        <v>West Virginia</v>
      </c>
    </row>
    <row r="3366" spans="2:3" x14ac:dyDescent="0.4">
      <c r="B3366">
        <v>1452</v>
      </c>
      <c r="C3366" t="str">
        <f>VLOOKUP(B3366,Sheet2!$AM$2:$AN$66,2,FALSE)</f>
        <v>West Virginia</v>
      </c>
    </row>
    <row r="3367" spans="2:3" x14ac:dyDescent="0.4">
      <c r="B3367">
        <v>1458</v>
      </c>
      <c r="C3367" t="str">
        <f>VLOOKUP(B3367,Sheet2!$AM$2:$AN$66,2,FALSE)</f>
        <v>Wisconsin</v>
      </c>
    </row>
    <row r="3368" spans="2:3" x14ac:dyDescent="0.4">
      <c r="B3368">
        <v>1452</v>
      </c>
      <c r="C3368" t="str">
        <f>VLOOKUP(B3368,Sheet2!$AM$2:$AN$66,2,FALSE)</f>
        <v>West Virginia</v>
      </c>
    </row>
    <row r="3369" spans="2:3" x14ac:dyDescent="0.4">
      <c r="B3369">
        <v>1433</v>
      </c>
      <c r="C3369" t="str">
        <f>VLOOKUP(B3369,Sheet2!$AM$2:$AN$66,2,FALSE)</f>
        <v>Virginia Commonwealth</v>
      </c>
    </row>
    <row r="3370" spans="2:3" x14ac:dyDescent="0.4">
      <c r="B3370">
        <v>1437</v>
      </c>
      <c r="C3370" t="str">
        <f>VLOOKUP(B3370,Sheet2!$AM$2:$AN$66,2,FALSE)</f>
        <v>Villanova</v>
      </c>
    </row>
    <row r="3371" spans="2:3" x14ac:dyDescent="0.4">
      <c r="B3371">
        <v>1452</v>
      </c>
      <c r="C3371" t="str">
        <f>VLOOKUP(B3371,Sheet2!$AM$2:$AN$66,2,FALSE)</f>
        <v>West Virginia</v>
      </c>
    </row>
    <row r="3372" spans="2:3" x14ac:dyDescent="0.4">
      <c r="B3372">
        <v>1124</v>
      </c>
      <c r="C3372" t="str">
        <f>VLOOKUP(B3372,Sheet2!$AM$2:$AN$66,2,FALSE)</f>
        <v>Baylor</v>
      </c>
    </row>
    <row r="3373" spans="2:3" x14ac:dyDescent="0.4">
      <c r="B3373">
        <v>1452</v>
      </c>
      <c r="C3373" t="str">
        <f>VLOOKUP(B3373,Sheet2!$AM$2:$AN$66,2,FALSE)</f>
        <v>West Virginia</v>
      </c>
    </row>
    <row r="3374" spans="2:3" x14ac:dyDescent="0.4">
      <c r="B3374">
        <v>1343</v>
      </c>
      <c r="C3374" t="str">
        <f>VLOOKUP(B3374,Sheet2!$AM$2:$AN$66,2,FALSE)</f>
        <v>Princeton</v>
      </c>
    </row>
    <row r="3375" spans="2:3" x14ac:dyDescent="0.4">
      <c r="B3375">
        <v>1452</v>
      </c>
      <c r="C3375" t="str">
        <f>VLOOKUP(B3375,Sheet2!$AM$2:$AN$66,2,FALSE)</f>
        <v>West Virginia</v>
      </c>
    </row>
    <row r="3376" spans="2:3" x14ac:dyDescent="0.4">
      <c r="B3376">
        <v>1124</v>
      </c>
      <c r="C3376" t="str">
        <f>VLOOKUP(B3376,Sheet2!$AM$2:$AN$66,2,FALSE)</f>
        <v>Baylor</v>
      </c>
    </row>
    <row r="3377" spans="2:3" x14ac:dyDescent="0.4">
      <c r="B3377">
        <v>1343</v>
      </c>
      <c r="C3377" t="str">
        <f>VLOOKUP(B3377,Sheet2!$AM$2:$AN$66,2,FALSE)</f>
        <v>Princeton</v>
      </c>
    </row>
    <row r="3378" spans="2:3" x14ac:dyDescent="0.4">
      <c r="B3378">
        <v>1196</v>
      </c>
      <c r="C3378" t="str">
        <f>VLOOKUP(B3378,Sheet2!$AM$2:$AN$66,2,FALSE)</f>
        <v>Florida</v>
      </c>
    </row>
    <row r="3379" spans="2:3" x14ac:dyDescent="0.4">
      <c r="B3379">
        <v>1433</v>
      </c>
      <c r="C3379" t="str">
        <f>VLOOKUP(B3379,Sheet2!$AM$2:$AN$66,2,FALSE)</f>
        <v>Virginia Commonwealth</v>
      </c>
    </row>
    <row r="3380" spans="2:3" x14ac:dyDescent="0.4">
      <c r="B3380">
        <v>1423</v>
      </c>
      <c r="C3380" t="str">
        <f>VLOOKUP(B3380,Sheet2!$AM$2:$AN$66,2,FALSE)</f>
        <v>North Carolina-Wilmington</v>
      </c>
    </row>
    <row r="3381" spans="2:3" x14ac:dyDescent="0.4">
      <c r="B3381">
        <v>1452</v>
      </c>
      <c r="C3381" t="str">
        <f>VLOOKUP(B3381,Sheet2!$AM$2:$AN$66,2,FALSE)</f>
        <v>West Virginia</v>
      </c>
    </row>
    <row r="3382" spans="2:3" x14ac:dyDescent="0.4">
      <c r="B3382">
        <v>1452</v>
      </c>
      <c r="C3382" t="str">
        <f>VLOOKUP(B3382,Sheet2!$AM$2:$AN$66,2,FALSE)</f>
        <v>West Virginia</v>
      </c>
    </row>
    <row r="3383" spans="2:3" x14ac:dyDescent="0.4">
      <c r="B3383">
        <v>1452</v>
      </c>
      <c r="C3383" t="str">
        <f>VLOOKUP(B3383,Sheet2!$AM$2:$AN$66,2,FALSE)</f>
        <v>West Virginia</v>
      </c>
    </row>
    <row r="3384" spans="2:3" x14ac:dyDescent="0.4">
      <c r="B3384">
        <v>1124</v>
      </c>
      <c r="C3384" t="str">
        <f>VLOOKUP(B3384,Sheet2!$AM$2:$AN$66,2,FALSE)</f>
        <v>Baylor</v>
      </c>
    </row>
    <row r="3385" spans="2:3" x14ac:dyDescent="0.4">
      <c r="B3385">
        <v>1112</v>
      </c>
      <c r="C3385" t="str">
        <f>VLOOKUP(B3385,Sheet2!$AM$2:$AN$66,2,FALSE)</f>
        <v>Arizona</v>
      </c>
    </row>
    <row r="3386" spans="2:3" x14ac:dyDescent="0.4">
      <c r="B3386">
        <v>1433</v>
      </c>
      <c r="C3386" t="str">
        <f>VLOOKUP(B3386,Sheet2!$AM$2:$AN$66,2,FALSE)</f>
        <v>Virginia Commonwealth</v>
      </c>
    </row>
    <row r="3387" spans="2:3" x14ac:dyDescent="0.4">
      <c r="B3387">
        <v>1458</v>
      </c>
      <c r="C3387" t="str">
        <f>VLOOKUP(B3387,Sheet2!$AM$2:$AN$66,2,FALSE)</f>
        <v>Wisconsin</v>
      </c>
    </row>
    <row r="3388" spans="2:3" x14ac:dyDescent="0.4">
      <c r="B3388">
        <v>1196</v>
      </c>
      <c r="C3388" t="str">
        <f>VLOOKUP(B3388,Sheet2!$AM$2:$AN$66,2,FALSE)</f>
        <v>Florida</v>
      </c>
    </row>
    <row r="3389" spans="2:3" x14ac:dyDescent="0.4">
      <c r="B3389">
        <v>1124</v>
      </c>
      <c r="C3389" t="str">
        <f>VLOOKUP(B3389,Sheet2!$AM$2:$AN$66,2,FALSE)</f>
        <v>Baylor</v>
      </c>
    </row>
    <row r="3390" spans="2:3" x14ac:dyDescent="0.4">
      <c r="B3390">
        <v>1437</v>
      </c>
      <c r="C3390" t="str">
        <f>VLOOKUP(B3390,Sheet2!$AM$2:$AN$66,2,FALSE)</f>
        <v>Villanova</v>
      </c>
    </row>
    <row r="3391" spans="2:3" x14ac:dyDescent="0.4">
      <c r="B3391">
        <v>1437</v>
      </c>
      <c r="C3391" t="str">
        <f>VLOOKUP(B3391,Sheet2!$AM$2:$AN$66,2,FALSE)</f>
        <v>Villanova</v>
      </c>
    </row>
    <row r="3392" spans="2:3" x14ac:dyDescent="0.4">
      <c r="B3392">
        <v>1181</v>
      </c>
      <c r="C3392" t="str">
        <f>VLOOKUP(B3392,Sheet2!$AM$2:$AN$66,2,FALSE)</f>
        <v>Duke</v>
      </c>
    </row>
    <row r="3393" spans="2:3" x14ac:dyDescent="0.4">
      <c r="B3393">
        <v>1452</v>
      </c>
      <c r="C3393" t="str">
        <f>VLOOKUP(B3393,Sheet2!$AM$2:$AN$66,2,FALSE)</f>
        <v>West Virginia</v>
      </c>
    </row>
    <row r="3394" spans="2:3" x14ac:dyDescent="0.4">
      <c r="B3394">
        <v>1112</v>
      </c>
      <c r="C3394" t="str">
        <f>VLOOKUP(B3394,Sheet2!$AM$2:$AN$66,2,FALSE)</f>
        <v>Arizona</v>
      </c>
    </row>
    <row r="3395" spans="2:3" x14ac:dyDescent="0.4">
      <c r="B3395">
        <v>1452</v>
      </c>
      <c r="C3395" t="str">
        <f>VLOOKUP(B3395,Sheet2!$AM$2:$AN$66,2,FALSE)</f>
        <v>West Virginia</v>
      </c>
    </row>
    <row r="3396" spans="2:3" x14ac:dyDescent="0.4">
      <c r="B3396">
        <v>1112</v>
      </c>
      <c r="C3396" t="str">
        <f>VLOOKUP(B3396,Sheet2!$AM$2:$AN$66,2,FALSE)</f>
        <v>Arizona</v>
      </c>
    </row>
    <row r="3397" spans="2:3" x14ac:dyDescent="0.4">
      <c r="B3397">
        <v>1458</v>
      </c>
      <c r="C3397" t="str">
        <f>VLOOKUP(B3397,Sheet2!$AM$2:$AN$66,2,FALSE)</f>
        <v>Wisconsin</v>
      </c>
    </row>
    <row r="3398" spans="2:3" x14ac:dyDescent="0.4">
      <c r="B3398">
        <v>1437</v>
      </c>
      <c r="C3398" t="str">
        <f>VLOOKUP(B3398,Sheet2!$AM$2:$AN$66,2,FALSE)</f>
        <v>Villanova</v>
      </c>
    </row>
    <row r="3399" spans="2:3" x14ac:dyDescent="0.4">
      <c r="B3399">
        <v>1437</v>
      </c>
      <c r="C3399" t="str">
        <f>VLOOKUP(B3399,Sheet2!$AM$2:$AN$66,2,FALSE)</f>
        <v>Villanova</v>
      </c>
    </row>
    <row r="3400" spans="2:3" x14ac:dyDescent="0.4">
      <c r="B3400">
        <v>1388</v>
      </c>
      <c r="C3400" t="str">
        <f>VLOOKUP(B3400,Sheet2!$AM$2:$AN$66,2,FALSE)</f>
        <v>Saint Mary's (CA)</v>
      </c>
    </row>
    <row r="3401" spans="2:3" x14ac:dyDescent="0.4">
      <c r="B3401">
        <v>1343</v>
      </c>
      <c r="C3401" t="str">
        <f>VLOOKUP(B3401,Sheet2!$AM$2:$AN$66,2,FALSE)</f>
        <v>Princeton</v>
      </c>
    </row>
    <row r="3402" spans="2:3" x14ac:dyDescent="0.4">
      <c r="B3402">
        <v>1195</v>
      </c>
      <c r="C3402" t="str">
        <f>VLOOKUP(B3402,Sheet2!$AM$2:$AN$66,2,FALSE)</f>
        <v>Florida Gulf Coast</v>
      </c>
    </row>
    <row r="3403" spans="2:3" x14ac:dyDescent="0.4">
      <c r="B3403">
        <v>1195</v>
      </c>
      <c r="C3403" t="str">
        <f>VLOOKUP(B3403,Sheet2!$AM$2:$AN$66,2,FALSE)</f>
        <v>Florida Gulf Coast</v>
      </c>
    </row>
    <row r="3404" spans="2:3" x14ac:dyDescent="0.4">
      <c r="B3404">
        <v>1124</v>
      </c>
      <c r="C3404" t="str">
        <f>VLOOKUP(B3404,Sheet2!$AM$2:$AN$66,2,FALSE)</f>
        <v>Baylor</v>
      </c>
    </row>
    <row r="3405" spans="2:3" x14ac:dyDescent="0.4">
      <c r="B3405">
        <v>1423</v>
      </c>
      <c r="C3405" t="str">
        <f>VLOOKUP(B3405,Sheet2!$AM$2:$AN$66,2,FALSE)</f>
        <v>North Carolina-Wilmington</v>
      </c>
    </row>
    <row r="3406" spans="2:3" x14ac:dyDescent="0.4">
      <c r="B3406">
        <v>1374</v>
      </c>
      <c r="C3406" t="str">
        <f>VLOOKUP(B3406,Sheet2!$AM$2:$AN$66,2,FALSE)</f>
        <v>Southern Methodist</v>
      </c>
    </row>
    <row r="3407" spans="2:3" x14ac:dyDescent="0.4">
      <c r="B3407">
        <v>1433</v>
      </c>
      <c r="C3407" t="str">
        <f>VLOOKUP(B3407,Sheet2!$AM$2:$AN$66,2,FALSE)</f>
        <v>Virginia Commonwealth</v>
      </c>
    </row>
    <row r="3408" spans="2:3" x14ac:dyDescent="0.4">
      <c r="B3408">
        <v>1181</v>
      </c>
      <c r="C3408" t="str">
        <f>VLOOKUP(B3408,Sheet2!$AM$2:$AN$66,2,FALSE)</f>
        <v>Duke</v>
      </c>
    </row>
    <row r="3409" spans="2:3" x14ac:dyDescent="0.4">
      <c r="B3409">
        <v>1452</v>
      </c>
      <c r="C3409" t="str">
        <f>VLOOKUP(B3409,Sheet2!$AM$2:$AN$66,2,FALSE)</f>
        <v>West Virginia</v>
      </c>
    </row>
    <row r="3410" spans="2:3" x14ac:dyDescent="0.4">
      <c r="B3410">
        <v>1452</v>
      </c>
      <c r="C3410" t="str">
        <f>VLOOKUP(B3410,Sheet2!$AM$2:$AN$66,2,FALSE)</f>
        <v>West Virginia</v>
      </c>
    </row>
    <row r="3411" spans="2:3" x14ac:dyDescent="0.4">
      <c r="B3411">
        <v>1433</v>
      </c>
      <c r="C3411" t="str">
        <f>VLOOKUP(B3411,Sheet2!$AM$2:$AN$66,2,FALSE)</f>
        <v>Virginia Commonwealth</v>
      </c>
    </row>
    <row r="3412" spans="2:3" x14ac:dyDescent="0.4">
      <c r="B3412">
        <v>1437</v>
      </c>
      <c r="C3412" t="str">
        <f>VLOOKUP(B3412,Sheet2!$AM$2:$AN$66,2,FALSE)</f>
        <v>Villanova</v>
      </c>
    </row>
    <row r="3413" spans="2:3" x14ac:dyDescent="0.4">
      <c r="B3413">
        <v>1452</v>
      </c>
      <c r="C3413" t="str">
        <f>VLOOKUP(B3413,Sheet2!$AM$2:$AN$66,2,FALSE)</f>
        <v>West Virginia</v>
      </c>
    </row>
    <row r="3414" spans="2:3" x14ac:dyDescent="0.4">
      <c r="B3414">
        <v>1124</v>
      </c>
      <c r="C3414" t="str">
        <f>VLOOKUP(B3414,Sheet2!$AM$2:$AN$66,2,FALSE)</f>
        <v>Baylor</v>
      </c>
    </row>
    <row r="3415" spans="2:3" x14ac:dyDescent="0.4">
      <c r="B3415">
        <v>1452</v>
      </c>
      <c r="C3415" t="str">
        <f>VLOOKUP(B3415,Sheet2!$AM$2:$AN$66,2,FALSE)</f>
        <v>West Virginia</v>
      </c>
    </row>
    <row r="3416" spans="2:3" x14ac:dyDescent="0.4">
      <c r="B3416">
        <v>1124</v>
      </c>
      <c r="C3416" t="str">
        <f>VLOOKUP(B3416,Sheet2!$AM$2:$AN$66,2,FALSE)</f>
        <v>Baylor</v>
      </c>
    </row>
    <row r="3417" spans="2:3" x14ac:dyDescent="0.4">
      <c r="B3417">
        <v>1452</v>
      </c>
      <c r="C3417" t="str">
        <f>VLOOKUP(B3417,Sheet2!$AM$2:$AN$66,2,FALSE)</f>
        <v>West Virginia</v>
      </c>
    </row>
    <row r="3418" spans="2:3" x14ac:dyDescent="0.4">
      <c r="B3418">
        <v>1452</v>
      </c>
      <c r="C3418" t="str">
        <f>VLOOKUP(B3418,Sheet2!$AM$2:$AN$66,2,FALSE)</f>
        <v>West Virginia</v>
      </c>
    </row>
    <row r="3419" spans="2:3" x14ac:dyDescent="0.4">
      <c r="B3419">
        <v>1343</v>
      </c>
      <c r="C3419" t="str">
        <f>VLOOKUP(B3419,Sheet2!$AM$2:$AN$66,2,FALSE)</f>
        <v>Princeton</v>
      </c>
    </row>
    <row r="3420" spans="2:3" x14ac:dyDescent="0.4">
      <c r="B3420">
        <v>1452</v>
      </c>
      <c r="C3420" t="str">
        <f>VLOOKUP(B3420,Sheet2!$AM$2:$AN$66,2,FALSE)</f>
        <v>West Virginia</v>
      </c>
    </row>
    <row r="3421" spans="2:3" x14ac:dyDescent="0.4">
      <c r="B3421">
        <v>1196</v>
      </c>
      <c r="C3421" t="str">
        <f>VLOOKUP(B3421,Sheet2!$AM$2:$AN$66,2,FALSE)</f>
        <v>Florida</v>
      </c>
    </row>
    <row r="3422" spans="2:3" x14ac:dyDescent="0.4">
      <c r="B3422">
        <v>1452</v>
      </c>
      <c r="C3422" t="str">
        <f>VLOOKUP(B3422,Sheet2!$AM$2:$AN$66,2,FALSE)</f>
        <v>West Virginia</v>
      </c>
    </row>
    <row r="3423" spans="2:3" x14ac:dyDescent="0.4">
      <c r="B3423">
        <v>1112</v>
      </c>
      <c r="C3423" t="str">
        <f>VLOOKUP(B3423,Sheet2!$AM$2:$AN$66,2,FALSE)</f>
        <v>Arizona</v>
      </c>
    </row>
    <row r="3424" spans="2:3" x14ac:dyDescent="0.4">
      <c r="B3424">
        <v>1124</v>
      </c>
      <c r="C3424" t="str">
        <f>VLOOKUP(B3424,Sheet2!$AM$2:$AN$66,2,FALSE)</f>
        <v>Baylor</v>
      </c>
    </row>
    <row r="3425" spans="2:3" x14ac:dyDescent="0.4">
      <c r="B3425">
        <v>1452</v>
      </c>
      <c r="C3425" t="str">
        <f>VLOOKUP(B3425,Sheet2!$AM$2:$AN$66,2,FALSE)</f>
        <v>West Virginia</v>
      </c>
    </row>
    <row r="3426" spans="2:3" x14ac:dyDescent="0.4">
      <c r="B3426">
        <v>1124</v>
      </c>
      <c r="C3426" t="str">
        <f>VLOOKUP(B3426,Sheet2!$AM$2:$AN$66,2,FALSE)</f>
        <v>Baylor</v>
      </c>
    </row>
    <row r="3427" spans="2:3" x14ac:dyDescent="0.4">
      <c r="B3427">
        <v>1437</v>
      </c>
      <c r="C3427" t="str">
        <f>VLOOKUP(B3427,Sheet2!$AM$2:$AN$66,2,FALSE)</f>
        <v>Villanova</v>
      </c>
    </row>
    <row r="3428" spans="2:3" x14ac:dyDescent="0.4">
      <c r="B3428">
        <v>1124</v>
      </c>
      <c r="C3428" t="str">
        <f>VLOOKUP(B3428,Sheet2!$AM$2:$AN$66,2,FALSE)</f>
        <v>Baylor</v>
      </c>
    </row>
    <row r="3429" spans="2:3" x14ac:dyDescent="0.4">
      <c r="B3429">
        <v>1452</v>
      </c>
      <c r="C3429" t="str">
        <f>VLOOKUP(B3429,Sheet2!$AM$2:$AN$66,2,FALSE)</f>
        <v>West Virginia</v>
      </c>
    </row>
    <row r="3430" spans="2:3" x14ac:dyDescent="0.4">
      <c r="B3430">
        <v>1124</v>
      </c>
      <c r="C3430" t="str">
        <f>VLOOKUP(B3430,Sheet2!$AM$2:$AN$66,2,FALSE)</f>
        <v>Baylor</v>
      </c>
    </row>
    <row r="3431" spans="2:3" x14ac:dyDescent="0.4">
      <c r="B3431">
        <v>1124</v>
      </c>
      <c r="C3431" t="str">
        <f>VLOOKUP(B3431,Sheet2!$AM$2:$AN$66,2,FALSE)</f>
        <v>Baylor</v>
      </c>
    </row>
    <row r="3432" spans="2:3" x14ac:dyDescent="0.4">
      <c r="B3432">
        <v>1181</v>
      </c>
      <c r="C3432" t="str">
        <f>VLOOKUP(B3432,Sheet2!$AM$2:$AN$66,2,FALSE)</f>
        <v>Duke</v>
      </c>
    </row>
    <row r="3433" spans="2:3" x14ac:dyDescent="0.4">
      <c r="B3433">
        <v>1452</v>
      </c>
      <c r="C3433" t="str">
        <f>VLOOKUP(B3433,Sheet2!$AM$2:$AN$66,2,FALSE)</f>
        <v>West Virginia</v>
      </c>
    </row>
    <row r="3434" spans="2:3" x14ac:dyDescent="0.4">
      <c r="B3434">
        <v>1376</v>
      </c>
      <c r="C3434" t="str">
        <f>VLOOKUP(B3434,Sheet2!$AM$2:$AN$66,2,FALSE)</f>
        <v>South Carolina</v>
      </c>
    </row>
    <row r="3435" spans="2:3" x14ac:dyDescent="0.4">
      <c r="B3435">
        <v>1433</v>
      </c>
      <c r="C3435" t="str">
        <f>VLOOKUP(B3435,Sheet2!$AM$2:$AN$66,2,FALSE)</f>
        <v>Virginia Commonwealth</v>
      </c>
    </row>
    <row r="3436" spans="2:3" x14ac:dyDescent="0.4">
      <c r="B3436">
        <v>1433</v>
      </c>
      <c r="C3436" t="str">
        <f>VLOOKUP(B3436,Sheet2!$AM$2:$AN$66,2,FALSE)</f>
        <v>Virginia Commonwealth</v>
      </c>
    </row>
    <row r="3437" spans="2:3" x14ac:dyDescent="0.4">
      <c r="B3437">
        <v>1195</v>
      </c>
      <c r="C3437" t="str">
        <f>VLOOKUP(B3437,Sheet2!$AM$2:$AN$66,2,FALSE)</f>
        <v>Florida Gulf Coast</v>
      </c>
    </row>
    <row r="3438" spans="2:3" x14ac:dyDescent="0.4">
      <c r="B3438">
        <v>1458</v>
      </c>
      <c r="C3438" t="str">
        <f>VLOOKUP(B3438,Sheet2!$AM$2:$AN$66,2,FALSE)</f>
        <v>Wisconsin</v>
      </c>
    </row>
    <row r="3439" spans="2:3" x14ac:dyDescent="0.4">
      <c r="B3439">
        <v>1181</v>
      </c>
      <c r="C3439" t="str">
        <f>VLOOKUP(B3439,Sheet2!$AM$2:$AN$66,2,FALSE)</f>
        <v>Duke</v>
      </c>
    </row>
    <row r="3440" spans="2:3" x14ac:dyDescent="0.4">
      <c r="B3440">
        <v>1433</v>
      </c>
      <c r="C3440" t="str">
        <f>VLOOKUP(B3440,Sheet2!$AM$2:$AN$66,2,FALSE)</f>
        <v>Virginia Commonwealth</v>
      </c>
    </row>
    <row r="3441" spans="2:3" x14ac:dyDescent="0.4">
      <c r="B3441">
        <v>1452</v>
      </c>
      <c r="C3441" t="str">
        <f>VLOOKUP(B3441,Sheet2!$AM$2:$AN$66,2,FALSE)</f>
        <v>West Virginia</v>
      </c>
    </row>
    <row r="3442" spans="2:3" x14ac:dyDescent="0.4">
      <c r="B3442">
        <v>1112</v>
      </c>
      <c r="C3442" t="str">
        <f>VLOOKUP(B3442,Sheet2!$AM$2:$AN$66,2,FALSE)</f>
        <v>Arizona</v>
      </c>
    </row>
    <row r="3443" spans="2:3" x14ac:dyDescent="0.4">
      <c r="B3443">
        <v>1195</v>
      </c>
      <c r="C3443" t="str">
        <f>VLOOKUP(B3443,Sheet2!$AM$2:$AN$66,2,FALSE)</f>
        <v>Florida Gulf Coast</v>
      </c>
    </row>
    <row r="3444" spans="2:3" x14ac:dyDescent="0.4">
      <c r="B3444">
        <v>1452</v>
      </c>
      <c r="C3444" t="str">
        <f>VLOOKUP(B3444,Sheet2!$AM$2:$AN$66,2,FALSE)</f>
        <v>West Virginia</v>
      </c>
    </row>
    <row r="3445" spans="2:3" x14ac:dyDescent="0.4">
      <c r="B3445">
        <v>1437</v>
      </c>
      <c r="C3445" t="str">
        <f>VLOOKUP(B3445,Sheet2!$AM$2:$AN$66,2,FALSE)</f>
        <v>Villanova</v>
      </c>
    </row>
    <row r="3446" spans="2:3" x14ac:dyDescent="0.4">
      <c r="B3446">
        <v>1437</v>
      </c>
      <c r="C3446" t="str">
        <f>VLOOKUP(B3446,Sheet2!$AM$2:$AN$66,2,FALSE)</f>
        <v>Villanova</v>
      </c>
    </row>
    <row r="3447" spans="2:3" x14ac:dyDescent="0.4">
      <c r="B3447">
        <v>1452</v>
      </c>
      <c r="C3447" t="str">
        <f>VLOOKUP(B3447,Sheet2!$AM$2:$AN$66,2,FALSE)</f>
        <v>West Virginia</v>
      </c>
    </row>
    <row r="3448" spans="2:3" x14ac:dyDescent="0.4">
      <c r="B3448">
        <v>1423</v>
      </c>
      <c r="C3448" t="str">
        <f>VLOOKUP(B3448,Sheet2!$AM$2:$AN$66,2,FALSE)</f>
        <v>North Carolina-Wilmington</v>
      </c>
    </row>
    <row r="3449" spans="2:3" x14ac:dyDescent="0.4">
      <c r="B3449">
        <v>1196</v>
      </c>
      <c r="C3449" t="str">
        <f>VLOOKUP(B3449,Sheet2!$AM$2:$AN$66,2,FALSE)</f>
        <v>Florida</v>
      </c>
    </row>
    <row r="3450" spans="2:3" x14ac:dyDescent="0.4">
      <c r="B3450">
        <v>1458</v>
      </c>
      <c r="C3450" t="str">
        <f>VLOOKUP(B3450,Sheet2!$AM$2:$AN$66,2,FALSE)</f>
        <v>Wisconsin</v>
      </c>
    </row>
    <row r="3451" spans="2:3" x14ac:dyDescent="0.4">
      <c r="B3451">
        <v>1433</v>
      </c>
      <c r="C3451" t="str">
        <f>VLOOKUP(B3451,Sheet2!$AM$2:$AN$66,2,FALSE)</f>
        <v>Virginia Commonwealth</v>
      </c>
    </row>
    <row r="3452" spans="2:3" x14ac:dyDescent="0.4">
      <c r="B3452">
        <v>1452</v>
      </c>
      <c r="C3452" t="str">
        <f>VLOOKUP(B3452,Sheet2!$AM$2:$AN$66,2,FALSE)</f>
        <v>West Virginia</v>
      </c>
    </row>
    <row r="3453" spans="2:3" x14ac:dyDescent="0.4">
      <c r="B3453">
        <v>1458</v>
      </c>
      <c r="C3453" t="str">
        <f>VLOOKUP(B3453,Sheet2!$AM$2:$AN$66,2,FALSE)</f>
        <v>Wisconsin</v>
      </c>
    </row>
    <row r="3454" spans="2:3" x14ac:dyDescent="0.4">
      <c r="B3454">
        <v>1458</v>
      </c>
      <c r="C3454" t="str">
        <f>VLOOKUP(B3454,Sheet2!$AM$2:$AN$66,2,FALSE)</f>
        <v>Wisconsin</v>
      </c>
    </row>
    <row r="3455" spans="2:3" x14ac:dyDescent="0.4">
      <c r="B3455">
        <v>1437</v>
      </c>
      <c r="C3455" t="str">
        <f>VLOOKUP(B3455,Sheet2!$AM$2:$AN$66,2,FALSE)</f>
        <v>Villanova</v>
      </c>
    </row>
    <row r="3456" spans="2:3" x14ac:dyDescent="0.4">
      <c r="B3456">
        <v>1343</v>
      </c>
      <c r="C3456" t="str">
        <f>VLOOKUP(B3456,Sheet2!$AM$2:$AN$66,2,FALSE)</f>
        <v>Princeton</v>
      </c>
    </row>
    <row r="3457" spans="2:3" x14ac:dyDescent="0.4">
      <c r="B3457">
        <v>1374</v>
      </c>
      <c r="C3457" t="str">
        <f>VLOOKUP(B3457,Sheet2!$AM$2:$AN$66,2,FALSE)</f>
        <v>Southern Methodist</v>
      </c>
    </row>
    <row r="3458" spans="2:3" x14ac:dyDescent="0.4">
      <c r="B3458">
        <v>1452</v>
      </c>
      <c r="C3458" t="str">
        <f>VLOOKUP(B3458,Sheet2!$AM$2:$AN$66,2,FALSE)</f>
        <v>West Virginia</v>
      </c>
    </row>
    <row r="3459" spans="2:3" x14ac:dyDescent="0.4">
      <c r="B3459">
        <v>1437</v>
      </c>
      <c r="C3459" t="str">
        <f>VLOOKUP(B3459,Sheet2!$AM$2:$AN$66,2,FALSE)</f>
        <v>Villanova</v>
      </c>
    </row>
    <row r="3460" spans="2:3" x14ac:dyDescent="0.4">
      <c r="B3460">
        <v>1388</v>
      </c>
      <c r="C3460" t="str">
        <f>VLOOKUP(B3460,Sheet2!$AM$2:$AN$66,2,FALSE)</f>
        <v>Saint Mary's (CA)</v>
      </c>
    </row>
    <row r="3461" spans="2:3" x14ac:dyDescent="0.4">
      <c r="B3461">
        <v>1437</v>
      </c>
      <c r="C3461" t="str">
        <f>VLOOKUP(B3461,Sheet2!$AM$2:$AN$66,2,FALSE)</f>
        <v>Villanova</v>
      </c>
    </row>
    <row r="3462" spans="2:3" x14ac:dyDescent="0.4">
      <c r="B3462">
        <v>1452</v>
      </c>
      <c r="C3462" t="str">
        <f>VLOOKUP(B3462,Sheet2!$AM$2:$AN$66,2,FALSE)</f>
        <v>West Virginia</v>
      </c>
    </row>
    <row r="3463" spans="2:3" x14ac:dyDescent="0.4">
      <c r="B3463">
        <v>1452</v>
      </c>
      <c r="C3463" t="str">
        <f>VLOOKUP(B3463,Sheet2!$AM$2:$AN$66,2,FALSE)</f>
        <v>West Virginia</v>
      </c>
    </row>
    <row r="3464" spans="2:3" x14ac:dyDescent="0.4">
      <c r="B3464">
        <v>1437</v>
      </c>
      <c r="C3464" t="str">
        <f>VLOOKUP(B3464,Sheet2!$AM$2:$AN$66,2,FALSE)</f>
        <v>Villanova</v>
      </c>
    </row>
    <row r="3465" spans="2:3" x14ac:dyDescent="0.4">
      <c r="B3465">
        <v>1433</v>
      </c>
      <c r="C3465" t="str">
        <f>VLOOKUP(B3465,Sheet2!$AM$2:$AN$66,2,FALSE)</f>
        <v>Virginia Commonwealth</v>
      </c>
    </row>
    <row r="3466" spans="2:3" x14ac:dyDescent="0.4">
      <c r="B3466">
        <v>1124</v>
      </c>
      <c r="C3466" t="str">
        <f>VLOOKUP(B3466,Sheet2!$AM$2:$AN$66,2,FALSE)</f>
        <v>Baylor</v>
      </c>
    </row>
    <row r="3467" spans="2:3" x14ac:dyDescent="0.4">
      <c r="B3467">
        <v>1124</v>
      </c>
      <c r="C3467" t="str">
        <f>VLOOKUP(B3467,Sheet2!$AM$2:$AN$66,2,FALSE)</f>
        <v>Baylor</v>
      </c>
    </row>
    <row r="3468" spans="2:3" x14ac:dyDescent="0.4">
      <c r="B3468">
        <v>1433</v>
      </c>
      <c r="C3468" t="str">
        <f>VLOOKUP(B3468,Sheet2!$AM$2:$AN$66,2,FALSE)</f>
        <v>Virginia Commonwealth</v>
      </c>
    </row>
    <row r="3469" spans="2:3" x14ac:dyDescent="0.4">
      <c r="B3469">
        <v>1452</v>
      </c>
      <c r="C3469" t="str">
        <f>VLOOKUP(B3469,Sheet2!$AM$2:$AN$66,2,FALSE)</f>
        <v>West Virginia</v>
      </c>
    </row>
    <row r="3470" spans="2:3" x14ac:dyDescent="0.4">
      <c r="B3470">
        <v>1452</v>
      </c>
      <c r="C3470" t="str">
        <f>VLOOKUP(B3470,Sheet2!$AM$2:$AN$66,2,FALSE)</f>
        <v>West Virginia</v>
      </c>
    </row>
    <row r="3471" spans="2:3" x14ac:dyDescent="0.4">
      <c r="B3471">
        <v>1452</v>
      </c>
      <c r="C3471" t="str">
        <f>VLOOKUP(B3471,Sheet2!$AM$2:$AN$66,2,FALSE)</f>
        <v>West Virginia</v>
      </c>
    </row>
    <row r="3472" spans="2:3" x14ac:dyDescent="0.4">
      <c r="B3472">
        <v>1437</v>
      </c>
      <c r="C3472" t="str">
        <f>VLOOKUP(B3472,Sheet2!$AM$2:$AN$66,2,FALSE)</f>
        <v>Villanova</v>
      </c>
    </row>
    <row r="3473" spans="2:3" x14ac:dyDescent="0.4">
      <c r="B3473">
        <v>1452</v>
      </c>
      <c r="C3473" t="str">
        <f>VLOOKUP(B3473,Sheet2!$AM$2:$AN$66,2,FALSE)</f>
        <v>West Virginia</v>
      </c>
    </row>
    <row r="3474" spans="2:3" x14ac:dyDescent="0.4">
      <c r="B3474">
        <v>1112</v>
      </c>
      <c r="C3474" t="str">
        <f>VLOOKUP(B3474,Sheet2!$AM$2:$AN$66,2,FALSE)</f>
        <v>Arizona</v>
      </c>
    </row>
    <row r="3475" spans="2:3" x14ac:dyDescent="0.4">
      <c r="B3475">
        <v>1195</v>
      </c>
      <c r="C3475" t="str">
        <f>VLOOKUP(B3475,Sheet2!$AM$2:$AN$66,2,FALSE)</f>
        <v>Florida Gulf Coast</v>
      </c>
    </row>
    <row r="3476" spans="2:3" x14ac:dyDescent="0.4">
      <c r="B3476">
        <v>1124</v>
      </c>
      <c r="C3476" t="str">
        <f>VLOOKUP(B3476,Sheet2!$AM$2:$AN$66,2,FALSE)</f>
        <v>Baylor</v>
      </c>
    </row>
    <row r="3477" spans="2:3" x14ac:dyDescent="0.4">
      <c r="B3477">
        <v>1452</v>
      </c>
      <c r="C3477" t="str">
        <f>VLOOKUP(B3477,Sheet2!$AM$2:$AN$66,2,FALSE)</f>
        <v>West Virginia</v>
      </c>
    </row>
    <row r="3478" spans="2:3" x14ac:dyDescent="0.4">
      <c r="B3478">
        <v>1195</v>
      </c>
      <c r="C3478" t="str">
        <f>VLOOKUP(B3478,Sheet2!$AM$2:$AN$66,2,FALSE)</f>
        <v>Florida Gulf Coast</v>
      </c>
    </row>
    <row r="3479" spans="2:3" x14ac:dyDescent="0.4">
      <c r="B3479">
        <v>1452</v>
      </c>
      <c r="C3479" t="str">
        <f>VLOOKUP(B3479,Sheet2!$AM$2:$AN$66,2,FALSE)</f>
        <v>West Virginia</v>
      </c>
    </row>
    <row r="3480" spans="2:3" x14ac:dyDescent="0.4">
      <c r="B3480">
        <v>1437</v>
      </c>
      <c r="C3480" t="str">
        <f>VLOOKUP(B3480,Sheet2!$AM$2:$AN$66,2,FALSE)</f>
        <v>Villanova</v>
      </c>
    </row>
    <row r="3481" spans="2:3" x14ac:dyDescent="0.4">
      <c r="B3481">
        <v>1376</v>
      </c>
      <c r="C3481" t="str">
        <f>VLOOKUP(B3481,Sheet2!$AM$2:$AN$66,2,FALSE)</f>
        <v>South Carolina</v>
      </c>
    </row>
    <row r="3482" spans="2:3" x14ac:dyDescent="0.4">
      <c r="B3482">
        <v>1433</v>
      </c>
      <c r="C3482" t="str">
        <f>VLOOKUP(B3482,Sheet2!$AM$2:$AN$66,2,FALSE)</f>
        <v>Virginia Commonwealth</v>
      </c>
    </row>
    <row r="3483" spans="2:3" x14ac:dyDescent="0.4">
      <c r="B3483">
        <v>1437</v>
      </c>
      <c r="C3483" t="str">
        <f>VLOOKUP(B3483,Sheet2!$AM$2:$AN$66,2,FALSE)</f>
        <v>Villanova</v>
      </c>
    </row>
    <row r="3484" spans="2:3" x14ac:dyDescent="0.4">
      <c r="B3484">
        <v>1112</v>
      </c>
      <c r="C3484" t="str">
        <f>VLOOKUP(B3484,Sheet2!$AM$2:$AN$66,2,FALSE)</f>
        <v>Arizona</v>
      </c>
    </row>
    <row r="3485" spans="2:3" x14ac:dyDescent="0.4">
      <c r="B3485">
        <v>1181</v>
      </c>
      <c r="C3485" t="str">
        <f>VLOOKUP(B3485,Sheet2!$AM$2:$AN$66,2,FALSE)</f>
        <v>Duke</v>
      </c>
    </row>
    <row r="3486" spans="2:3" x14ac:dyDescent="0.4">
      <c r="B3486">
        <v>1374</v>
      </c>
      <c r="C3486" t="str">
        <f>VLOOKUP(B3486,Sheet2!$AM$2:$AN$66,2,FALSE)</f>
        <v>Southern Methodist</v>
      </c>
    </row>
    <row r="3487" spans="2:3" x14ac:dyDescent="0.4">
      <c r="B3487">
        <v>1124</v>
      </c>
      <c r="C3487" t="str">
        <f>VLOOKUP(B3487,Sheet2!$AM$2:$AN$66,2,FALSE)</f>
        <v>Baylor</v>
      </c>
    </row>
    <row r="3488" spans="2:3" x14ac:dyDescent="0.4">
      <c r="B3488">
        <v>1452</v>
      </c>
      <c r="C3488" t="str">
        <f>VLOOKUP(B3488,Sheet2!$AM$2:$AN$66,2,FALSE)</f>
        <v>West Virginia</v>
      </c>
    </row>
    <row r="3489" spans="2:3" x14ac:dyDescent="0.4">
      <c r="B3489">
        <v>1458</v>
      </c>
      <c r="C3489" t="str">
        <f>VLOOKUP(B3489,Sheet2!$AM$2:$AN$66,2,FALSE)</f>
        <v>Wisconsin</v>
      </c>
    </row>
    <row r="3490" spans="2:3" x14ac:dyDescent="0.4">
      <c r="B3490">
        <v>1437</v>
      </c>
      <c r="C3490" t="str">
        <f>VLOOKUP(B3490,Sheet2!$AM$2:$AN$66,2,FALSE)</f>
        <v>Villanova</v>
      </c>
    </row>
    <row r="3491" spans="2:3" x14ac:dyDescent="0.4">
      <c r="B3491">
        <v>1452</v>
      </c>
      <c r="C3491" t="str">
        <f>VLOOKUP(B3491,Sheet2!$AM$2:$AN$66,2,FALSE)</f>
        <v>West Virginia</v>
      </c>
    </row>
    <row r="3492" spans="2:3" x14ac:dyDescent="0.4">
      <c r="B3492">
        <v>1437</v>
      </c>
      <c r="C3492" t="str">
        <f>VLOOKUP(B3492,Sheet2!$AM$2:$AN$66,2,FALSE)</f>
        <v>Villanova</v>
      </c>
    </row>
    <row r="3493" spans="2:3" x14ac:dyDescent="0.4">
      <c r="B3493">
        <v>1124</v>
      </c>
      <c r="C3493" t="str">
        <f>VLOOKUP(B3493,Sheet2!$AM$2:$AN$66,2,FALSE)</f>
        <v>Baylor</v>
      </c>
    </row>
    <row r="3494" spans="2:3" x14ac:dyDescent="0.4">
      <c r="B3494">
        <v>1124</v>
      </c>
      <c r="C3494" t="str">
        <f>VLOOKUP(B3494,Sheet2!$AM$2:$AN$66,2,FALSE)</f>
        <v>Baylor</v>
      </c>
    </row>
    <row r="3495" spans="2:3" x14ac:dyDescent="0.4">
      <c r="B3495">
        <v>1452</v>
      </c>
      <c r="C3495" t="str">
        <f>VLOOKUP(B3495,Sheet2!$AM$2:$AN$66,2,FALSE)</f>
        <v>West Virginia</v>
      </c>
    </row>
    <row r="3496" spans="2:3" x14ac:dyDescent="0.4">
      <c r="B3496">
        <v>1458</v>
      </c>
      <c r="C3496" t="str">
        <f>VLOOKUP(B3496,Sheet2!$AM$2:$AN$66,2,FALSE)</f>
        <v>Wisconsin</v>
      </c>
    </row>
    <row r="3497" spans="2:3" x14ac:dyDescent="0.4">
      <c r="B3497">
        <v>1437</v>
      </c>
      <c r="C3497" t="str">
        <f>VLOOKUP(B3497,Sheet2!$AM$2:$AN$66,2,FALSE)</f>
        <v>Villanova</v>
      </c>
    </row>
    <row r="3498" spans="2:3" x14ac:dyDescent="0.4">
      <c r="B3498">
        <v>1435</v>
      </c>
      <c r="C3498" t="str">
        <f>VLOOKUP(B3498,Sheet2!$AM$2:$AN$66,2,FALSE)</f>
        <v>Vanderbilt</v>
      </c>
    </row>
    <row r="3499" spans="2:3" x14ac:dyDescent="0.4">
      <c r="B3499">
        <v>1452</v>
      </c>
      <c r="C3499" t="str">
        <f>VLOOKUP(B3499,Sheet2!$AM$2:$AN$66,2,FALSE)</f>
        <v>West Virginia</v>
      </c>
    </row>
    <row r="3500" spans="2:3" x14ac:dyDescent="0.4">
      <c r="B3500">
        <v>1437</v>
      </c>
      <c r="C3500" t="str">
        <f>VLOOKUP(B3500,Sheet2!$AM$2:$AN$66,2,FALSE)</f>
        <v>Villanova</v>
      </c>
    </row>
    <row r="3501" spans="2:3" x14ac:dyDescent="0.4">
      <c r="B3501">
        <v>1437</v>
      </c>
      <c r="C3501" t="str">
        <f>VLOOKUP(B3501,Sheet2!$AM$2:$AN$66,2,FALSE)</f>
        <v>Villanova</v>
      </c>
    </row>
    <row r="3502" spans="2:3" x14ac:dyDescent="0.4">
      <c r="B3502">
        <v>1452</v>
      </c>
      <c r="C3502" t="str">
        <f>VLOOKUP(B3502,Sheet2!$AM$2:$AN$66,2,FALSE)</f>
        <v>West Virginia</v>
      </c>
    </row>
    <row r="3503" spans="2:3" x14ac:dyDescent="0.4">
      <c r="B3503">
        <v>1124</v>
      </c>
      <c r="C3503" t="str">
        <f>VLOOKUP(B3503,Sheet2!$AM$2:$AN$66,2,FALSE)</f>
        <v>Baylor</v>
      </c>
    </row>
    <row r="3504" spans="2:3" x14ac:dyDescent="0.4">
      <c r="B3504">
        <v>1437</v>
      </c>
      <c r="C3504" t="str">
        <f>VLOOKUP(B3504,Sheet2!$AM$2:$AN$66,2,FALSE)</f>
        <v>Villanova</v>
      </c>
    </row>
    <row r="3505" spans="2:3" x14ac:dyDescent="0.4">
      <c r="B3505">
        <v>1124</v>
      </c>
      <c r="C3505" t="str">
        <f>VLOOKUP(B3505,Sheet2!$AM$2:$AN$66,2,FALSE)</f>
        <v>Baylor</v>
      </c>
    </row>
    <row r="3506" spans="2:3" x14ac:dyDescent="0.4">
      <c r="B3506">
        <v>1124</v>
      </c>
      <c r="C3506" t="str">
        <f>VLOOKUP(B3506,Sheet2!$AM$2:$AN$66,2,FALSE)</f>
        <v>Baylor</v>
      </c>
    </row>
    <row r="3507" spans="2:3" x14ac:dyDescent="0.4">
      <c r="B3507">
        <v>1437</v>
      </c>
      <c r="C3507" t="str">
        <f>VLOOKUP(B3507,Sheet2!$AM$2:$AN$66,2,FALSE)</f>
        <v>Villanova</v>
      </c>
    </row>
    <row r="3508" spans="2:3" x14ac:dyDescent="0.4">
      <c r="B3508">
        <v>1268</v>
      </c>
      <c r="C3508" t="str">
        <f>VLOOKUP(B3508,Sheet2!$AM$2:$AN$66,2,FALSE)</f>
        <v>Maryland</v>
      </c>
    </row>
    <row r="3509" spans="2:3" x14ac:dyDescent="0.4">
      <c r="B3509">
        <v>1437</v>
      </c>
      <c r="C3509" t="str">
        <f>VLOOKUP(B3509,Sheet2!$AM$2:$AN$66,2,FALSE)</f>
        <v>Villanova</v>
      </c>
    </row>
    <row r="3510" spans="2:3" x14ac:dyDescent="0.4">
      <c r="B3510">
        <v>1452</v>
      </c>
      <c r="C3510" t="str">
        <f>VLOOKUP(B3510,Sheet2!$AM$2:$AN$66,2,FALSE)</f>
        <v>West Virginia</v>
      </c>
    </row>
    <row r="3511" spans="2:3" x14ac:dyDescent="0.4">
      <c r="B3511">
        <v>1458</v>
      </c>
      <c r="C3511" t="str">
        <f>VLOOKUP(B3511,Sheet2!$AM$2:$AN$66,2,FALSE)</f>
        <v>Wisconsin</v>
      </c>
    </row>
    <row r="3512" spans="2:3" x14ac:dyDescent="0.4">
      <c r="B3512">
        <v>1124</v>
      </c>
      <c r="C3512" t="str">
        <f>VLOOKUP(B3512,Sheet2!$AM$2:$AN$66,2,FALSE)</f>
        <v>Baylor</v>
      </c>
    </row>
    <row r="3513" spans="2:3" x14ac:dyDescent="0.4">
      <c r="B3513">
        <v>1196</v>
      </c>
      <c r="C3513" t="str">
        <f>VLOOKUP(B3513,Sheet2!$AM$2:$AN$66,2,FALSE)</f>
        <v>Florida</v>
      </c>
    </row>
    <row r="3514" spans="2:3" x14ac:dyDescent="0.4">
      <c r="B3514">
        <v>1452</v>
      </c>
      <c r="C3514" t="str">
        <f>VLOOKUP(B3514,Sheet2!$AM$2:$AN$66,2,FALSE)</f>
        <v>West Virginia</v>
      </c>
    </row>
    <row r="3515" spans="2:3" x14ac:dyDescent="0.4">
      <c r="B3515">
        <v>1376</v>
      </c>
      <c r="C3515" t="str">
        <f>VLOOKUP(B3515,Sheet2!$AM$2:$AN$66,2,FALSE)</f>
        <v>South Carolina</v>
      </c>
    </row>
    <row r="3516" spans="2:3" x14ac:dyDescent="0.4">
      <c r="B3516">
        <v>1124</v>
      </c>
      <c r="C3516" t="str">
        <f>VLOOKUP(B3516,Sheet2!$AM$2:$AN$66,2,FALSE)</f>
        <v>Baylor</v>
      </c>
    </row>
    <row r="3517" spans="2:3" x14ac:dyDescent="0.4">
      <c r="B3517">
        <v>1124</v>
      </c>
      <c r="C3517" t="str">
        <f>VLOOKUP(B3517,Sheet2!$AM$2:$AN$66,2,FALSE)</f>
        <v>Baylor</v>
      </c>
    </row>
    <row r="3518" spans="2:3" x14ac:dyDescent="0.4">
      <c r="B3518">
        <v>1112</v>
      </c>
      <c r="C3518" t="str">
        <f>VLOOKUP(B3518,Sheet2!$AM$2:$AN$66,2,FALSE)</f>
        <v>Arizona</v>
      </c>
    </row>
    <row r="3519" spans="2:3" x14ac:dyDescent="0.4">
      <c r="B3519">
        <v>1124</v>
      </c>
      <c r="C3519" t="str">
        <f>VLOOKUP(B3519,Sheet2!$AM$2:$AN$66,2,FALSE)</f>
        <v>Baylor</v>
      </c>
    </row>
    <row r="3520" spans="2:3" x14ac:dyDescent="0.4">
      <c r="B3520">
        <v>1452</v>
      </c>
      <c r="C3520" t="str">
        <f>VLOOKUP(B3520,Sheet2!$AM$2:$AN$66,2,FALSE)</f>
        <v>West Virginia</v>
      </c>
    </row>
    <row r="3521" spans="2:3" x14ac:dyDescent="0.4">
      <c r="B3521">
        <v>1124</v>
      </c>
      <c r="C3521" t="str">
        <f>VLOOKUP(B3521,Sheet2!$AM$2:$AN$66,2,FALSE)</f>
        <v>Baylor</v>
      </c>
    </row>
    <row r="3522" spans="2:3" x14ac:dyDescent="0.4">
      <c r="B3522">
        <v>1452</v>
      </c>
      <c r="C3522" t="str">
        <f>VLOOKUP(B3522,Sheet2!$AM$2:$AN$66,2,FALSE)</f>
        <v>West Virginia</v>
      </c>
    </row>
    <row r="3523" spans="2:3" x14ac:dyDescent="0.4">
      <c r="B3523">
        <v>1452</v>
      </c>
      <c r="C3523" t="str">
        <f>VLOOKUP(B3523,Sheet2!$AM$2:$AN$66,2,FALSE)</f>
        <v>West Virginia</v>
      </c>
    </row>
    <row r="3524" spans="2:3" x14ac:dyDescent="0.4">
      <c r="B3524">
        <v>1452</v>
      </c>
      <c r="C3524" t="str">
        <f>VLOOKUP(B3524,Sheet2!$AM$2:$AN$66,2,FALSE)</f>
        <v>West Virginia</v>
      </c>
    </row>
    <row r="3525" spans="2:3" x14ac:dyDescent="0.4">
      <c r="B3525">
        <v>1437</v>
      </c>
      <c r="C3525" t="str">
        <f>VLOOKUP(B3525,Sheet2!$AM$2:$AN$66,2,FALSE)</f>
        <v>Villanova</v>
      </c>
    </row>
    <row r="3526" spans="2:3" x14ac:dyDescent="0.4">
      <c r="B3526">
        <v>1452</v>
      </c>
      <c r="C3526" t="str">
        <f>VLOOKUP(B3526,Sheet2!$AM$2:$AN$66,2,FALSE)</f>
        <v>West Virginia</v>
      </c>
    </row>
    <row r="3527" spans="2:3" x14ac:dyDescent="0.4">
      <c r="B3527">
        <v>1433</v>
      </c>
      <c r="C3527" t="str">
        <f>VLOOKUP(B3527,Sheet2!$AM$2:$AN$66,2,FALSE)</f>
        <v>Virginia Commonwealth</v>
      </c>
    </row>
    <row r="3528" spans="2:3" x14ac:dyDescent="0.4">
      <c r="B3528">
        <v>1452</v>
      </c>
      <c r="C3528" t="str">
        <f>VLOOKUP(B3528,Sheet2!$AM$2:$AN$66,2,FALSE)</f>
        <v>West Virginia</v>
      </c>
    </row>
    <row r="3529" spans="2:3" x14ac:dyDescent="0.4">
      <c r="B3529">
        <v>1433</v>
      </c>
      <c r="C3529" t="str">
        <f>VLOOKUP(B3529,Sheet2!$AM$2:$AN$66,2,FALSE)</f>
        <v>Virginia Commonwealth</v>
      </c>
    </row>
    <row r="3530" spans="2:3" x14ac:dyDescent="0.4">
      <c r="B3530">
        <v>1437</v>
      </c>
      <c r="C3530" t="str">
        <f>VLOOKUP(B3530,Sheet2!$AM$2:$AN$66,2,FALSE)</f>
        <v>Villanova</v>
      </c>
    </row>
    <row r="3531" spans="2:3" x14ac:dyDescent="0.4">
      <c r="B3531">
        <v>1437</v>
      </c>
      <c r="C3531" t="str">
        <f>VLOOKUP(B3531,Sheet2!$AM$2:$AN$66,2,FALSE)</f>
        <v>Villanova</v>
      </c>
    </row>
    <row r="3532" spans="2:3" x14ac:dyDescent="0.4">
      <c r="B3532">
        <v>1181</v>
      </c>
      <c r="C3532" t="str">
        <f>VLOOKUP(B3532,Sheet2!$AM$2:$AN$66,2,FALSE)</f>
        <v>Duke</v>
      </c>
    </row>
    <row r="3533" spans="2:3" x14ac:dyDescent="0.4">
      <c r="B3533">
        <v>1437</v>
      </c>
      <c r="C3533" t="str">
        <f>VLOOKUP(B3533,Sheet2!$AM$2:$AN$66,2,FALSE)</f>
        <v>Villanova</v>
      </c>
    </row>
    <row r="3534" spans="2:3" x14ac:dyDescent="0.4">
      <c r="B3534">
        <v>1452</v>
      </c>
      <c r="C3534" t="str">
        <f>VLOOKUP(B3534,Sheet2!$AM$2:$AN$66,2,FALSE)</f>
        <v>West Virginia</v>
      </c>
    </row>
    <row r="3535" spans="2:3" x14ac:dyDescent="0.4">
      <c r="B3535">
        <v>1452</v>
      </c>
      <c r="C3535" t="str">
        <f>VLOOKUP(B3535,Sheet2!$AM$2:$AN$66,2,FALSE)</f>
        <v>West Virginia</v>
      </c>
    </row>
    <row r="3536" spans="2:3" x14ac:dyDescent="0.4">
      <c r="B3536">
        <v>1343</v>
      </c>
      <c r="C3536" t="str">
        <f>VLOOKUP(B3536,Sheet2!$AM$2:$AN$66,2,FALSE)</f>
        <v>Princeton</v>
      </c>
    </row>
    <row r="3537" spans="2:3" x14ac:dyDescent="0.4">
      <c r="B3537">
        <v>1458</v>
      </c>
      <c r="C3537" t="str">
        <f>VLOOKUP(B3537,Sheet2!$AM$2:$AN$66,2,FALSE)</f>
        <v>Wisconsin</v>
      </c>
    </row>
    <row r="3538" spans="2:3" x14ac:dyDescent="0.4">
      <c r="B3538">
        <v>1374</v>
      </c>
      <c r="C3538" t="str">
        <f>VLOOKUP(B3538,Sheet2!$AM$2:$AN$66,2,FALSE)</f>
        <v>Southern Methodist</v>
      </c>
    </row>
    <row r="3539" spans="2:3" x14ac:dyDescent="0.4">
      <c r="B3539">
        <v>1437</v>
      </c>
      <c r="C3539" t="str">
        <f>VLOOKUP(B3539,Sheet2!$AM$2:$AN$66,2,FALSE)</f>
        <v>Villanova</v>
      </c>
    </row>
    <row r="3540" spans="2:3" x14ac:dyDescent="0.4">
      <c r="B3540">
        <v>1452</v>
      </c>
      <c r="C3540" t="str">
        <f>VLOOKUP(B3540,Sheet2!$AM$2:$AN$66,2,FALSE)</f>
        <v>West Virginia</v>
      </c>
    </row>
    <row r="3541" spans="2:3" x14ac:dyDescent="0.4">
      <c r="B3541">
        <v>1433</v>
      </c>
      <c r="C3541" t="str">
        <f>VLOOKUP(B3541,Sheet2!$AM$2:$AN$66,2,FALSE)</f>
        <v>Virginia Commonwealth</v>
      </c>
    </row>
    <row r="3542" spans="2:3" x14ac:dyDescent="0.4">
      <c r="B3542">
        <v>1181</v>
      </c>
      <c r="C3542" t="str">
        <f>VLOOKUP(B3542,Sheet2!$AM$2:$AN$66,2,FALSE)</f>
        <v>Duke</v>
      </c>
    </row>
    <row r="3543" spans="2:3" x14ac:dyDescent="0.4">
      <c r="B3543">
        <v>1437</v>
      </c>
      <c r="C3543" t="str">
        <f>VLOOKUP(B3543,Sheet2!$AM$2:$AN$66,2,FALSE)</f>
        <v>Villanova</v>
      </c>
    </row>
    <row r="3544" spans="2:3" x14ac:dyDescent="0.4">
      <c r="B3544">
        <v>1112</v>
      </c>
      <c r="C3544" t="str">
        <f>VLOOKUP(B3544,Sheet2!$AM$2:$AN$66,2,FALSE)</f>
        <v>Arizona</v>
      </c>
    </row>
    <row r="3545" spans="2:3" x14ac:dyDescent="0.4">
      <c r="B3545">
        <v>1437</v>
      </c>
      <c r="C3545" t="str">
        <f>VLOOKUP(B3545,Sheet2!$AM$2:$AN$66,2,FALSE)</f>
        <v>Villanova</v>
      </c>
    </row>
    <row r="3546" spans="2:3" x14ac:dyDescent="0.4">
      <c r="B3546">
        <v>1423</v>
      </c>
      <c r="C3546" t="str">
        <f>VLOOKUP(B3546,Sheet2!$AM$2:$AN$66,2,FALSE)</f>
        <v>North Carolina-Wilmington</v>
      </c>
    </row>
    <row r="3547" spans="2:3" x14ac:dyDescent="0.4">
      <c r="B3547">
        <v>1437</v>
      </c>
      <c r="C3547" t="str">
        <f>VLOOKUP(B3547,Sheet2!$AM$2:$AN$66,2,FALSE)</f>
        <v>Villanova</v>
      </c>
    </row>
    <row r="3548" spans="2:3" x14ac:dyDescent="0.4">
      <c r="B3548">
        <v>1124</v>
      </c>
      <c r="C3548" t="str">
        <f>VLOOKUP(B3548,Sheet2!$AM$2:$AN$66,2,FALSE)</f>
        <v>Baylor</v>
      </c>
    </row>
    <row r="3549" spans="2:3" x14ac:dyDescent="0.4">
      <c r="B3549">
        <v>1433</v>
      </c>
      <c r="C3549" t="str">
        <f>VLOOKUP(B3549,Sheet2!$AM$2:$AN$66,2,FALSE)</f>
        <v>Virginia Commonwealth</v>
      </c>
    </row>
    <row r="3550" spans="2:3" x14ac:dyDescent="0.4">
      <c r="B3550">
        <v>1452</v>
      </c>
      <c r="C3550" t="str">
        <f>VLOOKUP(B3550,Sheet2!$AM$2:$AN$66,2,FALSE)</f>
        <v>West Virginia</v>
      </c>
    </row>
    <row r="3551" spans="2:3" x14ac:dyDescent="0.4">
      <c r="B3551">
        <v>1452</v>
      </c>
      <c r="C3551" t="str">
        <f>VLOOKUP(B3551,Sheet2!$AM$2:$AN$66,2,FALSE)</f>
        <v>West Virginia</v>
      </c>
    </row>
    <row r="3552" spans="2:3" x14ac:dyDescent="0.4">
      <c r="B3552">
        <v>1437</v>
      </c>
      <c r="C3552" t="str">
        <f>VLOOKUP(B3552,Sheet2!$AM$2:$AN$66,2,FALSE)</f>
        <v>Villanova</v>
      </c>
    </row>
    <row r="3553" spans="2:3" x14ac:dyDescent="0.4">
      <c r="B3553">
        <v>1452</v>
      </c>
      <c r="C3553" t="str">
        <f>VLOOKUP(B3553,Sheet2!$AM$2:$AN$66,2,FALSE)</f>
        <v>West Virginia</v>
      </c>
    </row>
    <row r="3554" spans="2:3" x14ac:dyDescent="0.4">
      <c r="B3554">
        <v>1437</v>
      </c>
      <c r="C3554" t="str">
        <f>VLOOKUP(B3554,Sheet2!$AM$2:$AN$66,2,FALSE)</f>
        <v>Villanova</v>
      </c>
    </row>
    <row r="3555" spans="2:3" x14ac:dyDescent="0.4">
      <c r="B3555">
        <v>1343</v>
      </c>
      <c r="C3555" t="str">
        <f>VLOOKUP(B3555,Sheet2!$AM$2:$AN$66,2,FALSE)</f>
        <v>Princeton</v>
      </c>
    </row>
    <row r="3556" spans="2:3" x14ac:dyDescent="0.4">
      <c r="B3556">
        <v>1452</v>
      </c>
      <c r="C3556" t="str">
        <f>VLOOKUP(B3556,Sheet2!$AM$2:$AN$66,2,FALSE)</f>
        <v>West Virginia</v>
      </c>
    </row>
    <row r="3557" spans="2:3" x14ac:dyDescent="0.4">
      <c r="B3557">
        <v>1268</v>
      </c>
      <c r="C3557" t="str">
        <f>VLOOKUP(B3557,Sheet2!$AM$2:$AN$66,2,FALSE)</f>
        <v>Maryland</v>
      </c>
    </row>
    <row r="3558" spans="2:3" x14ac:dyDescent="0.4">
      <c r="B3558">
        <v>1452</v>
      </c>
      <c r="C3558" t="str">
        <f>VLOOKUP(B3558,Sheet2!$AM$2:$AN$66,2,FALSE)</f>
        <v>West Virginia</v>
      </c>
    </row>
    <row r="3559" spans="2:3" x14ac:dyDescent="0.4">
      <c r="B3559">
        <v>1376</v>
      </c>
      <c r="C3559" t="str">
        <f>VLOOKUP(B3559,Sheet2!$AM$2:$AN$66,2,FALSE)</f>
        <v>South Carolina</v>
      </c>
    </row>
    <row r="3560" spans="2:3" x14ac:dyDescent="0.4">
      <c r="B3560">
        <v>1433</v>
      </c>
      <c r="C3560" t="str">
        <f>VLOOKUP(B3560,Sheet2!$AM$2:$AN$66,2,FALSE)</f>
        <v>Virginia Commonwealth</v>
      </c>
    </row>
    <row r="3561" spans="2:3" x14ac:dyDescent="0.4">
      <c r="B3561">
        <v>1124</v>
      </c>
      <c r="C3561" t="str">
        <f>VLOOKUP(B3561,Sheet2!$AM$2:$AN$66,2,FALSE)</f>
        <v>Baylor</v>
      </c>
    </row>
    <row r="3562" spans="2:3" x14ac:dyDescent="0.4">
      <c r="B3562">
        <v>1124</v>
      </c>
      <c r="C3562" t="str">
        <f>VLOOKUP(B3562,Sheet2!$AM$2:$AN$66,2,FALSE)</f>
        <v>Baylor</v>
      </c>
    </row>
    <row r="3563" spans="2:3" x14ac:dyDescent="0.4">
      <c r="B3563">
        <v>1124</v>
      </c>
      <c r="C3563" t="str">
        <f>VLOOKUP(B3563,Sheet2!$AM$2:$AN$66,2,FALSE)</f>
        <v>Baylor</v>
      </c>
    </row>
    <row r="3564" spans="2:3" x14ac:dyDescent="0.4">
      <c r="B3564">
        <v>1452</v>
      </c>
      <c r="C3564" t="str">
        <f>VLOOKUP(B3564,Sheet2!$AM$2:$AN$66,2,FALSE)</f>
        <v>West Virginia</v>
      </c>
    </row>
    <row r="3565" spans="2:3" x14ac:dyDescent="0.4">
      <c r="B3565">
        <v>1195</v>
      </c>
      <c r="C3565" t="str">
        <f>VLOOKUP(B3565,Sheet2!$AM$2:$AN$66,2,FALSE)</f>
        <v>Florida Gulf Coast</v>
      </c>
    </row>
    <row r="3566" spans="2:3" x14ac:dyDescent="0.4">
      <c r="B3566">
        <v>1452</v>
      </c>
      <c r="C3566" t="str">
        <f>VLOOKUP(B3566,Sheet2!$AM$2:$AN$66,2,FALSE)</f>
        <v>West Virginia</v>
      </c>
    </row>
    <row r="3567" spans="2:3" x14ac:dyDescent="0.4">
      <c r="B3567">
        <v>1374</v>
      </c>
      <c r="C3567" t="str">
        <f>VLOOKUP(B3567,Sheet2!$AM$2:$AN$66,2,FALSE)</f>
        <v>Southern Methodist</v>
      </c>
    </row>
    <row r="3568" spans="2:3" x14ac:dyDescent="0.4">
      <c r="B3568">
        <v>1374</v>
      </c>
      <c r="C3568" t="str">
        <f>VLOOKUP(B3568,Sheet2!$AM$2:$AN$66,2,FALSE)</f>
        <v>Southern Methodist</v>
      </c>
    </row>
    <row r="3569" spans="2:3" x14ac:dyDescent="0.4">
      <c r="B3569">
        <v>1124</v>
      </c>
      <c r="C3569" t="str">
        <f>VLOOKUP(B3569,Sheet2!$AM$2:$AN$66,2,FALSE)</f>
        <v>Baylor</v>
      </c>
    </row>
    <row r="3570" spans="2:3" x14ac:dyDescent="0.4">
      <c r="B3570">
        <v>1452</v>
      </c>
      <c r="C3570" t="str">
        <f>VLOOKUP(B3570,Sheet2!$AM$2:$AN$66,2,FALSE)</f>
        <v>West Virginia</v>
      </c>
    </row>
    <row r="3571" spans="2:3" x14ac:dyDescent="0.4">
      <c r="B3571">
        <v>1124</v>
      </c>
      <c r="C3571" t="str">
        <f>VLOOKUP(B3571,Sheet2!$AM$2:$AN$66,2,FALSE)</f>
        <v>Baylor</v>
      </c>
    </row>
    <row r="3572" spans="2:3" x14ac:dyDescent="0.4">
      <c r="B3572">
        <v>1124</v>
      </c>
      <c r="C3572" t="str">
        <f>VLOOKUP(B3572,Sheet2!$AM$2:$AN$66,2,FALSE)</f>
        <v>Baylor</v>
      </c>
    </row>
    <row r="3573" spans="2:3" x14ac:dyDescent="0.4">
      <c r="B3573">
        <v>1452</v>
      </c>
      <c r="C3573" t="str">
        <f>VLOOKUP(B3573,Sheet2!$AM$2:$AN$66,2,FALSE)</f>
        <v>West Virginia</v>
      </c>
    </row>
    <row r="3574" spans="2:3" x14ac:dyDescent="0.4">
      <c r="B3574">
        <v>1112</v>
      </c>
      <c r="C3574" t="str">
        <f>VLOOKUP(B3574,Sheet2!$AM$2:$AN$66,2,FALSE)</f>
        <v>Arizona</v>
      </c>
    </row>
    <row r="3575" spans="2:3" x14ac:dyDescent="0.4">
      <c r="B3575">
        <v>1374</v>
      </c>
      <c r="C3575" t="str">
        <f>VLOOKUP(B3575,Sheet2!$AM$2:$AN$66,2,FALSE)</f>
        <v>Southern Methodist</v>
      </c>
    </row>
    <row r="3576" spans="2:3" x14ac:dyDescent="0.4">
      <c r="B3576">
        <v>1124</v>
      </c>
      <c r="C3576" t="str">
        <f>VLOOKUP(B3576,Sheet2!$AM$2:$AN$66,2,FALSE)</f>
        <v>Baylor</v>
      </c>
    </row>
    <row r="3577" spans="2:3" x14ac:dyDescent="0.4">
      <c r="B3577">
        <v>1195</v>
      </c>
      <c r="C3577" t="str">
        <f>VLOOKUP(B3577,Sheet2!$AM$2:$AN$66,2,FALSE)</f>
        <v>Florida Gulf Coast</v>
      </c>
    </row>
    <row r="3578" spans="2:3" x14ac:dyDescent="0.4">
      <c r="B3578">
        <v>1433</v>
      </c>
      <c r="C3578" t="str">
        <f>VLOOKUP(B3578,Sheet2!$AM$2:$AN$66,2,FALSE)</f>
        <v>Virginia Commonwealth</v>
      </c>
    </row>
    <row r="3579" spans="2:3" x14ac:dyDescent="0.4">
      <c r="B3579">
        <v>1437</v>
      </c>
      <c r="C3579" t="str">
        <f>VLOOKUP(B3579,Sheet2!$AM$2:$AN$66,2,FALSE)</f>
        <v>Villanova</v>
      </c>
    </row>
    <row r="3580" spans="2:3" x14ac:dyDescent="0.4">
      <c r="B3580">
        <v>1374</v>
      </c>
      <c r="C3580" t="str">
        <f>VLOOKUP(B3580,Sheet2!$AM$2:$AN$66,2,FALSE)</f>
        <v>Southern Methodist</v>
      </c>
    </row>
    <row r="3581" spans="2:3" x14ac:dyDescent="0.4">
      <c r="B3581">
        <v>1452</v>
      </c>
      <c r="C3581" t="str">
        <f>VLOOKUP(B3581,Sheet2!$AM$2:$AN$66,2,FALSE)</f>
        <v>West Virginia</v>
      </c>
    </row>
    <row r="3582" spans="2:3" x14ac:dyDescent="0.4">
      <c r="B3582">
        <v>1124</v>
      </c>
      <c r="C3582" t="str">
        <f>VLOOKUP(B3582,Sheet2!$AM$2:$AN$66,2,FALSE)</f>
        <v>Baylor</v>
      </c>
    </row>
    <row r="3583" spans="2:3" x14ac:dyDescent="0.4">
      <c r="B3583">
        <v>1343</v>
      </c>
      <c r="C3583" t="str">
        <f>VLOOKUP(B3583,Sheet2!$AM$2:$AN$66,2,FALSE)</f>
        <v>Princeton</v>
      </c>
    </row>
    <row r="3584" spans="2:3" x14ac:dyDescent="0.4">
      <c r="B3584">
        <v>1437</v>
      </c>
      <c r="C3584" t="str">
        <f>VLOOKUP(B3584,Sheet2!$AM$2:$AN$66,2,FALSE)</f>
        <v>Villanova</v>
      </c>
    </row>
    <row r="3585" spans="2:3" x14ac:dyDescent="0.4">
      <c r="B3585">
        <v>1376</v>
      </c>
      <c r="C3585" t="str">
        <f>VLOOKUP(B3585,Sheet2!$AM$2:$AN$66,2,FALSE)</f>
        <v>South Carolina</v>
      </c>
    </row>
    <row r="3586" spans="2:3" x14ac:dyDescent="0.4">
      <c r="B3586">
        <v>1452</v>
      </c>
      <c r="C3586" t="str">
        <f>VLOOKUP(B3586,Sheet2!$AM$2:$AN$66,2,FALSE)</f>
        <v>West Virginia</v>
      </c>
    </row>
    <row r="3587" spans="2:3" x14ac:dyDescent="0.4">
      <c r="B3587">
        <v>1452</v>
      </c>
      <c r="C3587" t="str">
        <f>VLOOKUP(B3587,Sheet2!$AM$2:$AN$66,2,FALSE)</f>
        <v>West Virginia</v>
      </c>
    </row>
    <row r="3588" spans="2:3" x14ac:dyDescent="0.4">
      <c r="B3588">
        <v>1452</v>
      </c>
      <c r="C3588" t="str">
        <f>VLOOKUP(B3588,Sheet2!$AM$2:$AN$66,2,FALSE)</f>
        <v>West Virginia</v>
      </c>
    </row>
    <row r="3589" spans="2:3" x14ac:dyDescent="0.4">
      <c r="B3589">
        <v>1343</v>
      </c>
      <c r="C3589" t="str">
        <f>VLOOKUP(B3589,Sheet2!$AM$2:$AN$66,2,FALSE)</f>
        <v>Princeton</v>
      </c>
    </row>
    <row r="3590" spans="2:3" x14ac:dyDescent="0.4">
      <c r="B3590">
        <v>1124</v>
      </c>
      <c r="C3590" t="str">
        <f>VLOOKUP(B3590,Sheet2!$AM$2:$AN$66,2,FALSE)</f>
        <v>Baylor</v>
      </c>
    </row>
    <row r="3591" spans="2:3" x14ac:dyDescent="0.4">
      <c r="B3591">
        <v>1195</v>
      </c>
      <c r="C3591" t="str">
        <f>VLOOKUP(B3591,Sheet2!$AM$2:$AN$66,2,FALSE)</f>
        <v>Florida Gulf Coast</v>
      </c>
    </row>
    <row r="3592" spans="2:3" x14ac:dyDescent="0.4">
      <c r="B3592">
        <v>1452</v>
      </c>
      <c r="C3592" t="str">
        <f>VLOOKUP(B3592,Sheet2!$AM$2:$AN$66,2,FALSE)</f>
        <v>West Virginia</v>
      </c>
    </row>
    <row r="3593" spans="2:3" x14ac:dyDescent="0.4">
      <c r="B3593">
        <v>1458</v>
      </c>
      <c r="C3593" t="str">
        <f>VLOOKUP(B3593,Sheet2!$AM$2:$AN$66,2,FALSE)</f>
        <v>Wisconsin</v>
      </c>
    </row>
    <row r="3594" spans="2:3" x14ac:dyDescent="0.4">
      <c r="B3594">
        <v>1452</v>
      </c>
      <c r="C3594" t="str">
        <f>VLOOKUP(B3594,Sheet2!$AM$2:$AN$66,2,FALSE)</f>
        <v>West Virginia</v>
      </c>
    </row>
    <row r="3595" spans="2:3" x14ac:dyDescent="0.4">
      <c r="B3595">
        <v>1437</v>
      </c>
      <c r="C3595" t="str">
        <f>VLOOKUP(B3595,Sheet2!$AM$2:$AN$66,2,FALSE)</f>
        <v>Villanova</v>
      </c>
    </row>
    <row r="3596" spans="2:3" x14ac:dyDescent="0.4">
      <c r="B3596">
        <v>1433</v>
      </c>
      <c r="C3596" t="str">
        <f>VLOOKUP(B3596,Sheet2!$AM$2:$AN$66,2,FALSE)</f>
        <v>Virginia Commonwealth</v>
      </c>
    </row>
    <row r="3597" spans="2:3" x14ac:dyDescent="0.4">
      <c r="B3597">
        <v>1181</v>
      </c>
      <c r="C3597" t="str">
        <f>VLOOKUP(B3597,Sheet2!$AM$2:$AN$66,2,FALSE)</f>
        <v>Duke</v>
      </c>
    </row>
    <row r="3598" spans="2:3" x14ac:dyDescent="0.4">
      <c r="B3598">
        <v>1343</v>
      </c>
      <c r="C3598" t="str">
        <f>VLOOKUP(B3598,Sheet2!$AM$2:$AN$66,2,FALSE)</f>
        <v>Princeton</v>
      </c>
    </row>
    <row r="3599" spans="2:3" x14ac:dyDescent="0.4">
      <c r="B3599">
        <v>1112</v>
      </c>
      <c r="C3599" t="str">
        <f>VLOOKUP(B3599,Sheet2!$AM$2:$AN$66,2,FALSE)</f>
        <v>Arizona</v>
      </c>
    </row>
    <row r="3600" spans="2:3" x14ac:dyDescent="0.4">
      <c r="B3600">
        <v>1124</v>
      </c>
      <c r="C3600" t="str">
        <f>VLOOKUP(B3600,Sheet2!$AM$2:$AN$66,2,FALSE)</f>
        <v>Baylor</v>
      </c>
    </row>
    <row r="3601" spans="2:3" x14ac:dyDescent="0.4">
      <c r="B3601">
        <v>1374</v>
      </c>
      <c r="C3601" t="str">
        <f>VLOOKUP(B3601,Sheet2!$AM$2:$AN$66,2,FALSE)</f>
        <v>Southern Methodist</v>
      </c>
    </row>
    <row r="3602" spans="2:3" x14ac:dyDescent="0.4">
      <c r="B3602">
        <v>1458</v>
      </c>
      <c r="C3602" t="str">
        <f>VLOOKUP(B3602,Sheet2!$AM$2:$AN$66,2,FALSE)</f>
        <v>Wisconsin</v>
      </c>
    </row>
    <row r="3603" spans="2:3" x14ac:dyDescent="0.4">
      <c r="B3603">
        <v>1437</v>
      </c>
      <c r="C3603" t="str">
        <f>VLOOKUP(B3603,Sheet2!$AM$2:$AN$66,2,FALSE)</f>
        <v>Villanova</v>
      </c>
    </row>
    <row r="3604" spans="2:3" x14ac:dyDescent="0.4">
      <c r="B3604">
        <v>1124</v>
      </c>
      <c r="C3604" t="str">
        <f>VLOOKUP(B3604,Sheet2!$AM$2:$AN$66,2,FALSE)</f>
        <v>Baylor</v>
      </c>
    </row>
    <row r="3605" spans="2:3" x14ac:dyDescent="0.4">
      <c r="B3605">
        <v>1452</v>
      </c>
      <c r="C3605" t="str">
        <f>VLOOKUP(B3605,Sheet2!$AM$2:$AN$66,2,FALSE)</f>
        <v>West Virginia</v>
      </c>
    </row>
    <row r="3606" spans="2:3" x14ac:dyDescent="0.4">
      <c r="B3606">
        <v>1452</v>
      </c>
      <c r="C3606" t="str">
        <f>VLOOKUP(B3606,Sheet2!$AM$2:$AN$66,2,FALSE)</f>
        <v>West Virginia</v>
      </c>
    </row>
    <row r="3607" spans="2:3" x14ac:dyDescent="0.4">
      <c r="B3607">
        <v>1433</v>
      </c>
      <c r="C3607" t="str">
        <f>VLOOKUP(B3607,Sheet2!$AM$2:$AN$66,2,FALSE)</f>
        <v>Virginia Commonwealth</v>
      </c>
    </row>
    <row r="3608" spans="2:3" x14ac:dyDescent="0.4">
      <c r="B3608">
        <v>1452</v>
      </c>
      <c r="C3608" t="str">
        <f>VLOOKUP(B3608,Sheet2!$AM$2:$AN$66,2,FALSE)</f>
        <v>West Virginia</v>
      </c>
    </row>
    <row r="3609" spans="2:3" x14ac:dyDescent="0.4">
      <c r="B3609">
        <v>1437</v>
      </c>
      <c r="C3609" t="str">
        <f>VLOOKUP(B3609,Sheet2!$AM$2:$AN$66,2,FALSE)</f>
        <v>Villanova</v>
      </c>
    </row>
    <row r="3610" spans="2:3" x14ac:dyDescent="0.4">
      <c r="B3610">
        <v>1124</v>
      </c>
      <c r="C3610" t="str">
        <f>VLOOKUP(B3610,Sheet2!$AM$2:$AN$66,2,FALSE)</f>
        <v>Baylor</v>
      </c>
    </row>
    <row r="3611" spans="2:3" x14ac:dyDescent="0.4">
      <c r="B3611">
        <v>1343</v>
      </c>
      <c r="C3611" t="str">
        <f>VLOOKUP(B3611,Sheet2!$AM$2:$AN$66,2,FALSE)</f>
        <v>Princeton</v>
      </c>
    </row>
    <row r="3612" spans="2:3" x14ac:dyDescent="0.4">
      <c r="B3612">
        <v>1124</v>
      </c>
      <c r="C3612" t="str">
        <f>VLOOKUP(B3612,Sheet2!$AM$2:$AN$66,2,FALSE)</f>
        <v>Baylor</v>
      </c>
    </row>
    <row r="3613" spans="2:3" x14ac:dyDescent="0.4">
      <c r="B3613">
        <v>1452</v>
      </c>
      <c r="C3613" t="str">
        <f>VLOOKUP(B3613,Sheet2!$AM$2:$AN$66,2,FALSE)</f>
        <v>West Virginia</v>
      </c>
    </row>
    <row r="3614" spans="2:3" x14ac:dyDescent="0.4">
      <c r="B3614">
        <v>1124</v>
      </c>
      <c r="C3614" t="str">
        <f>VLOOKUP(B3614,Sheet2!$AM$2:$AN$66,2,FALSE)</f>
        <v>Baylor</v>
      </c>
    </row>
    <row r="3615" spans="2:3" x14ac:dyDescent="0.4">
      <c r="B3615">
        <v>1195</v>
      </c>
      <c r="C3615" t="str">
        <f>VLOOKUP(B3615,Sheet2!$AM$2:$AN$66,2,FALSE)</f>
        <v>Florida Gulf Coast</v>
      </c>
    </row>
    <row r="3616" spans="2:3" x14ac:dyDescent="0.4">
      <c r="B3616">
        <v>1452</v>
      </c>
      <c r="C3616" t="str">
        <f>VLOOKUP(B3616,Sheet2!$AM$2:$AN$66,2,FALSE)</f>
        <v>West Virginia</v>
      </c>
    </row>
    <row r="3617" spans="2:3" x14ac:dyDescent="0.4">
      <c r="B3617">
        <v>1343</v>
      </c>
      <c r="C3617" t="str">
        <f>VLOOKUP(B3617,Sheet2!$AM$2:$AN$66,2,FALSE)</f>
        <v>Princeton</v>
      </c>
    </row>
    <row r="3618" spans="2:3" x14ac:dyDescent="0.4">
      <c r="B3618">
        <v>1452</v>
      </c>
      <c r="C3618" t="str">
        <f>VLOOKUP(B3618,Sheet2!$AM$2:$AN$66,2,FALSE)</f>
        <v>West Virginia</v>
      </c>
    </row>
    <row r="3619" spans="2:3" x14ac:dyDescent="0.4">
      <c r="B3619">
        <v>1452</v>
      </c>
      <c r="C3619" t="str">
        <f>VLOOKUP(B3619,Sheet2!$AM$2:$AN$66,2,FALSE)</f>
        <v>West Virginia</v>
      </c>
    </row>
    <row r="3620" spans="2:3" x14ac:dyDescent="0.4">
      <c r="B3620">
        <v>1452</v>
      </c>
      <c r="C3620" t="str">
        <f>VLOOKUP(B3620,Sheet2!$AM$2:$AN$66,2,FALSE)</f>
        <v>West Virginia</v>
      </c>
    </row>
    <row r="3621" spans="2:3" x14ac:dyDescent="0.4">
      <c r="B3621">
        <v>1458</v>
      </c>
      <c r="C3621" t="str">
        <f>VLOOKUP(B3621,Sheet2!$AM$2:$AN$66,2,FALSE)</f>
        <v>Wisconsin</v>
      </c>
    </row>
    <row r="3622" spans="2:3" x14ac:dyDescent="0.4">
      <c r="B3622">
        <v>1343</v>
      </c>
      <c r="C3622" t="str">
        <f>VLOOKUP(B3622,Sheet2!$AM$2:$AN$66,2,FALSE)</f>
        <v>Princeton</v>
      </c>
    </row>
    <row r="3623" spans="2:3" x14ac:dyDescent="0.4">
      <c r="B3623">
        <v>1452</v>
      </c>
      <c r="C3623" t="str">
        <f>VLOOKUP(B3623,Sheet2!$AM$2:$AN$66,2,FALSE)</f>
        <v>West Virginia</v>
      </c>
    </row>
    <row r="3624" spans="2:3" x14ac:dyDescent="0.4">
      <c r="B3624">
        <v>1376</v>
      </c>
      <c r="C3624" t="str">
        <f>VLOOKUP(B3624,Sheet2!$AM$2:$AN$66,2,FALSE)</f>
        <v>South Carolina</v>
      </c>
    </row>
    <row r="3625" spans="2:3" x14ac:dyDescent="0.4">
      <c r="B3625">
        <v>1374</v>
      </c>
      <c r="C3625" t="str">
        <f>VLOOKUP(B3625,Sheet2!$AM$2:$AN$66,2,FALSE)</f>
        <v>Southern Methodist</v>
      </c>
    </row>
    <row r="3626" spans="2:3" x14ac:dyDescent="0.4">
      <c r="B3626">
        <v>1196</v>
      </c>
      <c r="C3626" t="str">
        <f>VLOOKUP(B3626,Sheet2!$AM$2:$AN$66,2,FALSE)</f>
        <v>Florida</v>
      </c>
    </row>
    <row r="3627" spans="2:3" x14ac:dyDescent="0.4">
      <c r="B3627">
        <v>1374</v>
      </c>
      <c r="C3627" t="str">
        <f>VLOOKUP(B3627,Sheet2!$AM$2:$AN$66,2,FALSE)</f>
        <v>Southern Methodist</v>
      </c>
    </row>
    <row r="3628" spans="2:3" x14ac:dyDescent="0.4">
      <c r="B3628">
        <v>1437</v>
      </c>
      <c r="C3628" t="str">
        <f>VLOOKUP(B3628,Sheet2!$AM$2:$AN$66,2,FALSE)</f>
        <v>Villanova</v>
      </c>
    </row>
    <row r="3629" spans="2:3" x14ac:dyDescent="0.4">
      <c r="B3629">
        <v>1124</v>
      </c>
      <c r="C3629" t="str">
        <f>VLOOKUP(B3629,Sheet2!$AM$2:$AN$66,2,FALSE)</f>
        <v>Baylor</v>
      </c>
    </row>
    <row r="3630" spans="2:3" x14ac:dyDescent="0.4">
      <c r="B3630">
        <v>1433</v>
      </c>
      <c r="C3630" t="str">
        <f>VLOOKUP(B3630,Sheet2!$AM$2:$AN$66,2,FALSE)</f>
        <v>Virginia Commonwealth</v>
      </c>
    </row>
    <row r="3631" spans="2:3" x14ac:dyDescent="0.4">
      <c r="B3631">
        <v>1124</v>
      </c>
      <c r="C3631" t="str">
        <f>VLOOKUP(B3631,Sheet2!$AM$2:$AN$66,2,FALSE)</f>
        <v>Baylor</v>
      </c>
    </row>
    <row r="3632" spans="2:3" x14ac:dyDescent="0.4">
      <c r="B3632">
        <v>1452</v>
      </c>
      <c r="C3632" t="str">
        <f>VLOOKUP(B3632,Sheet2!$AM$2:$AN$66,2,FALSE)</f>
        <v>West Virginia</v>
      </c>
    </row>
    <row r="3633" spans="2:3" x14ac:dyDescent="0.4">
      <c r="B3633">
        <v>1374</v>
      </c>
      <c r="C3633" t="str">
        <f>VLOOKUP(B3633,Sheet2!$AM$2:$AN$66,2,FALSE)</f>
        <v>Southern Methodist</v>
      </c>
    </row>
    <row r="3634" spans="2:3" x14ac:dyDescent="0.4">
      <c r="B3634">
        <v>1437</v>
      </c>
      <c r="C3634" t="str">
        <f>VLOOKUP(B3634,Sheet2!$AM$2:$AN$66,2,FALSE)</f>
        <v>Villanova</v>
      </c>
    </row>
    <row r="3635" spans="2:3" x14ac:dyDescent="0.4">
      <c r="B3635">
        <v>1374</v>
      </c>
      <c r="C3635" t="str">
        <f>VLOOKUP(B3635,Sheet2!$AM$2:$AN$66,2,FALSE)</f>
        <v>Southern Methodist</v>
      </c>
    </row>
    <row r="3636" spans="2:3" x14ac:dyDescent="0.4">
      <c r="B3636">
        <v>1195</v>
      </c>
      <c r="C3636" t="str">
        <f>VLOOKUP(B3636,Sheet2!$AM$2:$AN$66,2,FALSE)</f>
        <v>Florida Gulf Coast</v>
      </c>
    </row>
    <row r="3637" spans="2:3" x14ac:dyDescent="0.4">
      <c r="B3637">
        <v>1112</v>
      </c>
      <c r="C3637" t="str">
        <f>VLOOKUP(B3637,Sheet2!$AM$2:$AN$66,2,FALSE)</f>
        <v>Arizona</v>
      </c>
    </row>
    <row r="3638" spans="2:3" x14ac:dyDescent="0.4">
      <c r="B3638">
        <v>1343</v>
      </c>
      <c r="C3638" t="str">
        <f>VLOOKUP(B3638,Sheet2!$AM$2:$AN$66,2,FALSE)</f>
        <v>Princeton</v>
      </c>
    </row>
    <row r="3639" spans="2:3" x14ac:dyDescent="0.4">
      <c r="B3639">
        <v>1437</v>
      </c>
      <c r="C3639" t="str">
        <f>VLOOKUP(B3639,Sheet2!$AM$2:$AN$66,2,FALSE)</f>
        <v>Villanova</v>
      </c>
    </row>
    <row r="3640" spans="2:3" x14ac:dyDescent="0.4">
      <c r="B3640">
        <v>1452</v>
      </c>
      <c r="C3640" t="str">
        <f>VLOOKUP(B3640,Sheet2!$AM$2:$AN$66,2,FALSE)</f>
        <v>West Virginia</v>
      </c>
    </row>
    <row r="3641" spans="2:3" x14ac:dyDescent="0.4">
      <c r="B3641">
        <v>1124</v>
      </c>
      <c r="C3641" t="str">
        <f>VLOOKUP(B3641,Sheet2!$AM$2:$AN$66,2,FALSE)</f>
        <v>Baylor</v>
      </c>
    </row>
    <row r="3642" spans="2:3" x14ac:dyDescent="0.4">
      <c r="B3642">
        <v>1452</v>
      </c>
      <c r="C3642" t="str">
        <f>VLOOKUP(B3642,Sheet2!$AM$2:$AN$66,2,FALSE)</f>
        <v>West Virginia</v>
      </c>
    </row>
    <row r="3643" spans="2:3" x14ac:dyDescent="0.4">
      <c r="B3643">
        <v>1452</v>
      </c>
      <c r="C3643" t="str">
        <f>VLOOKUP(B3643,Sheet2!$AM$2:$AN$66,2,FALSE)</f>
        <v>West Virginia</v>
      </c>
    </row>
    <row r="3644" spans="2:3" x14ac:dyDescent="0.4">
      <c r="B3644">
        <v>1124</v>
      </c>
      <c r="C3644" t="str">
        <f>VLOOKUP(B3644,Sheet2!$AM$2:$AN$66,2,FALSE)</f>
        <v>Baylor</v>
      </c>
    </row>
    <row r="3645" spans="2:3" x14ac:dyDescent="0.4">
      <c r="B3645">
        <v>1376</v>
      </c>
      <c r="C3645" t="str">
        <f>VLOOKUP(B3645,Sheet2!$AM$2:$AN$66,2,FALSE)</f>
        <v>South Carolina</v>
      </c>
    </row>
    <row r="3646" spans="2:3" x14ac:dyDescent="0.4">
      <c r="B3646">
        <v>1452</v>
      </c>
      <c r="C3646" t="str">
        <f>VLOOKUP(B3646,Sheet2!$AM$2:$AN$66,2,FALSE)</f>
        <v>West Virginia</v>
      </c>
    </row>
    <row r="3647" spans="2:3" x14ac:dyDescent="0.4">
      <c r="B3647">
        <v>1433</v>
      </c>
      <c r="C3647" t="str">
        <f>VLOOKUP(B3647,Sheet2!$AM$2:$AN$66,2,FALSE)</f>
        <v>Virginia Commonwealth</v>
      </c>
    </row>
    <row r="3648" spans="2:3" x14ac:dyDescent="0.4">
      <c r="B3648">
        <v>1452</v>
      </c>
      <c r="C3648" t="str">
        <f>VLOOKUP(B3648,Sheet2!$AM$2:$AN$66,2,FALSE)</f>
        <v>West Virginia</v>
      </c>
    </row>
    <row r="3649" spans="2:3" x14ac:dyDescent="0.4">
      <c r="B3649">
        <v>1112</v>
      </c>
      <c r="C3649" t="str">
        <f>VLOOKUP(B3649,Sheet2!$AM$2:$AN$66,2,FALSE)</f>
        <v>Arizona</v>
      </c>
    </row>
    <row r="3650" spans="2:3" x14ac:dyDescent="0.4">
      <c r="B3650">
        <v>1458</v>
      </c>
      <c r="C3650" t="str">
        <f>VLOOKUP(B3650,Sheet2!$AM$2:$AN$66,2,FALSE)</f>
        <v>Wisconsin</v>
      </c>
    </row>
    <row r="3651" spans="2:3" x14ac:dyDescent="0.4">
      <c r="B3651">
        <v>1437</v>
      </c>
      <c r="C3651" t="str">
        <f>VLOOKUP(B3651,Sheet2!$AM$2:$AN$66,2,FALSE)</f>
        <v>Villanova</v>
      </c>
    </row>
    <row r="3652" spans="2:3" x14ac:dyDescent="0.4">
      <c r="B3652">
        <v>1452</v>
      </c>
      <c r="C3652" t="str">
        <f>VLOOKUP(B3652,Sheet2!$AM$2:$AN$66,2,FALSE)</f>
        <v>West Virginia</v>
      </c>
    </row>
    <row r="3653" spans="2:3" x14ac:dyDescent="0.4">
      <c r="B3653">
        <v>1374</v>
      </c>
      <c r="C3653" t="str">
        <f>VLOOKUP(B3653,Sheet2!$AM$2:$AN$66,2,FALSE)</f>
        <v>Southern Methodist</v>
      </c>
    </row>
    <row r="3654" spans="2:3" x14ac:dyDescent="0.4">
      <c r="B3654">
        <v>1437</v>
      </c>
      <c r="C3654" t="str">
        <f>VLOOKUP(B3654,Sheet2!$AM$2:$AN$66,2,FALSE)</f>
        <v>Villanova</v>
      </c>
    </row>
    <row r="3655" spans="2:3" x14ac:dyDescent="0.4">
      <c r="B3655">
        <v>1433</v>
      </c>
      <c r="C3655" t="str">
        <f>VLOOKUP(B3655,Sheet2!$AM$2:$AN$66,2,FALSE)</f>
        <v>Virginia Commonwealth</v>
      </c>
    </row>
    <row r="3656" spans="2:3" x14ac:dyDescent="0.4">
      <c r="B3656">
        <v>1343</v>
      </c>
      <c r="C3656" t="str">
        <f>VLOOKUP(B3656,Sheet2!$AM$2:$AN$66,2,FALSE)</f>
        <v>Princeton</v>
      </c>
    </row>
    <row r="3657" spans="2:3" x14ac:dyDescent="0.4">
      <c r="B3657">
        <v>1452</v>
      </c>
      <c r="C3657" t="str">
        <f>VLOOKUP(B3657,Sheet2!$AM$2:$AN$66,2,FALSE)</f>
        <v>West Virginia</v>
      </c>
    </row>
    <row r="3658" spans="2:3" x14ac:dyDescent="0.4">
      <c r="B3658">
        <v>1437</v>
      </c>
      <c r="C3658" t="str">
        <f>VLOOKUP(B3658,Sheet2!$AM$2:$AN$66,2,FALSE)</f>
        <v>Villanova</v>
      </c>
    </row>
    <row r="3659" spans="2:3" x14ac:dyDescent="0.4">
      <c r="B3659">
        <v>1124</v>
      </c>
      <c r="C3659" t="str">
        <f>VLOOKUP(B3659,Sheet2!$AM$2:$AN$66,2,FALSE)</f>
        <v>Baylor</v>
      </c>
    </row>
    <row r="3660" spans="2:3" x14ac:dyDescent="0.4">
      <c r="B3660">
        <v>1374</v>
      </c>
      <c r="C3660" t="str">
        <f>VLOOKUP(B3660,Sheet2!$AM$2:$AN$66,2,FALSE)</f>
        <v>Southern Methodist</v>
      </c>
    </row>
    <row r="3661" spans="2:3" x14ac:dyDescent="0.4">
      <c r="B3661">
        <v>1376</v>
      </c>
      <c r="C3661" t="str">
        <f>VLOOKUP(B3661,Sheet2!$AM$2:$AN$66,2,FALSE)</f>
        <v>South Carolina</v>
      </c>
    </row>
    <row r="3662" spans="2:3" x14ac:dyDescent="0.4">
      <c r="B3662">
        <v>1124</v>
      </c>
      <c r="C3662" t="str">
        <f>VLOOKUP(B3662,Sheet2!$AM$2:$AN$66,2,FALSE)</f>
        <v>Baylor</v>
      </c>
    </row>
    <row r="3663" spans="2:3" x14ac:dyDescent="0.4">
      <c r="B3663">
        <v>1437</v>
      </c>
      <c r="C3663" t="str">
        <f>VLOOKUP(B3663,Sheet2!$AM$2:$AN$66,2,FALSE)</f>
        <v>Villanova</v>
      </c>
    </row>
    <row r="3664" spans="2:3" x14ac:dyDescent="0.4">
      <c r="B3664">
        <v>1452</v>
      </c>
      <c r="C3664" t="str">
        <f>VLOOKUP(B3664,Sheet2!$AM$2:$AN$66,2,FALSE)</f>
        <v>West Virginia</v>
      </c>
    </row>
    <row r="3665" spans="2:3" x14ac:dyDescent="0.4">
      <c r="B3665">
        <v>1452</v>
      </c>
      <c r="C3665" t="str">
        <f>VLOOKUP(B3665,Sheet2!$AM$2:$AN$66,2,FALSE)</f>
        <v>West Virginia</v>
      </c>
    </row>
    <row r="3666" spans="2:3" x14ac:dyDescent="0.4">
      <c r="B3666">
        <v>1437</v>
      </c>
      <c r="C3666" t="str">
        <f>VLOOKUP(B3666,Sheet2!$AM$2:$AN$66,2,FALSE)</f>
        <v>Villanova</v>
      </c>
    </row>
    <row r="3667" spans="2:3" x14ac:dyDescent="0.4">
      <c r="B3667">
        <v>1437</v>
      </c>
      <c r="C3667" t="str">
        <f>VLOOKUP(B3667,Sheet2!$AM$2:$AN$66,2,FALSE)</f>
        <v>Villanova</v>
      </c>
    </row>
    <row r="3668" spans="2:3" x14ac:dyDescent="0.4">
      <c r="B3668">
        <v>1458</v>
      </c>
      <c r="C3668" t="str">
        <f>VLOOKUP(B3668,Sheet2!$AM$2:$AN$66,2,FALSE)</f>
        <v>Wisconsin</v>
      </c>
    </row>
    <row r="3669" spans="2:3" x14ac:dyDescent="0.4">
      <c r="B3669">
        <v>1433</v>
      </c>
      <c r="C3669" t="str">
        <f>VLOOKUP(B3669,Sheet2!$AM$2:$AN$66,2,FALSE)</f>
        <v>Virginia Commonwealth</v>
      </c>
    </row>
    <row r="3670" spans="2:3" x14ac:dyDescent="0.4">
      <c r="B3670">
        <v>1437</v>
      </c>
      <c r="C3670" t="str">
        <f>VLOOKUP(B3670,Sheet2!$AM$2:$AN$66,2,FALSE)</f>
        <v>Villanova</v>
      </c>
    </row>
    <row r="3671" spans="2:3" x14ac:dyDescent="0.4">
      <c r="B3671">
        <v>1452</v>
      </c>
      <c r="C3671" t="str">
        <f>VLOOKUP(B3671,Sheet2!$AM$2:$AN$66,2,FALSE)</f>
        <v>West Virginia</v>
      </c>
    </row>
    <row r="3672" spans="2:3" x14ac:dyDescent="0.4">
      <c r="B3672">
        <v>1458</v>
      </c>
      <c r="C3672" t="str">
        <f>VLOOKUP(B3672,Sheet2!$AM$2:$AN$66,2,FALSE)</f>
        <v>Wisconsin</v>
      </c>
    </row>
    <row r="3673" spans="2:3" x14ac:dyDescent="0.4">
      <c r="B3673">
        <v>1124</v>
      </c>
      <c r="C3673" t="str">
        <f>VLOOKUP(B3673,Sheet2!$AM$2:$AN$66,2,FALSE)</f>
        <v>Baylor</v>
      </c>
    </row>
    <row r="3674" spans="2:3" x14ac:dyDescent="0.4">
      <c r="B3674">
        <v>1112</v>
      </c>
      <c r="C3674" t="str">
        <f>VLOOKUP(B3674,Sheet2!$AM$2:$AN$66,2,FALSE)</f>
        <v>Arizona</v>
      </c>
    </row>
    <row r="3675" spans="2:3" x14ac:dyDescent="0.4">
      <c r="B3675">
        <v>1452</v>
      </c>
      <c r="C3675" t="str">
        <f>VLOOKUP(B3675,Sheet2!$AM$2:$AN$66,2,FALSE)</f>
        <v>West Virginia</v>
      </c>
    </row>
    <row r="3676" spans="2:3" x14ac:dyDescent="0.4">
      <c r="B3676">
        <v>1433</v>
      </c>
      <c r="C3676" t="str">
        <f>VLOOKUP(B3676,Sheet2!$AM$2:$AN$66,2,FALSE)</f>
        <v>Virginia Commonwealth</v>
      </c>
    </row>
    <row r="3677" spans="2:3" x14ac:dyDescent="0.4">
      <c r="B3677">
        <v>1458</v>
      </c>
      <c r="C3677" t="str">
        <f>VLOOKUP(B3677,Sheet2!$AM$2:$AN$66,2,FALSE)</f>
        <v>Wisconsin</v>
      </c>
    </row>
    <row r="3678" spans="2:3" x14ac:dyDescent="0.4">
      <c r="B3678">
        <v>1124</v>
      </c>
      <c r="C3678" t="str">
        <f>VLOOKUP(B3678,Sheet2!$AM$2:$AN$66,2,FALSE)</f>
        <v>Baylor</v>
      </c>
    </row>
    <row r="3679" spans="2:3" x14ac:dyDescent="0.4">
      <c r="B3679">
        <v>1452</v>
      </c>
      <c r="C3679" t="str">
        <f>VLOOKUP(B3679,Sheet2!$AM$2:$AN$66,2,FALSE)</f>
        <v>West Virginia</v>
      </c>
    </row>
    <row r="3680" spans="2:3" x14ac:dyDescent="0.4">
      <c r="B3680">
        <v>1124</v>
      </c>
      <c r="C3680" t="str">
        <f>VLOOKUP(B3680,Sheet2!$AM$2:$AN$66,2,FALSE)</f>
        <v>Baylor</v>
      </c>
    </row>
    <row r="3681" spans="2:3" x14ac:dyDescent="0.4">
      <c r="B3681">
        <v>1437</v>
      </c>
      <c r="C3681" t="str">
        <f>VLOOKUP(B3681,Sheet2!$AM$2:$AN$66,2,FALSE)</f>
        <v>Villanova</v>
      </c>
    </row>
    <row r="3682" spans="2:3" x14ac:dyDescent="0.4">
      <c r="B3682">
        <v>1433</v>
      </c>
      <c r="C3682" t="str">
        <f>VLOOKUP(B3682,Sheet2!$AM$2:$AN$66,2,FALSE)</f>
        <v>Virginia Commonwealth</v>
      </c>
    </row>
    <row r="3683" spans="2:3" x14ac:dyDescent="0.4">
      <c r="B3683">
        <v>1452</v>
      </c>
      <c r="C3683" t="str">
        <f>VLOOKUP(B3683,Sheet2!$AM$2:$AN$66,2,FALSE)</f>
        <v>West Virginia</v>
      </c>
    </row>
    <row r="3684" spans="2:3" x14ac:dyDescent="0.4">
      <c r="B3684">
        <v>1452</v>
      </c>
      <c r="C3684" t="str">
        <f>VLOOKUP(B3684,Sheet2!$AM$2:$AN$66,2,FALSE)</f>
        <v>West Virginia</v>
      </c>
    </row>
    <row r="3685" spans="2:3" x14ac:dyDescent="0.4">
      <c r="B3685">
        <v>1181</v>
      </c>
      <c r="C3685" t="str">
        <f>VLOOKUP(B3685,Sheet2!$AM$2:$AN$66,2,FALSE)</f>
        <v>Duke</v>
      </c>
    </row>
    <row r="3686" spans="2:3" x14ac:dyDescent="0.4">
      <c r="B3686">
        <v>1433</v>
      </c>
      <c r="C3686" t="str">
        <f>VLOOKUP(B3686,Sheet2!$AM$2:$AN$66,2,FALSE)</f>
        <v>Virginia Commonwealth</v>
      </c>
    </row>
    <row r="3687" spans="2:3" x14ac:dyDescent="0.4">
      <c r="B3687">
        <v>1452</v>
      </c>
      <c r="C3687" t="str">
        <f>VLOOKUP(B3687,Sheet2!$AM$2:$AN$66,2,FALSE)</f>
        <v>West Virginia</v>
      </c>
    </row>
    <row r="3688" spans="2:3" x14ac:dyDescent="0.4">
      <c r="B3688">
        <v>1433</v>
      </c>
      <c r="C3688" t="str">
        <f>VLOOKUP(B3688,Sheet2!$AM$2:$AN$66,2,FALSE)</f>
        <v>Virginia Commonwealth</v>
      </c>
    </row>
    <row r="3689" spans="2:3" x14ac:dyDescent="0.4">
      <c r="B3689">
        <v>1124</v>
      </c>
      <c r="C3689" t="str">
        <f>VLOOKUP(B3689,Sheet2!$AM$2:$AN$66,2,FALSE)</f>
        <v>Baylor</v>
      </c>
    </row>
    <row r="3690" spans="2:3" x14ac:dyDescent="0.4">
      <c r="B3690">
        <v>1124</v>
      </c>
      <c r="C3690" t="str">
        <f>VLOOKUP(B3690,Sheet2!$AM$2:$AN$66,2,FALSE)</f>
        <v>Baylor</v>
      </c>
    </row>
    <row r="3691" spans="2:3" x14ac:dyDescent="0.4">
      <c r="B3691">
        <v>1452</v>
      </c>
      <c r="C3691" t="str">
        <f>VLOOKUP(B3691,Sheet2!$AM$2:$AN$66,2,FALSE)</f>
        <v>West Virginia</v>
      </c>
    </row>
    <row r="3692" spans="2:3" x14ac:dyDescent="0.4">
      <c r="B3692">
        <v>1452</v>
      </c>
      <c r="C3692" t="str">
        <f>VLOOKUP(B3692,Sheet2!$AM$2:$AN$66,2,FALSE)</f>
        <v>West Virginia</v>
      </c>
    </row>
    <row r="3693" spans="2:3" x14ac:dyDescent="0.4">
      <c r="B3693">
        <v>1458</v>
      </c>
      <c r="C3693" t="str">
        <f>VLOOKUP(B3693,Sheet2!$AM$2:$AN$66,2,FALSE)</f>
        <v>Wisconsin</v>
      </c>
    </row>
    <row r="3694" spans="2:3" x14ac:dyDescent="0.4">
      <c r="B3694">
        <v>1124</v>
      </c>
      <c r="C3694" t="str">
        <f>VLOOKUP(B3694,Sheet2!$AM$2:$AN$66,2,FALSE)</f>
        <v>Baylor</v>
      </c>
    </row>
    <row r="3695" spans="2:3" x14ac:dyDescent="0.4">
      <c r="B3695">
        <v>1433</v>
      </c>
      <c r="C3695" t="str">
        <f>VLOOKUP(B3695,Sheet2!$AM$2:$AN$66,2,FALSE)</f>
        <v>Virginia Commonwealth</v>
      </c>
    </row>
    <row r="3696" spans="2:3" x14ac:dyDescent="0.4">
      <c r="B3696">
        <v>1452</v>
      </c>
      <c r="C3696" t="str">
        <f>VLOOKUP(B3696,Sheet2!$AM$2:$AN$66,2,FALSE)</f>
        <v>West Virginia</v>
      </c>
    </row>
    <row r="3697" spans="2:3" x14ac:dyDescent="0.4">
      <c r="B3697">
        <v>1437</v>
      </c>
      <c r="C3697" t="str">
        <f>VLOOKUP(B3697,Sheet2!$AM$2:$AN$66,2,FALSE)</f>
        <v>Villanova</v>
      </c>
    </row>
    <row r="3698" spans="2:3" x14ac:dyDescent="0.4">
      <c r="B3698">
        <v>1374</v>
      </c>
      <c r="C3698" t="str">
        <f>VLOOKUP(B3698,Sheet2!$AM$2:$AN$66,2,FALSE)</f>
        <v>Southern Methodist</v>
      </c>
    </row>
    <row r="3699" spans="2:3" x14ac:dyDescent="0.4">
      <c r="B3699">
        <v>1437</v>
      </c>
      <c r="C3699" t="str">
        <f>VLOOKUP(B3699,Sheet2!$AM$2:$AN$66,2,FALSE)</f>
        <v>Villanova</v>
      </c>
    </row>
    <row r="3700" spans="2:3" x14ac:dyDescent="0.4">
      <c r="B3700">
        <v>1437</v>
      </c>
      <c r="C3700" t="str">
        <f>VLOOKUP(B3700,Sheet2!$AM$2:$AN$66,2,FALSE)</f>
        <v>Villanova</v>
      </c>
    </row>
    <row r="3701" spans="2:3" x14ac:dyDescent="0.4">
      <c r="B3701">
        <v>1452</v>
      </c>
      <c r="C3701" t="str">
        <f>VLOOKUP(B3701,Sheet2!$AM$2:$AN$66,2,FALSE)</f>
        <v>West Virginia</v>
      </c>
    </row>
    <row r="3702" spans="2:3" x14ac:dyDescent="0.4">
      <c r="B3702">
        <v>1452</v>
      </c>
      <c r="C3702" t="str">
        <f>VLOOKUP(B3702,Sheet2!$AM$2:$AN$66,2,FALSE)</f>
        <v>West Virginia</v>
      </c>
    </row>
    <row r="3703" spans="2:3" x14ac:dyDescent="0.4">
      <c r="B3703">
        <v>1343</v>
      </c>
      <c r="C3703" t="str">
        <f>VLOOKUP(B3703,Sheet2!$AM$2:$AN$66,2,FALSE)</f>
        <v>Princeton</v>
      </c>
    </row>
    <row r="3704" spans="2:3" x14ac:dyDescent="0.4">
      <c r="B3704">
        <v>1423</v>
      </c>
      <c r="C3704" t="str">
        <f>VLOOKUP(B3704,Sheet2!$AM$2:$AN$66,2,FALSE)</f>
        <v>North Carolina-Wilmington</v>
      </c>
    </row>
    <row r="3705" spans="2:3" x14ac:dyDescent="0.4">
      <c r="B3705">
        <v>1124</v>
      </c>
      <c r="C3705" t="str">
        <f>VLOOKUP(B3705,Sheet2!$AM$2:$AN$66,2,FALSE)</f>
        <v>Baylor</v>
      </c>
    </row>
    <row r="3706" spans="2:3" x14ac:dyDescent="0.4">
      <c r="B3706">
        <v>1452</v>
      </c>
      <c r="C3706" t="str">
        <f>VLOOKUP(B3706,Sheet2!$AM$2:$AN$66,2,FALSE)</f>
        <v>West Virginia</v>
      </c>
    </row>
    <row r="3707" spans="2:3" x14ac:dyDescent="0.4">
      <c r="B3707">
        <v>1124</v>
      </c>
      <c r="C3707" t="str">
        <f>VLOOKUP(B3707,Sheet2!$AM$2:$AN$66,2,FALSE)</f>
        <v>Baylor</v>
      </c>
    </row>
    <row r="3708" spans="2:3" x14ac:dyDescent="0.4">
      <c r="B3708">
        <v>1433</v>
      </c>
      <c r="C3708" t="str">
        <f>VLOOKUP(B3708,Sheet2!$AM$2:$AN$66,2,FALSE)</f>
        <v>Virginia Commonwealth</v>
      </c>
    </row>
    <row r="3709" spans="2:3" x14ac:dyDescent="0.4">
      <c r="B3709">
        <v>1124</v>
      </c>
      <c r="C3709" t="str">
        <f>VLOOKUP(B3709,Sheet2!$AM$2:$AN$66,2,FALSE)</f>
        <v>Baylor</v>
      </c>
    </row>
    <row r="3710" spans="2:3" x14ac:dyDescent="0.4">
      <c r="B3710">
        <v>1452</v>
      </c>
      <c r="C3710" t="str">
        <f>VLOOKUP(B3710,Sheet2!$AM$2:$AN$66,2,FALSE)</f>
        <v>West Virginia</v>
      </c>
    </row>
    <row r="3711" spans="2:3" x14ac:dyDescent="0.4">
      <c r="B3711">
        <v>1437</v>
      </c>
      <c r="C3711" t="str">
        <f>VLOOKUP(B3711,Sheet2!$AM$2:$AN$66,2,FALSE)</f>
        <v>Villanova</v>
      </c>
    </row>
    <row r="3712" spans="2:3" x14ac:dyDescent="0.4">
      <c r="B3712">
        <v>1437</v>
      </c>
      <c r="C3712" t="str">
        <f>VLOOKUP(B3712,Sheet2!$AM$2:$AN$66,2,FALSE)</f>
        <v>Villanova</v>
      </c>
    </row>
    <row r="3713" spans="2:3" x14ac:dyDescent="0.4">
      <c r="B3713">
        <v>1112</v>
      </c>
      <c r="C3713" t="str">
        <f>VLOOKUP(B3713,Sheet2!$AM$2:$AN$66,2,FALSE)</f>
        <v>Arizona</v>
      </c>
    </row>
    <row r="3714" spans="2:3" x14ac:dyDescent="0.4">
      <c r="B3714">
        <v>1343</v>
      </c>
      <c r="C3714" t="str">
        <f>VLOOKUP(B3714,Sheet2!$AM$2:$AN$66,2,FALSE)</f>
        <v>Princeton</v>
      </c>
    </row>
    <row r="3715" spans="2:3" x14ac:dyDescent="0.4">
      <c r="B3715">
        <v>1452</v>
      </c>
      <c r="C3715" t="str">
        <f>VLOOKUP(B3715,Sheet2!$AM$2:$AN$66,2,FALSE)</f>
        <v>West Virginia</v>
      </c>
    </row>
    <row r="3716" spans="2:3" x14ac:dyDescent="0.4">
      <c r="B3716">
        <v>1452</v>
      </c>
      <c r="C3716" t="str">
        <f>VLOOKUP(B3716,Sheet2!$AM$2:$AN$66,2,FALSE)</f>
        <v>West Virginia</v>
      </c>
    </row>
    <row r="3717" spans="2:3" x14ac:dyDescent="0.4">
      <c r="B3717">
        <v>1112</v>
      </c>
      <c r="C3717" t="str">
        <f>VLOOKUP(B3717,Sheet2!$AM$2:$AN$66,2,FALSE)</f>
        <v>Arizona</v>
      </c>
    </row>
    <row r="3718" spans="2:3" x14ac:dyDescent="0.4">
      <c r="B3718">
        <v>1124</v>
      </c>
      <c r="C3718" t="str">
        <f>VLOOKUP(B3718,Sheet2!$AM$2:$AN$66,2,FALSE)</f>
        <v>Baylor</v>
      </c>
    </row>
    <row r="3719" spans="2:3" x14ac:dyDescent="0.4">
      <c r="B3719">
        <v>1124</v>
      </c>
      <c r="C3719" t="str">
        <f>VLOOKUP(B3719,Sheet2!$AM$2:$AN$66,2,FALSE)</f>
        <v>Baylor</v>
      </c>
    </row>
    <row r="3720" spans="2:3" x14ac:dyDescent="0.4">
      <c r="B3720">
        <v>1452</v>
      </c>
      <c r="C3720" t="str">
        <f>VLOOKUP(B3720,Sheet2!$AM$2:$AN$66,2,FALSE)</f>
        <v>West Virginia</v>
      </c>
    </row>
    <row r="3721" spans="2:3" x14ac:dyDescent="0.4">
      <c r="B3721">
        <v>1452</v>
      </c>
      <c r="C3721" t="str">
        <f>VLOOKUP(B3721,Sheet2!$AM$2:$AN$66,2,FALSE)</f>
        <v>West Virginia</v>
      </c>
    </row>
    <row r="3722" spans="2:3" x14ac:dyDescent="0.4">
      <c r="B3722">
        <v>1452</v>
      </c>
      <c r="C3722" t="str">
        <f>VLOOKUP(B3722,Sheet2!$AM$2:$AN$66,2,FALSE)</f>
        <v>West Virginia</v>
      </c>
    </row>
    <row r="3723" spans="2:3" x14ac:dyDescent="0.4">
      <c r="B3723">
        <v>1112</v>
      </c>
      <c r="C3723" t="str">
        <f>VLOOKUP(B3723,Sheet2!$AM$2:$AN$66,2,FALSE)</f>
        <v>Arizona</v>
      </c>
    </row>
    <row r="3724" spans="2:3" x14ac:dyDescent="0.4">
      <c r="B3724">
        <v>1423</v>
      </c>
      <c r="C3724" t="str">
        <f>VLOOKUP(B3724,Sheet2!$AM$2:$AN$66,2,FALSE)</f>
        <v>North Carolina-Wilmington</v>
      </c>
    </row>
    <row r="3725" spans="2:3" x14ac:dyDescent="0.4">
      <c r="B3725">
        <v>1437</v>
      </c>
      <c r="C3725" t="str">
        <f>VLOOKUP(B3725,Sheet2!$AM$2:$AN$66,2,FALSE)</f>
        <v>Villanova</v>
      </c>
    </row>
    <row r="3726" spans="2:3" x14ac:dyDescent="0.4">
      <c r="B3726">
        <v>1437</v>
      </c>
      <c r="C3726" t="str">
        <f>VLOOKUP(B3726,Sheet2!$AM$2:$AN$66,2,FALSE)</f>
        <v>Villanova</v>
      </c>
    </row>
    <row r="3727" spans="2:3" x14ac:dyDescent="0.4">
      <c r="B3727">
        <v>1458</v>
      </c>
      <c r="C3727" t="str">
        <f>VLOOKUP(B3727,Sheet2!$AM$2:$AN$66,2,FALSE)</f>
        <v>Wisconsin</v>
      </c>
    </row>
    <row r="3728" spans="2:3" x14ac:dyDescent="0.4">
      <c r="B3728">
        <v>1452</v>
      </c>
      <c r="C3728" t="str">
        <f>VLOOKUP(B3728,Sheet2!$AM$2:$AN$66,2,FALSE)</f>
        <v>West Virginia</v>
      </c>
    </row>
    <row r="3729" spans="2:3" x14ac:dyDescent="0.4">
      <c r="B3729">
        <v>1452</v>
      </c>
      <c r="C3729" t="str">
        <f>VLOOKUP(B3729,Sheet2!$AM$2:$AN$66,2,FALSE)</f>
        <v>West Virginia</v>
      </c>
    </row>
    <row r="3730" spans="2:3" x14ac:dyDescent="0.4">
      <c r="B3730">
        <v>1452</v>
      </c>
      <c r="C3730" t="str">
        <f>VLOOKUP(B3730,Sheet2!$AM$2:$AN$66,2,FALSE)</f>
        <v>West Virginia</v>
      </c>
    </row>
    <row r="3731" spans="2:3" x14ac:dyDescent="0.4">
      <c r="B3731">
        <v>1181</v>
      </c>
      <c r="C3731" t="str">
        <f>VLOOKUP(B3731,Sheet2!$AM$2:$AN$66,2,FALSE)</f>
        <v>Duke</v>
      </c>
    </row>
    <row r="3732" spans="2:3" x14ac:dyDescent="0.4">
      <c r="B3732">
        <v>1437</v>
      </c>
      <c r="C3732" t="str">
        <f>VLOOKUP(B3732,Sheet2!$AM$2:$AN$66,2,FALSE)</f>
        <v>Villanova</v>
      </c>
    </row>
    <row r="3733" spans="2:3" x14ac:dyDescent="0.4">
      <c r="B3733">
        <v>1437</v>
      </c>
      <c r="C3733" t="str">
        <f>VLOOKUP(B3733,Sheet2!$AM$2:$AN$66,2,FALSE)</f>
        <v>Villanova</v>
      </c>
    </row>
    <row r="3734" spans="2:3" x14ac:dyDescent="0.4">
      <c r="B3734">
        <v>1452</v>
      </c>
      <c r="C3734" t="str">
        <f>VLOOKUP(B3734,Sheet2!$AM$2:$AN$66,2,FALSE)</f>
        <v>West Virginia</v>
      </c>
    </row>
    <row r="3735" spans="2:3" x14ac:dyDescent="0.4">
      <c r="B3735">
        <v>1124</v>
      </c>
      <c r="C3735" t="str">
        <f>VLOOKUP(B3735,Sheet2!$AM$2:$AN$66,2,FALSE)</f>
        <v>Baylor</v>
      </c>
    </row>
    <row r="3736" spans="2:3" x14ac:dyDescent="0.4">
      <c r="B3736">
        <v>1452</v>
      </c>
      <c r="C3736" t="str">
        <f>VLOOKUP(B3736,Sheet2!$AM$2:$AN$66,2,FALSE)</f>
        <v>West Virginia</v>
      </c>
    </row>
    <row r="3737" spans="2:3" x14ac:dyDescent="0.4">
      <c r="B3737">
        <v>1458</v>
      </c>
      <c r="C3737" t="str">
        <f>VLOOKUP(B3737,Sheet2!$AM$2:$AN$66,2,FALSE)</f>
        <v>Wisconsin</v>
      </c>
    </row>
    <row r="3738" spans="2:3" x14ac:dyDescent="0.4">
      <c r="B3738">
        <v>1452</v>
      </c>
      <c r="C3738" t="str">
        <f>VLOOKUP(B3738,Sheet2!$AM$2:$AN$66,2,FALSE)</f>
        <v>West Virginia</v>
      </c>
    </row>
    <row r="3739" spans="2:3" x14ac:dyDescent="0.4">
      <c r="B3739">
        <v>1437</v>
      </c>
      <c r="C3739" t="str">
        <f>VLOOKUP(B3739,Sheet2!$AM$2:$AN$66,2,FALSE)</f>
        <v>Villanova</v>
      </c>
    </row>
    <row r="3740" spans="2:3" x14ac:dyDescent="0.4">
      <c r="B3740">
        <v>1452</v>
      </c>
      <c r="C3740" t="str">
        <f>VLOOKUP(B3740,Sheet2!$AM$2:$AN$66,2,FALSE)</f>
        <v>West Virginia</v>
      </c>
    </row>
    <row r="3741" spans="2:3" x14ac:dyDescent="0.4">
      <c r="B3741">
        <v>1124</v>
      </c>
      <c r="C3741" t="str">
        <f>VLOOKUP(B3741,Sheet2!$AM$2:$AN$66,2,FALSE)</f>
        <v>Baylor</v>
      </c>
    </row>
    <row r="3742" spans="2:3" x14ac:dyDescent="0.4">
      <c r="B3742">
        <v>1124</v>
      </c>
      <c r="C3742" t="str">
        <f>VLOOKUP(B3742,Sheet2!$AM$2:$AN$66,2,FALSE)</f>
        <v>Baylor</v>
      </c>
    </row>
    <row r="3743" spans="2:3" x14ac:dyDescent="0.4">
      <c r="B3743">
        <v>1124</v>
      </c>
      <c r="C3743" t="str">
        <f>VLOOKUP(B3743,Sheet2!$AM$2:$AN$66,2,FALSE)</f>
        <v>Baylor</v>
      </c>
    </row>
    <row r="3744" spans="2:3" x14ac:dyDescent="0.4">
      <c r="B3744">
        <v>1452</v>
      </c>
      <c r="C3744" t="str">
        <f>VLOOKUP(B3744,Sheet2!$AM$2:$AN$66,2,FALSE)</f>
        <v>West Virginia</v>
      </c>
    </row>
    <row r="3745" spans="2:3" x14ac:dyDescent="0.4">
      <c r="B3745">
        <v>1124</v>
      </c>
      <c r="C3745" t="str">
        <f>VLOOKUP(B3745,Sheet2!$AM$2:$AN$66,2,FALSE)</f>
        <v>Baylor</v>
      </c>
    </row>
    <row r="3746" spans="2:3" x14ac:dyDescent="0.4">
      <c r="B3746">
        <v>1452</v>
      </c>
      <c r="C3746" t="str">
        <f>VLOOKUP(B3746,Sheet2!$AM$2:$AN$66,2,FALSE)</f>
        <v>West Virginia</v>
      </c>
    </row>
    <row r="3747" spans="2:3" x14ac:dyDescent="0.4">
      <c r="B3747">
        <v>1388</v>
      </c>
      <c r="C3747" t="str">
        <f>VLOOKUP(B3747,Sheet2!$AM$2:$AN$66,2,FALSE)</f>
        <v>Saint Mary's (CA)</v>
      </c>
    </row>
    <row r="3748" spans="2:3" x14ac:dyDescent="0.4">
      <c r="B3748">
        <v>1452</v>
      </c>
      <c r="C3748" t="str">
        <f>VLOOKUP(B3748,Sheet2!$AM$2:$AN$66,2,FALSE)</f>
        <v>West Virginia</v>
      </c>
    </row>
    <row r="3749" spans="2:3" x14ac:dyDescent="0.4">
      <c r="B3749">
        <v>1452</v>
      </c>
      <c r="C3749" t="str">
        <f>VLOOKUP(B3749,Sheet2!$AM$2:$AN$66,2,FALSE)</f>
        <v>West Virginia</v>
      </c>
    </row>
    <row r="3750" spans="2:3" x14ac:dyDescent="0.4">
      <c r="B3750">
        <v>1195</v>
      </c>
      <c r="C3750" t="str">
        <f>VLOOKUP(B3750,Sheet2!$AM$2:$AN$66,2,FALSE)</f>
        <v>Florida Gulf Coast</v>
      </c>
    </row>
    <row r="3751" spans="2:3" x14ac:dyDescent="0.4">
      <c r="B3751">
        <v>1343</v>
      </c>
      <c r="C3751" t="str">
        <f>VLOOKUP(B3751,Sheet2!$AM$2:$AN$66,2,FALSE)</f>
        <v>Princeton</v>
      </c>
    </row>
    <row r="3752" spans="2:3" x14ac:dyDescent="0.4">
      <c r="B3752">
        <v>1343</v>
      </c>
      <c r="C3752" t="str">
        <f>VLOOKUP(B3752,Sheet2!$AM$2:$AN$66,2,FALSE)</f>
        <v>Princeton</v>
      </c>
    </row>
    <row r="3753" spans="2:3" x14ac:dyDescent="0.4">
      <c r="B3753">
        <v>1452</v>
      </c>
      <c r="C3753" t="str">
        <f>VLOOKUP(B3753,Sheet2!$AM$2:$AN$66,2,FALSE)</f>
        <v>West Virginia</v>
      </c>
    </row>
    <row r="3754" spans="2:3" x14ac:dyDescent="0.4">
      <c r="B3754">
        <v>1452</v>
      </c>
      <c r="C3754" t="str">
        <f>VLOOKUP(B3754,Sheet2!$AM$2:$AN$66,2,FALSE)</f>
        <v>West Virginia</v>
      </c>
    </row>
    <row r="3755" spans="2:3" x14ac:dyDescent="0.4">
      <c r="B3755">
        <v>1452</v>
      </c>
      <c r="C3755" t="str">
        <f>VLOOKUP(B3755,Sheet2!$AM$2:$AN$66,2,FALSE)</f>
        <v>West Virginia</v>
      </c>
    </row>
    <row r="3756" spans="2:3" x14ac:dyDescent="0.4">
      <c r="B3756">
        <v>1343</v>
      </c>
      <c r="C3756" t="str">
        <f>VLOOKUP(B3756,Sheet2!$AM$2:$AN$66,2,FALSE)</f>
        <v>Princeton</v>
      </c>
    </row>
    <row r="3757" spans="2:3" x14ac:dyDescent="0.4">
      <c r="B3757">
        <v>1437</v>
      </c>
      <c r="C3757" t="str">
        <f>VLOOKUP(B3757,Sheet2!$AM$2:$AN$66,2,FALSE)</f>
        <v>Villanova</v>
      </c>
    </row>
    <row r="3758" spans="2:3" x14ac:dyDescent="0.4">
      <c r="B3758">
        <v>1437</v>
      </c>
      <c r="C3758" t="str">
        <f>VLOOKUP(B3758,Sheet2!$AM$2:$AN$66,2,FALSE)</f>
        <v>Villanova</v>
      </c>
    </row>
    <row r="3759" spans="2:3" x14ac:dyDescent="0.4">
      <c r="B3759">
        <v>1124</v>
      </c>
      <c r="C3759" t="str">
        <f>VLOOKUP(B3759,Sheet2!$AM$2:$AN$66,2,FALSE)</f>
        <v>Baylor</v>
      </c>
    </row>
    <row r="3760" spans="2:3" x14ac:dyDescent="0.4">
      <c r="B3760">
        <v>1124</v>
      </c>
      <c r="C3760" t="str">
        <f>VLOOKUP(B3760,Sheet2!$AM$2:$AN$66,2,FALSE)</f>
        <v>Baylor</v>
      </c>
    </row>
    <row r="3761" spans="2:3" x14ac:dyDescent="0.4">
      <c r="B3761">
        <v>1433</v>
      </c>
      <c r="C3761" t="str">
        <f>VLOOKUP(B3761,Sheet2!$AM$2:$AN$66,2,FALSE)</f>
        <v>Virginia Commonwealth</v>
      </c>
    </row>
    <row r="3762" spans="2:3" x14ac:dyDescent="0.4">
      <c r="B3762">
        <v>1112</v>
      </c>
      <c r="C3762" t="str">
        <f>VLOOKUP(B3762,Sheet2!$AM$2:$AN$66,2,FALSE)</f>
        <v>Arizona</v>
      </c>
    </row>
    <row r="3763" spans="2:3" x14ac:dyDescent="0.4">
      <c r="B3763">
        <v>1437</v>
      </c>
      <c r="C3763" t="str">
        <f>VLOOKUP(B3763,Sheet2!$AM$2:$AN$66,2,FALSE)</f>
        <v>Villanova</v>
      </c>
    </row>
    <row r="3764" spans="2:3" x14ac:dyDescent="0.4">
      <c r="B3764">
        <v>1437</v>
      </c>
      <c r="C3764" t="str">
        <f>VLOOKUP(B3764,Sheet2!$AM$2:$AN$66,2,FALSE)</f>
        <v>Villanova</v>
      </c>
    </row>
    <row r="3765" spans="2:3" x14ac:dyDescent="0.4">
      <c r="B3765">
        <v>1452</v>
      </c>
      <c r="C3765" t="str">
        <f>VLOOKUP(B3765,Sheet2!$AM$2:$AN$66,2,FALSE)</f>
        <v>West Virginia</v>
      </c>
    </row>
    <row r="3766" spans="2:3" x14ac:dyDescent="0.4">
      <c r="B3766">
        <v>1112</v>
      </c>
      <c r="C3766" t="str">
        <f>VLOOKUP(B3766,Sheet2!$AM$2:$AN$66,2,FALSE)</f>
        <v>Arizona</v>
      </c>
    </row>
    <row r="3767" spans="2:3" x14ac:dyDescent="0.4">
      <c r="B3767">
        <v>1124</v>
      </c>
      <c r="C3767" t="str">
        <f>VLOOKUP(B3767,Sheet2!$AM$2:$AN$66,2,FALSE)</f>
        <v>Baylor</v>
      </c>
    </row>
    <row r="3768" spans="2:3" x14ac:dyDescent="0.4">
      <c r="B3768">
        <v>1458</v>
      </c>
      <c r="C3768" t="str">
        <f>VLOOKUP(B3768,Sheet2!$AM$2:$AN$66,2,FALSE)</f>
        <v>Wisconsin</v>
      </c>
    </row>
    <row r="3769" spans="2:3" x14ac:dyDescent="0.4">
      <c r="B3769">
        <v>1374</v>
      </c>
      <c r="C3769" t="str">
        <f>VLOOKUP(B3769,Sheet2!$AM$2:$AN$66,2,FALSE)</f>
        <v>Southern Methodist</v>
      </c>
    </row>
    <row r="3770" spans="2:3" x14ac:dyDescent="0.4">
      <c r="B3770">
        <v>1124</v>
      </c>
      <c r="C3770" t="str">
        <f>VLOOKUP(B3770,Sheet2!$AM$2:$AN$66,2,FALSE)</f>
        <v>Baylor</v>
      </c>
    </row>
    <row r="3771" spans="2:3" x14ac:dyDescent="0.4">
      <c r="B3771">
        <v>1124</v>
      </c>
      <c r="C3771" t="str">
        <f>VLOOKUP(B3771,Sheet2!$AM$2:$AN$66,2,FALSE)</f>
        <v>Baylor</v>
      </c>
    </row>
    <row r="3772" spans="2:3" x14ac:dyDescent="0.4">
      <c r="B3772">
        <v>1437</v>
      </c>
      <c r="C3772" t="str">
        <f>VLOOKUP(B3772,Sheet2!$AM$2:$AN$66,2,FALSE)</f>
        <v>Villanova</v>
      </c>
    </row>
    <row r="3773" spans="2:3" x14ac:dyDescent="0.4">
      <c r="B3773">
        <v>1458</v>
      </c>
      <c r="C3773" t="str">
        <f>VLOOKUP(B3773,Sheet2!$AM$2:$AN$66,2,FALSE)</f>
        <v>Wisconsin</v>
      </c>
    </row>
    <row r="3774" spans="2:3" x14ac:dyDescent="0.4">
      <c r="B3774">
        <v>1452</v>
      </c>
      <c r="C3774" t="str">
        <f>VLOOKUP(B3774,Sheet2!$AM$2:$AN$66,2,FALSE)</f>
        <v>West Virginia</v>
      </c>
    </row>
    <row r="3775" spans="2:3" x14ac:dyDescent="0.4">
      <c r="B3775">
        <v>1181</v>
      </c>
      <c r="C3775" t="str">
        <f>VLOOKUP(B3775,Sheet2!$AM$2:$AN$66,2,FALSE)</f>
        <v>Duke</v>
      </c>
    </row>
    <row r="3776" spans="2:3" x14ac:dyDescent="0.4">
      <c r="B3776">
        <v>1124</v>
      </c>
      <c r="C3776" t="str">
        <f>VLOOKUP(B3776,Sheet2!$AM$2:$AN$66,2,FALSE)</f>
        <v>Baylor</v>
      </c>
    </row>
    <row r="3777" spans="2:3" x14ac:dyDescent="0.4">
      <c r="B3777">
        <v>1452</v>
      </c>
      <c r="C3777" t="str">
        <f>VLOOKUP(B3777,Sheet2!$AM$2:$AN$66,2,FALSE)</f>
        <v>West Virginia</v>
      </c>
    </row>
    <row r="3778" spans="2:3" x14ac:dyDescent="0.4">
      <c r="B3778">
        <v>1124</v>
      </c>
      <c r="C3778" t="str">
        <f>VLOOKUP(B3778,Sheet2!$AM$2:$AN$66,2,FALSE)</f>
        <v>Baylor</v>
      </c>
    </row>
    <row r="3779" spans="2:3" x14ac:dyDescent="0.4">
      <c r="B3779">
        <v>1452</v>
      </c>
      <c r="C3779" t="str">
        <f>VLOOKUP(B3779,Sheet2!$AM$2:$AN$66,2,FALSE)</f>
        <v>West Virginia</v>
      </c>
    </row>
    <row r="3780" spans="2:3" x14ac:dyDescent="0.4">
      <c r="B3780">
        <v>1452</v>
      </c>
      <c r="C3780" t="str">
        <f>VLOOKUP(B3780,Sheet2!$AM$2:$AN$66,2,FALSE)</f>
        <v>West Virginia</v>
      </c>
    </row>
    <row r="3781" spans="2:3" x14ac:dyDescent="0.4">
      <c r="B3781">
        <v>1437</v>
      </c>
      <c r="C3781" t="str">
        <f>VLOOKUP(B3781,Sheet2!$AM$2:$AN$66,2,FALSE)</f>
        <v>Villanova</v>
      </c>
    </row>
    <row r="3782" spans="2:3" x14ac:dyDescent="0.4">
      <c r="B3782">
        <v>1452</v>
      </c>
      <c r="C3782" t="str">
        <f>VLOOKUP(B3782,Sheet2!$AM$2:$AN$66,2,FALSE)</f>
        <v>West Virginia</v>
      </c>
    </row>
    <row r="3783" spans="2:3" x14ac:dyDescent="0.4">
      <c r="B3783">
        <v>1452</v>
      </c>
      <c r="C3783" t="str">
        <f>VLOOKUP(B3783,Sheet2!$AM$2:$AN$66,2,FALSE)</f>
        <v>West Virginia</v>
      </c>
    </row>
    <row r="3784" spans="2:3" x14ac:dyDescent="0.4">
      <c r="B3784">
        <v>1374</v>
      </c>
      <c r="C3784" t="str">
        <f>VLOOKUP(B3784,Sheet2!$AM$2:$AN$66,2,FALSE)</f>
        <v>Southern Methodist</v>
      </c>
    </row>
    <row r="3785" spans="2:3" x14ac:dyDescent="0.4">
      <c r="B3785">
        <v>1452</v>
      </c>
      <c r="C3785" t="str">
        <f>VLOOKUP(B3785,Sheet2!$AM$2:$AN$66,2,FALSE)</f>
        <v>West Virginia</v>
      </c>
    </row>
    <row r="3786" spans="2:3" x14ac:dyDescent="0.4">
      <c r="B3786">
        <v>1343</v>
      </c>
      <c r="C3786" t="str">
        <f>VLOOKUP(B3786,Sheet2!$AM$2:$AN$66,2,FALSE)</f>
        <v>Princeton</v>
      </c>
    </row>
    <row r="3787" spans="2:3" x14ac:dyDescent="0.4">
      <c r="B3787">
        <v>1452</v>
      </c>
      <c r="C3787" t="str">
        <f>VLOOKUP(B3787,Sheet2!$AM$2:$AN$66,2,FALSE)</f>
        <v>West Virginia</v>
      </c>
    </row>
    <row r="3788" spans="2:3" x14ac:dyDescent="0.4">
      <c r="B3788">
        <v>1374</v>
      </c>
      <c r="C3788" t="str">
        <f>VLOOKUP(B3788,Sheet2!$AM$2:$AN$66,2,FALSE)</f>
        <v>Southern Methodist</v>
      </c>
    </row>
    <row r="3789" spans="2:3" x14ac:dyDescent="0.4">
      <c r="B3789">
        <v>1124</v>
      </c>
      <c r="C3789" t="str">
        <f>VLOOKUP(B3789,Sheet2!$AM$2:$AN$66,2,FALSE)</f>
        <v>Baylor</v>
      </c>
    </row>
    <row r="3790" spans="2:3" x14ac:dyDescent="0.4">
      <c r="B3790">
        <v>1124</v>
      </c>
      <c r="C3790" t="str">
        <f>VLOOKUP(B3790,Sheet2!$AM$2:$AN$66,2,FALSE)</f>
        <v>Baylor</v>
      </c>
    </row>
    <row r="3791" spans="2:3" x14ac:dyDescent="0.4">
      <c r="B3791">
        <v>1452</v>
      </c>
      <c r="C3791" t="str">
        <f>VLOOKUP(B3791,Sheet2!$AM$2:$AN$66,2,FALSE)</f>
        <v>West Virginia</v>
      </c>
    </row>
    <row r="3792" spans="2:3" x14ac:dyDescent="0.4">
      <c r="B3792">
        <v>1195</v>
      </c>
      <c r="C3792" t="str">
        <f>VLOOKUP(B3792,Sheet2!$AM$2:$AN$66,2,FALSE)</f>
        <v>Florida Gulf Coast</v>
      </c>
    </row>
    <row r="3793" spans="2:3" x14ac:dyDescent="0.4">
      <c r="B3793">
        <v>1452</v>
      </c>
      <c r="C3793" t="str">
        <f>VLOOKUP(B3793,Sheet2!$AM$2:$AN$66,2,FALSE)</f>
        <v>West Virginia</v>
      </c>
    </row>
    <row r="3794" spans="2:3" x14ac:dyDescent="0.4">
      <c r="B3794">
        <v>1452</v>
      </c>
      <c r="C3794" t="str">
        <f>VLOOKUP(B3794,Sheet2!$AM$2:$AN$66,2,FALSE)</f>
        <v>West Virginia</v>
      </c>
    </row>
    <row r="3795" spans="2:3" x14ac:dyDescent="0.4">
      <c r="B3795">
        <v>1452</v>
      </c>
      <c r="C3795" t="str">
        <f>VLOOKUP(B3795,Sheet2!$AM$2:$AN$66,2,FALSE)</f>
        <v>West Virginia</v>
      </c>
    </row>
    <row r="3796" spans="2:3" x14ac:dyDescent="0.4">
      <c r="B3796">
        <v>1458</v>
      </c>
      <c r="C3796" t="str">
        <f>VLOOKUP(B3796,Sheet2!$AM$2:$AN$66,2,FALSE)</f>
        <v>Wisconsin</v>
      </c>
    </row>
    <row r="3797" spans="2:3" x14ac:dyDescent="0.4">
      <c r="B3797">
        <v>1437</v>
      </c>
      <c r="C3797" t="str">
        <f>VLOOKUP(B3797,Sheet2!$AM$2:$AN$66,2,FALSE)</f>
        <v>Villanova</v>
      </c>
    </row>
    <row r="3798" spans="2:3" x14ac:dyDescent="0.4">
      <c r="B3798">
        <v>1374</v>
      </c>
      <c r="C3798" t="str">
        <f>VLOOKUP(B3798,Sheet2!$AM$2:$AN$66,2,FALSE)</f>
        <v>Southern Methodist</v>
      </c>
    </row>
    <row r="3799" spans="2:3" x14ac:dyDescent="0.4">
      <c r="B3799">
        <v>1433</v>
      </c>
      <c r="C3799" t="str">
        <f>VLOOKUP(B3799,Sheet2!$AM$2:$AN$66,2,FALSE)</f>
        <v>Virginia Commonwealth</v>
      </c>
    </row>
    <row r="3800" spans="2:3" x14ac:dyDescent="0.4">
      <c r="B3800">
        <v>1452</v>
      </c>
      <c r="C3800" t="str">
        <f>VLOOKUP(B3800,Sheet2!$AM$2:$AN$66,2,FALSE)</f>
        <v>West Virginia</v>
      </c>
    </row>
    <row r="3801" spans="2:3" x14ac:dyDescent="0.4">
      <c r="B3801">
        <v>1437</v>
      </c>
      <c r="C3801" t="str">
        <f>VLOOKUP(B3801,Sheet2!$AM$2:$AN$66,2,FALSE)</f>
        <v>Villanova</v>
      </c>
    </row>
    <row r="3802" spans="2:3" x14ac:dyDescent="0.4">
      <c r="B3802">
        <v>1437</v>
      </c>
      <c r="C3802" t="str">
        <f>VLOOKUP(B3802,Sheet2!$AM$2:$AN$66,2,FALSE)</f>
        <v>Villanova</v>
      </c>
    </row>
    <row r="3803" spans="2:3" x14ac:dyDescent="0.4">
      <c r="B3803">
        <v>1112</v>
      </c>
      <c r="C3803" t="str">
        <f>VLOOKUP(B3803,Sheet2!$AM$2:$AN$66,2,FALSE)</f>
        <v>Arizona</v>
      </c>
    </row>
    <row r="3804" spans="2:3" x14ac:dyDescent="0.4">
      <c r="B3804">
        <v>1124</v>
      </c>
      <c r="C3804" t="str">
        <f>VLOOKUP(B3804,Sheet2!$AM$2:$AN$66,2,FALSE)</f>
        <v>Baylor</v>
      </c>
    </row>
    <row r="3805" spans="2:3" x14ac:dyDescent="0.4">
      <c r="B3805">
        <v>1437</v>
      </c>
      <c r="C3805" t="str">
        <f>VLOOKUP(B3805,Sheet2!$AM$2:$AN$66,2,FALSE)</f>
        <v>Villanova</v>
      </c>
    </row>
    <row r="3806" spans="2:3" x14ac:dyDescent="0.4">
      <c r="B3806">
        <v>1112</v>
      </c>
      <c r="C3806" t="str">
        <f>VLOOKUP(B3806,Sheet2!$AM$2:$AN$66,2,FALSE)</f>
        <v>Arizona</v>
      </c>
    </row>
    <row r="3807" spans="2:3" x14ac:dyDescent="0.4">
      <c r="B3807">
        <v>1452</v>
      </c>
      <c r="C3807" t="str">
        <f>VLOOKUP(B3807,Sheet2!$AM$2:$AN$66,2,FALSE)</f>
        <v>West Virginia</v>
      </c>
    </row>
    <row r="3808" spans="2:3" x14ac:dyDescent="0.4">
      <c r="B3808">
        <v>1452</v>
      </c>
      <c r="C3808" t="str">
        <f>VLOOKUP(B3808,Sheet2!$AM$2:$AN$66,2,FALSE)</f>
        <v>West Virginia</v>
      </c>
    </row>
    <row r="3809" spans="2:3" x14ac:dyDescent="0.4">
      <c r="B3809">
        <v>1452</v>
      </c>
      <c r="C3809" t="str">
        <f>VLOOKUP(B3809,Sheet2!$AM$2:$AN$66,2,FALSE)</f>
        <v>West Virginia</v>
      </c>
    </row>
    <row r="3810" spans="2:3" x14ac:dyDescent="0.4">
      <c r="B3810">
        <v>1437</v>
      </c>
      <c r="C3810" t="str">
        <f>VLOOKUP(B3810,Sheet2!$AM$2:$AN$66,2,FALSE)</f>
        <v>Villanova</v>
      </c>
    </row>
    <row r="3811" spans="2:3" x14ac:dyDescent="0.4">
      <c r="B3811">
        <v>1452</v>
      </c>
      <c r="C3811" t="str">
        <f>VLOOKUP(B3811,Sheet2!$AM$2:$AN$66,2,FALSE)</f>
        <v>West Virginia</v>
      </c>
    </row>
    <row r="3812" spans="2:3" x14ac:dyDescent="0.4">
      <c r="B3812">
        <v>1452</v>
      </c>
      <c r="C3812" t="str">
        <f>VLOOKUP(B3812,Sheet2!$AM$2:$AN$66,2,FALSE)</f>
        <v>West Virginia</v>
      </c>
    </row>
    <row r="3813" spans="2:3" x14ac:dyDescent="0.4">
      <c r="B3813">
        <v>1124</v>
      </c>
      <c r="C3813" t="str">
        <f>VLOOKUP(B3813,Sheet2!$AM$2:$AN$66,2,FALSE)</f>
        <v>Baylor</v>
      </c>
    </row>
    <row r="3814" spans="2:3" x14ac:dyDescent="0.4">
      <c r="B3814">
        <v>1452</v>
      </c>
      <c r="C3814" t="str">
        <f>VLOOKUP(B3814,Sheet2!$AM$2:$AN$66,2,FALSE)</f>
        <v>West Virginia</v>
      </c>
    </row>
    <row r="3815" spans="2:3" x14ac:dyDescent="0.4">
      <c r="B3815">
        <v>1452</v>
      </c>
      <c r="C3815" t="str">
        <f>VLOOKUP(B3815,Sheet2!$AM$2:$AN$66,2,FALSE)</f>
        <v>West Virginia</v>
      </c>
    </row>
    <row r="3816" spans="2:3" x14ac:dyDescent="0.4">
      <c r="B3816">
        <v>1196</v>
      </c>
      <c r="C3816" t="str">
        <f>VLOOKUP(B3816,Sheet2!$AM$2:$AN$66,2,FALSE)</f>
        <v>Florida</v>
      </c>
    </row>
    <row r="3817" spans="2:3" x14ac:dyDescent="0.4">
      <c r="B3817">
        <v>1433</v>
      </c>
      <c r="C3817" t="str">
        <f>VLOOKUP(B3817,Sheet2!$AM$2:$AN$66,2,FALSE)</f>
        <v>Virginia Commonwealth</v>
      </c>
    </row>
    <row r="3818" spans="2:3" x14ac:dyDescent="0.4">
      <c r="B3818">
        <v>1124</v>
      </c>
      <c r="C3818" t="str">
        <f>VLOOKUP(B3818,Sheet2!$AM$2:$AN$66,2,FALSE)</f>
        <v>Baylor</v>
      </c>
    </row>
    <row r="3819" spans="2:3" x14ac:dyDescent="0.4">
      <c r="B3819">
        <v>1452</v>
      </c>
      <c r="C3819" t="str">
        <f>VLOOKUP(B3819,Sheet2!$AM$2:$AN$66,2,FALSE)</f>
        <v>West Virginia</v>
      </c>
    </row>
    <row r="3820" spans="2:3" x14ac:dyDescent="0.4">
      <c r="B3820">
        <v>1423</v>
      </c>
      <c r="C3820" t="str">
        <f>VLOOKUP(B3820,Sheet2!$AM$2:$AN$66,2,FALSE)</f>
        <v>North Carolina-Wilmington</v>
      </c>
    </row>
    <row r="3821" spans="2:3" x14ac:dyDescent="0.4">
      <c r="B3821">
        <v>1452</v>
      </c>
      <c r="C3821" t="str">
        <f>VLOOKUP(B3821,Sheet2!$AM$2:$AN$66,2,FALSE)</f>
        <v>West Virginia</v>
      </c>
    </row>
    <row r="3822" spans="2:3" x14ac:dyDescent="0.4">
      <c r="B3822">
        <v>1437</v>
      </c>
      <c r="C3822" t="str">
        <f>VLOOKUP(B3822,Sheet2!$AM$2:$AN$66,2,FALSE)</f>
        <v>Villanova</v>
      </c>
    </row>
    <row r="3823" spans="2:3" x14ac:dyDescent="0.4">
      <c r="B3823">
        <v>1452</v>
      </c>
      <c r="C3823" t="str">
        <f>VLOOKUP(B3823,Sheet2!$AM$2:$AN$66,2,FALSE)</f>
        <v>West Virginia</v>
      </c>
    </row>
    <row r="3824" spans="2:3" x14ac:dyDescent="0.4">
      <c r="B3824">
        <v>1181</v>
      </c>
      <c r="C3824" t="str">
        <f>VLOOKUP(B3824,Sheet2!$AM$2:$AN$66,2,FALSE)</f>
        <v>Duke</v>
      </c>
    </row>
    <row r="3825" spans="2:3" x14ac:dyDescent="0.4">
      <c r="B3825">
        <v>1452</v>
      </c>
      <c r="C3825" t="str">
        <f>VLOOKUP(B3825,Sheet2!$AM$2:$AN$66,2,FALSE)</f>
        <v>West Virginia</v>
      </c>
    </row>
    <row r="3826" spans="2:3" x14ac:dyDescent="0.4">
      <c r="B3826">
        <v>1124</v>
      </c>
      <c r="C3826" t="str">
        <f>VLOOKUP(B3826,Sheet2!$AM$2:$AN$66,2,FALSE)</f>
        <v>Baylor</v>
      </c>
    </row>
    <row r="3827" spans="2:3" x14ac:dyDescent="0.4">
      <c r="B3827">
        <v>1124</v>
      </c>
      <c r="C3827" t="str">
        <f>VLOOKUP(B3827,Sheet2!$AM$2:$AN$66,2,FALSE)</f>
        <v>Baylor</v>
      </c>
    </row>
    <row r="3828" spans="2:3" x14ac:dyDescent="0.4">
      <c r="B3828">
        <v>1437</v>
      </c>
      <c r="C3828" t="str">
        <f>VLOOKUP(B3828,Sheet2!$AM$2:$AN$66,2,FALSE)</f>
        <v>Villanova</v>
      </c>
    </row>
    <row r="3829" spans="2:3" x14ac:dyDescent="0.4">
      <c r="B3829">
        <v>1124</v>
      </c>
      <c r="C3829" t="str">
        <f>VLOOKUP(B3829,Sheet2!$AM$2:$AN$66,2,FALSE)</f>
        <v>Baylor</v>
      </c>
    </row>
    <row r="3830" spans="2:3" x14ac:dyDescent="0.4">
      <c r="B3830">
        <v>1437</v>
      </c>
      <c r="C3830" t="str">
        <f>VLOOKUP(B3830,Sheet2!$AM$2:$AN$66,2,FALSE)</f>
        <v>Villanova</v>
      </c>
    </row>
    <row r="3831" spans="2:3" x14ac:dyDescent="0.4">
      <c r="B3831">
        <v>1423</v>
      </c>
      <c r="C3831" t="str">
        <f>VLOOKUP(B3831,Sheet2!$AM$2:$AN$66,2,FALSE)</f>
        <v>North Carolina-Wilmington</v>
      </c>
    </row>
    <row r="3832" spans="2:3" x14ac:dyDescent="0.4">
      <c r="B3832">
        <v>1374</v>
      </c>
      <c r="C3832" t="str">
        <f>VLOOKUP(B3832,Sheet2!$AM$2:$AN$66,2,FALSE)</f>
        <v>Southern Methodist</v>
      </c>
    </row>
    <row r="3833" spans="2:3" x14ac:dyDescent="0.4">
      <c r="B3833">
        <v>1374</v>
      </c>
      <c r="C3833" t="str">
        <f>VLOOKUP(B3833,Sheet2!$AM$2:$AN$66,2,FALSE)</f>
        <v>Southern Methodist</v>
      </c>
    </row>
    <row r="3834" spans="2:3" x14ac:dyDescent="0.4">
      <c r="B3834">
        <v>1124</v>
      </c>
      <c r="C3834" t="str">
        <f>VLOOKUP(B3834,Sheet2!$AM$2:$AN$66,2,FALSE)</f>
        <v>Baylor</v>
      </c>
    </row>
    <row r="3835" spans="2:3" x14ac:dyDescent="0.4">
      <c r="B3835">
        <v>1452</v>
      </c>
      <c r="C3835" t="str">
        <f>VLOOKUP(B3835,Sheet2!$AM$2:$AN$66,2,FALSE)</f>
        <v>West Virginia</v>
      </c>
    </row>
    <row r="3836" spans="2:3" x14ac:dyDescent="0.4">
      <c r="B3836">
        <v>1452</v>
      </c>
      <c r="C3836" t="str">
        <f>VLOOKUP(B3836,Sheet2!$AM$2:$AN$66,2,FALSE)</f>
        <v>West Virginia</v>
      </c>
    </row>
    <row r="3837" spans="2:3" x14ac:dyDescent="0.4">
      <c r="B3837">
        <v>1437</v>
      </c>
      <c r="C3837" t="str">
        <f>VLOOKUP(B3837,Sheet2!$AM$2:$AN$66,2,FALSE)</f>
        <v>Villanova</v>
      </c>
    </row>
    <row r="3838" spans="2:3" x14ac:dyDescent="0.4">
      <c r="B3838">
        <v>1196</v>
      </c>
      <c r="C3838" t="str">
        <f>VLOOKUP(B3838,Sheet2!$AM$2:$AN$66,2,FALSE)</f>
        <v>Florida</v>
      </c>
    </row>
    <row r="3839" spans="2:3" x14ac:dyDescent="0.4">
      <c r="B3839">
        <v>1423</v>
      </c>
      <c r="C3839" t="str">
        <f>VLOOKUP(B3839,Sheet2!$AM$2:$AN$66,2,FALSE)</f>
        <v>North Carolina-Wilmington</v>
      </c>
    </row>
    <row r="3840" spans="2:3" x14ac:dyDescent="0.4">
      <c r="B3840">
        <v>1343</v>
      </c>
      <c r="C3840" t="str">
        <f>VLOOKUP(B3840,Sheet2!$AM$2:$AN$66,2,FALSE)</f>
        <v>Princeton</v>
      </c>
    </row>
    <row r="3841" spans="2:3" x14ac:dyDescent="0.4">
      <c r="B3841">
        <v>1452</v>
      </c>
      <c r="C3841" t="str">
        <f>VLOOKUP(B3841,Sheet2!$AM$2:$AN$66,2,FALSE)</f>
        <v>West Virginia</v>
      </c>
    </row>
    <row r="3842" spans="2:3" x14ac:dyDescent="0.4">
      <c r="B3842">
        <v>1423</v>
      </c>
      <c r="C3842" t="str">
        <f>VLOOKUP(B3842,Sheet2!$AM$2:$AN$66,2,FALSE)</f>
        <v>North Carolina-Wilmington</v>
      </c>
    </row>
    <row r="3843" spans="2:3" x14ac:dyDescent="0.4">
      <c r="B3843">
        <v>1343</v>
      </c>
      <c r="C3843" t="str">
        <f>VLOOKUP(B3843,Sheet2!$AM$2:$AN$66,2,FALSE)</f>
        <v>Princeton</v>
      </c>
    </row>
    <row r="3844" spans="2:3" x14ac:dyDescent="0.4">
      <c r="B3844">
        <v>1343</v>
      </c>
      <c r="C3844" t="str">
        <f>VLOOKUP(B3844,Sheet2!$AM$2:$AN$66,2,FALSE)</f>
        <v>Princeton</v>
      </c>
    </row>
    <row r="3845" spans="2:3" x14ac:dyDescent="0.4">
      <c r="B3845">
        <v>1452</v>
      </c>
      <c r="C3845" t="str">
        <f>VLOOKUP(B3845,Sheet2!$AM$2:$AN$66,2,FALSE)</f>
        <v>West Virginia</v>
      </c>
    </row>
    <row r="3846" spans="2:3" x14ac:dyDescent="0.4">
      <c r="B3846">
        <v>1458</v>
      </c>
      <c r="C3846" t="str">
        <f>VLOOKUP(B3846,Sheet2!$AM$2:$AN$66,2,FALSE)</f>
        <v>Wisconsin</v>
      </c>
    </row>
    <row r="3847" spans="2:3" x14ac:dyDescent="0.4">
      <c r="B3847">
        <v>1437</v>
      </c>
      <c r="C3847" t="str">
        <f>VLOOKUP(B3847,Sheet2!$AM$2:$AN$66,2,FALSE)</f>
        <v>Villanova</v>
      </c>
    </row>
    <row r="3848" spans="2:3" x14ac:dyDescent="0.4">
      <c r="B3848">
        <v>1124</v>
      </c>
      <c r="C3848" t="str">
        <f>VLOOKUP(B3848,Sheet2!$AM$2:$AN$66,2,FALSE)</f>
        <v>Baylor</v>
      </c>
    </row>
    <row r="3849" spans="2:3" x14ac:dyDescent="0.4">
      <c r="B3849">
        <v>1452</v>
      </c>
      <c r="C3849" t="str">
        <f>VLOOKUP(B3849,Sheet2!$AM$2:$AN$66,2,FALSE)</f>
        <v>West Virginia</v>
      </c>
    </row>
    <row r="3850" spans="2:3" x14ac:dyDescent="0.4">
      <c r="B3850">
        <v>1437</v>
      </c>
      <c r="C3850" t="str">
        <f>VLOOKUP(B3850,Sheet2!$AM$2:$AN$66,2,FALSE)</f>
        <v>Villanova</v>
      </c>
    </row>
    <row r="3851" spans="2:3" x14ac:dyDescent="0.4">
      <c r="B3851">
        <v>1374</v>
      </c>
      <c r="C3851" t="str">
        <f>VLOOKUP(B3851,Sheet2!$AM$2:$AN$66,2,FALSE)</f>
        <v>Southern Methodist</v>
      </c>
    </row>
    <row r="3852" spans="2:3" x14ac:dyDescent="0.4">
      <c r="B3852">
        <v>1452</v>
      </c>
      <c r="C3852" t="str">
        <f>VLOOKUP(B3852,Sheet2!$AM$2:$AN$66,2,FALSE)</f>
        <v>West Virginia</v>
      </c>
    </row>
    <row r="3853" spans="2:3" x14ac:dyDescent="0.4">
      <c r="B3853">
        <v>1458</v>
      </c>
      <c r="C3853" t="str">
        <f>VLOOKUP(B3853,Sheet2!$AM$2:$AN$66,2,FALSE)</f>
        <v>Wisconsin</v>
      </c>
    </row>
    <row r="3854" spans="2:3" x14ac:dyDescent="0.4">
      <c r="B3854">
        <v>1433</v>
      </c>
      <c r="C3854" t="str">
        <f>VLOOKUP(B3854,Sheet2!$AM$2:$AN$66,2,FALSE)</f>
        <v>Virginia Commonwealth</v>
      </c>
    </row>
    <row r="3855" spans="2:3" x14ac:dyDescent="0.4">
      <c r="B3855">
        <v>1452</v>
      </c>
      <c r="C3855" t="str">
        <f>VLOOKUP(B3855,Sheet2!$AM$2:$AN$66,2,FALSE)</f>
        <v>West Virginia</v>
      </c>
    </row>
    <row r="3856" spans="2:3" x14ac:dyDescent="0.4">
      <c r="B3856">
        <v>1433</v>
      </c>
      <c r="C3856" t="str">
        <f>VLOOKUP(B3856,Sheet2!$AM$2:$AN$66,2,FALSE)</f>
        <v>Virginia Commonwealth</v>
      </c>
    </row>
    <row r="3857" spans="2:3" x14ac:dyDescent="0.4">
      <c r="B3857">
        <v>1112</v>
      </c>
      <c r="C3857" t="str">
        <f>VLOOKUP(B3857,Sheet2!$AM$2:$AN$66,2,FALSE)</f>
        <v>Arizona</v>
      </c>
    </row>
    <row r="3858" spans="2:3" x14ac:dyDescent="0.4">
      <c r="B3858">
        <v>1452</v>
      </c>
      <c r="C3858" t="str">
        <f>VLOOKUP(B3858,Sheet2!$AM$2:$AN$66,2,FALSE)</f>
        <v>West Virginia</v>
      </c>
    </row>
    <row r="3859" spans="2:3" x14ac:dyDescent="0.4">
      <c r="B3859">
        <v>1437</v>
      </c>
      <c r="C3859" t="str">
        <f>VLOOKUP(B3859,Sheet2!$AM$2:$AN$66,2,FALSE)</f>
        <v>Villanova</v>
      </c>
    </row>
    <row r="3860" spans="2:3" x14ac:dyDescent="0.4">
      <c r="B3860">
        <v>1423</v>
      </c>
      <c r="C3860" t="str">
        <f>VLOOKUP(B3860,Sheet2!$AM$2:$AN$66,2,FALSE)</f>
        <v>North Carolina-Wilmington</v>
      </c>
    </row>
    <row r="3861" spans="2:3" x14ac:dyDescent="0.4">
      <c r="B3861">
        <v>1124</v>
      </c>
      <c r="C3861" t="str">
        <f>VLOOKUP(B3861,Sheet2!$AM$2:$AN$66,2,FALSE)</f>
        <v>Baylor</v>
      </c>
    </row>
    <row r="3862" spans="2:3" x14ac:dyDescent="0.4">
      <c r="B3862">
        <v>1437</v>
      </c>
      <c r="C3862" t="str">
        <f>VLOOKUP(B3862,Sheet2!$AM$2:$AN$66,2,FALSE)</f>
        <v>Villanova</v>
      </c>
    </row>
    <row r="3863" spans="2:3" x14ac:dyDescent="0.4">
      <c r="B3863">
        <v>1124</v>
      </c>
      <c r="C3863" t="str">
        <f>VLOOKUP(B3863,Sheet2!$AM$2:$AN$66,2,FALSE)</f>
        <v>Baylor</v>
      </c>
    </row>
    <row r="3864" spans="2:3" x14ac:dyDescent="0.4">
      <c r="B3864">
        <v>1437</v>
      </c>
      <c r="C3864" t="str">
        <f>VLOOKUP(B3864,Sheet2!$AM$2:$AN$66,2,FALSE)</f>
        <v>Villanova</v>
      </c>
    </row>
    <row r="3865" spans="2:3" x14ac:dyDescent="0.4">
      <c r="B3865">
        <v>1437</v>
      </c>
      <c r="C3865" t="str">
        <f>VLOOKUP(B3865,Sheet2!$AM$2:$AN$66,2,FALSE)</f>
        <v>Villanova</v>
      </c>
    </row>
    <row r="3866" spans="2:3" x14ac:dyDescent="0.4">
      <c r="B3866">
        <v>1112</v>
      </c>
      <c r="C3866" t="str">
        <f>VLOOKUP(B3866,Sheet2!$AM$2:$AN$66,2,FALSE)</f>
        <v>Arizona</v>
      </c>
    </row>
    <row r="3867" spans="2:3" x14ac:dyDescent="0.4">
      <c r="B3867">
        <v>1452</v>
      </c>
      <c r="C3867" t="str">
        <f>VLOOKUP(B3867,Sheet2!$AM$2:$AN$66,2,FALSE)</f>
        <v>West Virginia</v>
      </c>
    </row>
    <row r="3868" spans="2:3" x14ac:dyDescent="0.4">
      <c r="B3868">
        <v>1195</v>
      </c>
      <c r="C3868" t="str">
        <f>VLOOKUP(B3868,Sheet2!$AM$2:$AN$66,2,FALSE)</f>
        <v>Florida Gulf Coast</v>
      </c>
    </row>
    <row r="3869" spans="2:3" x14ac:dyDescent="0.4">
      <c r="B3869">
        <v>1452</v>
      </c>
      <c r="C3869" t="str">
        <f>VLOOKUP(B3869,Sheet2!$AM$2:$AN$66,2,FALSE)</f>
        <v>West Virginia</v>
      </c>
    </row>
    <row r="3870" spans="2:3" x14ac:dyDescent="0.4">
      <c r="B3870">
        <v>1124</v>
      </c>
      <c r="C3870" t="str">
        <f>VLOOKUP(B3870,Sheet2!$AM$2:$AN$66,2,FALSE)</f>
        <v>Baylor</v>
      </c>
    </row>
    <row r="3871" spans="2:3" x14ac:dyDescent="0.4">
      <c r="B3871">
        <v>1343</v>
      </c>
      <c r="C3871" t="str">
        <f>VLOOKUP(B3871,Sheet2!$AM$2:$AN$66,2,FALSE)</f>
        <v>Princeton</v>
      </c>
    </row>
    <row r="3872" spans="2:3" x14ac:dyDescent="0.4">
      <c r="B3872">
        <v>1452</v>
      </c>
      <c r="C3872" t="str">
        <f>VLOOKUP(B3872,Sheet2!$AM$2:$AN$66,2,FALSE)</f>
        <v>West Virginia</v>
      </c>
    </row>
    <row r="3873" spans="2:3" x14ac:dyDescent="0.4">
      <c r="B3873">
        <v>1437</v>
      </c>
      <c r="C3873" t="str">
        <f>VLOOKUP(B3873,Sheet2!$AM$2:$AN$66,2,FALSE)</f>
        <v>Villanova</v>
      </c>
    </row>
    <row r="3874" spans="2:3" x14ac:dyDescent="0.4">
      <c r="B3874">
        <v>1124</v>
      </c>
      <c r="C3874" t="str">
        <f>VLOOKUP(B3874,Sheet2!$AM$2:$AN$66,2,FALSE)</f>
        <v>Baylor</v>
      </c>
    </row>
    <row r="3875" spans="2:3" x14ac:dyDescent="0.4">
      <c r="B3875">
        <v>1124</v>
      </c>
      <c r="C3875" t="str">
        <f>VLOOKUP(B3875,Sheet2!$AM$2:$AN$66,2,FALSE)</f>
        <v>Baylor</v>
      </c>
    </row>
    <row r="3876" spans="2:3" x14ac:dyDescent="0.4">
      <c r="B3876">
        <v>1437</v>
      </c>
      <c r="C3876" t="str">
        <f>VLOOKUP(B3876,Sheet2!$AM$2:$AN$66,2,FALSE)</f>
        <v>Villanova</v>
      </c>
    </row>
    <row r="3877" spans="2:3" x14ac:dyDescent="0.4">
      <c r="B3877">
        <v>1452</v>
      </c>
      <c r="C3877" t="str">
        <f>VLOOKUP(B3877,Sheet2!$AM$2:$AN$66,2,FALSE)</f>
        <v>West Virginia</v>
      </c>
    </row>
    <row r="3878" spans="2:3" x14ac:dyDescent="0.4">
      <c r="B3878">
        <v>1437</v>
      </c>
      <c r="C3878" t="str">
        <f>VLOOKUP(B3878,Sheet2!$AM$2:$AN$66,2,FALSE)</f>
        <v>Villanova</v>
      </c>
    </row>
    <row r="3879" spans="2:3" x14ac:dyDescent="0.4">
      <c r="B3879">
        <v>1433</v>
      </c>
      <c r="C3879" t="str">
        <f>VLOOKUP(B3879,Sheet2!$AM$2:$AN$66,2,FALSE)</f>
        <v>Virginia Commonwealth</v>
      </c>
    </row>
    <row r="3880" spans="2:3" x14ac:dyDescent="0.4">
      <c r="B3880">
        <v>1374</v>
      </c>
      <c r="C3880" t="str">
        <f>VLOOKUP(B3880,Sheet2!$AM$2:$AN$66,2,FALSE)</f>
        <v>Southern Methodist</v>
      </c>
    </row>
    <row r="3881" spans="2:3" x14ac:dyDescent="0.4">
      <c r="B3881">
        <v>1437</v>
      </c>
      <c r="C3881" t="str">
        <f>VLOOKUP(B3881,Sheet2!$AM$2:$AN$66,2,FALSE)</f>
        <v>Villanova</v>
      </c>
    </row>
    <row r="3882" spans="2:3" x14ac:dyDescent="0.4">
      <c r="B3882">
        <v>1376</v>
      </c>
      <c r="C3882" t="str">
        <f>VLOOKUP(B3882,Sheet2!$AM$2:$AN$66,2,FALSE)</f>
        <v>South Carolina</v>
      </c>
    </row>
    <row r="3883" spans="2:3" x14ac:dyDescent="0.4">
      <c r="B3883">
        <v>1124</v>
      </c>
      <c r="C3883" t="str">
        <f>VLOOKUP(B3883,Sheet2!$AM$2:$AN$66,2,FALSE)</f>
        <v>Baylor</v>
      </c>
    </row>
    <row r="3884" spans="2:3" x14ac:dyDescent="0.4">
      <c r="B3884">
        <v>1452</v>
      </c>
      <c r="C3884" t="str">
        <f>VLOOKUP(B3884,Sheet2!$AM$2:$AN$66,2,FALSE)</f>
        <v>West Virginia</v>
      </c>
    </row>
    <row r="3885" spans="2:3" x14ac:dyDescent="0.4">
      <c r="B3885">
        <v>1433</v>
      </c>
      <c r="C3885" t="str">
        <f>VLOOKUP(B3885,Sheet2!$AM$2:$AN$66,2,FALSE)</f>
        <v>Virginia Commonwealth</v>
      </c>
    </row>
    <row r="3886" spans="2:3" x14ac:dyDescent="0.4">
      <c r="B3886">
        <v>1433</v>
      </c>
      <c r="C3886" t="str">
        <f>VLOOKUP(B3886,Sheet2!$AM$2:$AN$66,2,FALSE)</f>
        <v>Virginia Commonwealth</v>
      </c>
    </row>
    <row r="3887" spans="2:3" x14ac:dyDescent="0.4">
      <c r="B3887">
        <v>1452</v>
      </c>
      <c r="C3887" t="str">
        <f>VLOOKUP(B3887,Sheet2!$AM$2:$AN$66,2,FALSE)</f>
        <v>West Virginia</v>
      </c>
    </row>
    <row r="3888" spans="2:3" x14ac:dyDescent="0.4">
      <c r="B3888">
        <v>1452</v>
      </c>
      <c r="C3888" t="str">
        <f>VLOOKUP(B3888,Sheet2!$AM$2:$AN$66,2,FALSE)</f>
        <v>West Virginia</v>
      </c>
    </row>
    <row r="3889" spans="2:3" x14ac:dyDescent="0.4">
      <c r="B3889">
        <v>1112</v>
      </c>
      <c r="C3889" t="str">
        <f>VLOOKUP(B3889,Sheet2!$AM$2:$AN$66,2,FALSE)</f>
        <v>Arizona</v>
      </c>
    </row>
    <row r="3890" spans="2:3" x14ac:dyDescent="0.4">
      <c r="B3890">
        <v>1124</v>
      </c>
      <c r="C3890" t="str">
        <f>VLOOKUP(B3890,Sheet2!$AM$2:$AN$66,2,FALSE)</f>
        <v>Baylor</v>
      </c>
    </row>
    <row r="3891" spans="2:3" x14ac:dyDescent="0.4">
      <c r="B3891">
        <v>1452</v>
      </c>
      <c r="C3891" t="str">
        <f>VLOOKUP(B3891,Sheet2!$AM$2:$AN$66,2,FALSE)</f>
        <v>West Virginia</v>
      </c>
    </row>
    <row r="3892" spans="2:3" x14ac:dyDescent="0.4">
      <c r="B3892">
        <v>1124</v>
      </c>
      <c r="C3892" t="str">
        <f>VLOOKUP(B3892,Sheet2!$AM$2:$AN$66,2,FALSE)</f>
        <v>Baylor</v>
      </c>
    </row>
    <row r="3893" spans="2:3" x14ac:dyDescent="0.4">
      <c r="B3893">
        <v>1452</v>
      </c>
      <c r="C3893" t="str">
        <f>VLOOKUP(B3893,Sheet2!$AM$2:$AN$66,2,FALSE)</f>
        <v>West Virginia</v>
      </c>
    </row>
    <row r="3894" spans="2:3" x14ac:dyDescent="0.4">
      <c r="B3894">
        <v>1374</v>
      </c>
      <c r="C3894" t="str">
        <f>VLOOKUP(B3894,Sheet2!$AM$2:$AN$66,2,FALSE)</f>
        <v>Southern Methodist</v>
      </c>
    </row>
    <row r="3895" spans="2:3" x14ac:dyDescent="0.4">
      <c r="B3895">
        <v>1374</v>
      </c>
      <c r="C3895" t="str">
        <f>VLOOKUP(B3895,Sheet2!$AM$2:$AN$66,2,FALSE)</f>
        <v>Southern Methodist</v>
      </c>
    </row>
    <row r="3896" spans="2:3" x14ac:dyDescent="0.4">
      <c r="B3896">
        <v>1423</v>
      </c>
      <c r="C3896" t="str">
        <f>VLOOKUP(B3896,Sheet2!$AM$2:$AN$66,2,FALSE)</f>
        <v>North Carolina-Wilmington</v>
      </c>
    </row>
    <row r="3897" spans="2:3" x14ac:dyDescent="0.4">
      <c r="B3897">
        <v>1124</v>
      </c>
      <c r="C3897" t="str">
        <f>VLOOKUP(B3897,Sheet2!$AM$2:$AN$66,2,FALSE)</f>
        <v>Baylor</v>
      </c>
    </row>
    <row r="3898" spans="2:3" x14ac:dyDescent="0.4">
      <c r="B3898">
        <v>1433</v>
      </c>
      <c r="C3898" t="str">
        <f>VLOOKUP(B3898,Sheet2!$AM$2:$AN$66,2,FALSE)</f>
        <v>Virginia Commonwealth</v>
      </c>
    </row>
    <row r="3899" spans="2:3" x14ac:dyDescent="0.4">
      <c r="B3899">
        <v>1452</v>
      </c>
      <c r="C3899" t="str">
        <f>VLOOKUP(B3899,Sheet2!$AM$2:$AN$66,2,FALSE)</f>
        <v>West Virginia</v>
      </c>
    </row>
    <row r="3900" spans="2:3" x14ac:dyDescent="0.4">
      <c r="B3900">
        <v>1437</v>
      </c>
      <c r="C3900" t="str">
        <f>VLOOKUP(B3900,Sheet2!$AM$2:$AN$66,2,FALSE)</f>
        <v>Villanova</v>
      </c>
    </row>
    <row r="3901" spans="2:3" x14ac:dyDescent="0.4">
      <c r="B3901">
        <v>1268</v>
      </c>
      <c r="C3901" t="str">
        <f>VLOOKUP(B3901,Sheet2!$AM$2:$AN$66,2,FALSE)</f>
        <v>Maryland</v>
      </c>
    </row>
    <row r="3902" spans="2:3" x14ac:dyDescent="0.4">
      <c r="B3902">
        <v>1452</v>
      </c>
      <c r="C3902" t="str">
        <f>VLOOKUP(B3902,Sheet2!$AM$2:$AN$66,2,FALSE)</f>
        <v>West Virginia</v>
      </c>
    </row>
    <row r="3903" spans="2:3" x14ac:dyDescent="0.4">
      <c r="B3903">
        <v>1374</v>
      </c>
      <c r="C3903" t="str">
        <f>VLOOKUP(B3903,Sheet2!$AM$2:$AN$66,2,FALSE)</f>
        <v>Southern Methodist</v>
      </c>
    </row>
    <row r="3904" spans="2:3" x14ac:dyDescent="0.4">
      <c r="B3904">
        <v>1452</v>
      </c>
      <c r="C3904" t="str">
        <f>VLOOKUP(B3904,Sheet2!$AM$2:$AN$66,2,FALSE)</f>
        <v>West Virginia</v>
      </c>
    </row>
    <row r="3905" spans="2:3" x14ac:dyDescent="0.4">
      <c r="B3905">
        <v>1458</v>
      </c>
      <c r="C3905" t="str">
        <f>VLOOKUP(B3905,Sheet2!$AM$2:$AN$66,2,FALSE)</f>
        <v>Wisconsin</v>
      </c>
    </row>
    <row r="3906" spans="2:3" x14ac:dyDescent="0.4">
      <c r="B3906">
        <v>1452</v>
      </c>
      <c r="C3906" t="str">
        <f>VLOOKUP(B3906,Sheet2!$AM$2:$AN$66,2,FALSE)</f>
        <v>West Virginia</v>
      </c>
    </row>
    <row r="3907" spans="2:3" x14ac:dyDescent="0.4">
      <c r="B3907">
        <v>1452</v>
      </c>
      <c r="C3907" t="str">
        <f>VLOOKUP(B3907,Sheet2!$AM$2:$AN$66,2,FALSE)</f>
        <v>West Virginia</v>
      </c>
    </row>
    <row r="3908" spans="2:3" x14ac:dyDescent="0.4">
      <c r="B3908">
        <v>1112</v>
      </c>
      <c r="C3908" t="str">
        <f>VLOOKUP(B3908,Sheet2!$AM$2:$AN$66,2,FALSE)</f>
        <v>Arizona</v>
      </c>
    </row>
    <row r="3909" spans="2:3" x14ac:dyDescent="0.4">
      <c r="B3909">
        <v>1423</v>
      </c>
      <c r="C3909" t="str">
        <f>VLOOKUP(B3909,Sheet2!$AM$2:$AN$66,2,FALSE)</f>
        <v>North Carolina-Wilmington</v>
      </c>
    </row>
    <row r="3910" spans="2:3" x14ac:dyDescent="0.4">
      <c r="B3910">
        <v>1374</v>
      </c>
      <c r="C3910" t="str">
        <f>VLOOKUP(B3910,Sheet2!$AM$2:$AN$66,2,FALSE)</f>
        <v>Southern Methodist</v>
      </c>
    </row>
    <row r="3911" spans="2:3" x14ac:dyDescent="0.4">
      <c r="B3911">
        <v>1433</v>
      </c>
      <c r="C3911" t="str">
        <f>VLOOKUP(B3911,Sheet2!$AM$2:$AN$66,2,FALSE)</f>
        <v>Virginia Commonwealth</v>
      </c>
    </row>
    <row r="3912" spans="2:3" x14ac:dyDescent="0.4">
      <c r="B3912">
        <v>1124</v>
      </c>
      <c r="C3912" t="str">
        <f>VLOOKUP(B3912,Sheet2!$AM$2:$AN$66,2,FALSE)</f>
        <v>Baylor</v>
      </c>
    </row>
    <row r="3913" spans="2:3" x14ac:dyDescent="0.4">
      <c r="B3913">
        <v>1458</v>
      </c>
      <c r="C3913" t="str">
        <f>VLOOKUP(B3913,Sheet2!$AM$2:$AN$66,2,FALSE)</f>
        <v>Wisconsin</v>
      </c>
    </row>
    <row r="3914" spans="2:3" x14ac:dyDescent="0.4">
      <c r="B3914">
        <v>1452</v>
      </c>
      <c r="C3914" t="str">
        <f>VLOOKUP(B3914,Sheet2!$AM$2:$AN$66,2,FALSE)</f>
        <v>West Virginia</v>
      </c>
    </row>
    <row r="3915" spans="2:3" x14ac:dyDescent="0.4">
      <c r="B3915">
        <v>1452</v>
      </c>
      <c r="C3915" t="str">
        <f>VLOOKUP(B3915,Sheet2!$AM$2:$AN$66,2,FALSE)</f>
        <v>West Virginia</v>
      </c>
    </row>
    <row r="3916" spans="2:3" x14ac:dyDescent="0.4">
      <c r="B3916">
        <v>1124</v>
      </c>
      <c r="C3916" t="str">
        <f>VLOOKUP(B3916,Sheet2!$AM$2:$AN$66,2,FALSE)</f>
        <v>Baylor</v>
      </c>
    </row>
    <row r="3917" spans="2:3" x14ac:dyDescent="0.4">
      <c r="B3917">
        <v>1124</v>
      </c>
      <c r="C3917" t="str">
        <f>VLOOKUP(B3917,Sheet2!$AM$2:$AN$66,2,FALSE)</f>
        <v>Baylor</v>
      </c>
    </row>
    <row r="3918" spans="2:3" x14ac:dyDescent="0.4">
      <c r="B3918">
        <v>1124</v>
      </c>
      <c r="C3918" t="str">
        <f>VLOOKUP(B3918,Sheet2!$AM$2:$AN$66,2,FALSE)</f>
        <v>Baylor</v>
      </c>
    </row>
    <row r="3919" spans="2:3" x14ac:dyDescent="0.4">
      <c r="B3919">
        <v>1437</v>
      </c>
      <c r="C3919" t="str">
        <f>VLOOKUP(B3919,Sheet2!$AM$2:$AN$66,2,FALSE)</f>
        <v>Villanova</v>
      </c>
    </row>
    <row r="3920" spans="2:3" x14ac:dyDescent="0.4">
      <c r="B3920">
        <v>1452</v>
      </c>
      <c r="C3920" t="str">
        <f>VLOOKUP(B3920,Sheet2!$AM$2:$AN$66,2,FALSE)</f>
        <v>West Virginia</v>
      </c>
    </row>
    <row r="3921" spans="2:3" x14ac:dyDescent="0.4">
      <c r="B3921">
        <v>1376</v>
      </c>
      <c r="C3921" t="str">
        <f>VLOOKUP(B3921,Sheet2!$AM$2:$AN$66,2,FALSE)</f>
        <v>South Carolina</v>
      </c>
    </row>
    <row r="3922" spans="2:3" x14ac:dyDescent="0.4">
      <c r="B3922">
        <v>1437</v>
      </c>
      <c r="C3922" t="str">
        <f>VLOOKUP(B3922,Sheet2!$AM$2:$AN$66,2,FALSE)</f>
        <v>Villanova</v>
      </c>
    </row>
    <row r="3923" spans="2:3" x14ac:dyDescent="0.4">
      <c r="B3923">
        <v>1437</v>
      </c>
      <c r="C3923" t="str">
        <f>VLOOKUP(B3923,Sheet2!$AM$2:$AN$66,2,FALSE)</f>
        <v>Villanova</v>
      </c>
    </row>
    <row r="3924" spans="2:3" x14ac:dyDescent="0.4">
      <c r="B3924">
        <v>1124</v>
      </c>
      <c r="C3924" t="str">
        <f>VLOOKUP(B3924,Sheet2!$AM$2:$AN$66,2,FALSE)</f>
        <v>Baylor</v>
      </c>
    </row>
    <row r="3925" spans="2:3" x14ac:dyDescent="0.4">
      <c r="B3925">
        <v>1452</v>
      </c>
      <c r="C3925" t="str">
        <f>VLOOKUP(B3925,Sheet2!$AM$2:$AN$66,2,FALSE)</f>
        <v>West Virginia</v>
      </c>
    </row>
    <row r="3926" spans="2:3" x14ac:dyDescent="0.4">
      <c r="B3926">
        <v>1458</v>
      </c>
      <c r="C3926" t="str">
        <f>VLOOKUP(B3926,Sheet2!$AM$2:$AN$66,2,FALSE)</f>
        <v>Wisconsin</v>
      </c>
    </row>
    <row r="3927" spans="2:3" x14ac:dyDescent="0.4">
      <c r="B3927">
        <v>1124</v>
      </c>
      <c r="C3927" t="str">
        <f>VLOOKUP(B3927,Sheet2!$AM$2:$AN$66,2,FALSE)</f>
        <v>Baylor</v>
      </c>
    </row>
    <row r="3928" spans="2:3" x14ac:dyDescent="0.4">
      <c r="B3928">
        <v>1437</v>
      </c>
      <c r="C3928" t="str">
        <f>VLOOKUP(B3928,Sheet2!$AM$2:$AN$66,2,FALSE)</f>
        <v>Villanova</v>
      </c>
    </row>
    <row r="3929" spans="2:3" x14ac:dyDescent="0.4">
      <c r="B3929">
        <v>1452</v>
      </c>
      <c r="C3929" t="str">
        <f>VLOOKUP(B3929,Sheet2!$AM$2:$AN$66,2,FALSE)</f>
        <v>West Virginia</v>
      </c>
    </row>
    <row r="3930" spans="2:3" x14ac:dyDescent="0.4">
      <c r="B3930">
        <v>1437</v>
      </c>
      <c r="C3930" t="str">
        <f>VLOOKUP(B3930,Sheet2!$AM$2:$AN$66,2,FALSE)</f>
        <v>Villanova</v>
      </c>
    </row>
    <row r="3931" spans="2:3" x14ac:dyDescent="0.4">
      <c r="B3931">
        <v>1452</v>
      </c>
      <c r="C3931" t="str">
        <f>VLOOKUP(B3931,Sheet2!$AM$2:$AN$66,2,FALSE)</f>
        <v>West Virginia</v>
      </c>
    </row>
    <row r="3932" spans="2:3" x14ac:dyDescent="0.4">
      <c r="B3932">
        <v>1343</v>
      </c>
      <c r="C3932" t="str">
        <f>VLOOKUP(B3932,Sheet2!$AM$2:$AN$66,2,FALSE)</f>
        <v>Princeton</v>
      </c>
    </row>
    <row r="3933" spans="2:3" x14ac:dyDescent="0.4">
      <c r="B3933">
        <v>1124</v>
      </c>
      <c r="C3933" t="str">
        <f>VLOOKUP(B3933,Sheet2!$AM$2:$AN$66,2,FALSE)</f>
        <v>Baylor</v>
      </c>
    </row>
    <row r="3934" spans="2:3" x14ac:dyDescent="0.4">
      <c r="B3934">
        <v>1315</v>
      </c>
      <c r="C3934" t="str">
        <f>VLOOKUP(B3934,Sheet2!$AM$2:$AN$66,2,FALSE)</f>
        <v>North Dakota</v>
      </c>
    </row>
    <row r="3935" spans="2:3" x14ac:dyDescent="0.4">
      <c r="B3935">
        <v>1124</v>
      </c>
      <c r="C3935" t="str">
        <f>VLOOKUP(B3935,Sheet2!$AM$2:$AN$66,2,FALSE)</f>
        <v>Baylor</v>
      </c>
    </row>
    <row r="3936" spans="2:3" x14ac:dyDescent="0.4">
      <c r="B3936">
        <v>1437</v>
      </c>
      <c r="C3936" t="str">
        <f>VLOOKUP(B3936,Sheet2!$AM$2:$AN$66,2,FALSE)</f>
        <v>Villanova</v>
      </c>
    </row>
    <row r="3937" spans="2:3" x14ac:dyDescent="0.4">
      <c r="B3937">
        <v>1437</v>
      </c>
      <c r="C3937" t="str">
        <f>VLOOKUP(B3937,Sheet2!$AM$2:$AN$66,2,FALSE)</f>
        <v>Villanova</v>
      </c>
    </row>
    <row r="3938" spans="2:3" x14ac:dyDescent="0.4">
      <c r="B3938">
        <v>1452</v>
      </c>
      <c r="C3938" t="str">
        <f>VLOOKUP(B3938,Sheet2!$AM$2:$AN$66,2,FALSE)</f>
        <v>West Virginia</v>
      </c>
    </row>
    <row r="3939" spans="2:3" x14ac:dyDescent="0.4">
      <c r="B3939">
        <v>1452</v>
      </c>
      <c r="C3939" t="str">
        <f>VLOOKUP(B3939,Sheet2!$AM$2:$AN$66,2,FALSE)</f>
        <v>West Virginia</v>
      </c>
    </row>
    <row r="3940" spans="2:3" x14ac:dyDescent="0.4">
      <c r="B3940">
        <v>1112</v>
      </c>
      <c r="C3940" t="str">
        <f>VLOOKUP(B3940,Sheet2!$AM$2:$AN$66,2,FALSE)</f>
        <v>Arizona</v>
      </c>
    </row>
    <row r="3941" spans="2:3" x14ac:dyDescent="0.4">
      <c r="B3941">
        <v>1196</v>
      </c>
      <c r="C3941" t="str">
        <f>VLOOKUP(B3941,Sheet2!$AM$2:$AN$66,2,FALSE)</f>
        <v>Florida</v>
      </c>
    </row>
    <row r="3942" spans="2:3" x14ac:dyDescent="0.4">
      <c r="B3942">
        <v>1437</v>
      </c>
      <c r="C3942" t="str">
        <f>VLOOKUP(B3942,Sheet2!$AM$2:$AN$66,2,FALSE)</f>
        <v>Villanova</v>
      </c>
    </row>
    <row r="3943" spans="2:3" x14ac:dyDescent="0.4">
      <c r="B3943">
        <v>1452</v>
      </c>
      <c r="C3943" t="str">
        <f>VLOOKUP(B3943,Sheet2!$AM$2:$AN$66,2,FALSE)</f>
        <v>West Virginia</v>
      </c>
    </row>
    <row r="3944" spans="2:3" x14ac:dyDescent="0.4">
      <c r="B3944">
        <v>1452</v>
      </c>
      <c r="C3944" t="str">
        <f>VLOOKUP(B3944,Sheet2!$AM$2:$AN$66,2,FALSE)</f>
        <v>West Virginia</v>
      </c>
    </row>
    <row r="3945" spans="2:3" x14ac:dyDescent="0.4">
      <c r="B3945">
        <v>1437</v>
      </c>
      <c r="C3945" t="str">
        <f>VLOOKUP(B3945,Sheet2!$AM$2:$AN$66,2,FALSE)</f>
        <v>Villanova</v>
      </c>
    </row>
    <row r="3946" spans="2:3" x14ac:dyDescent="0.4">
      <c r="B3946">
        <v>1437</v>
      </c>
      <c r="C3946" t="str">
        <f>VLOOKUP(B3946,Sheet2!$AM$2:$AN$66,2,FALSE)</f>
        <v>Villanova</v>
      </c>
    </row>
    <row r="3947" spans="2:3" x14ac:dyDescent="0.4">
      <c r="B3947">
        <v>1452</v>
      </c>
      <c r="C3947" t="str">
        <f>VLOOKUP(B3947,Sheet2!$AM$2:$AN$66,2,FALSE)</f>
        <v>West Virginia</v>
      </c>
    </row>
    <row r="3948" spans="2:3" x14ac:dyDescent="0.4">
      <c r="B3948">
        <v>1181</v>
      </c>
      <c r="C3948" t="str">
        <f>VLOOKUP(B3948,Sheet2!$AM$2:$AN$66,2,FALSE)</f>
        <v>Duke</v>
      </c>
    </row>
    <row r="3949" spans="2:3" x14ac:dyDescent="0.4">
      <c r="B3949">
        <v>1124</v>
      </c>
      <c r="C3949" t="str">
        <f>VLOOKUP(B3949,Sheet2!$AM$2:$AN$66,2,FALSE)</f>
        <v>Baylor</v>
      </c>
    </row>
    <row r="3950" spans="2:3" x14ac:dyDescent="0.4">
      <c r="B3950">
        <v>1458</v>
      </c>
      <c r="C3950" t="str">
        <f>VLOOKUP(B3950,Sheet2!$AM$2:$AN$66,2,FALSE)</f>
        <v>Wisconsin</v>
      </c>
    </row>
    <row r="3951" spans="2:3" x14ac:dyDescent="0.4">
      <c r="B3951">
        <v>1437</v>
      </c>
      <c r="C3951" t="str">
        <f>VLOOKUP(B3951,Sheet2!$AM$2:$AN$66,2,FALSE)</f>
        <v>Villanova</v>
      </c>
    </row>
    <row r="3952" spans="2:3" x14ac:dyDescent="0.4">
      <c r="B3952">
        <v>1437</v>
      </c>
      <c r="C3952" t="str">
        <f>VLOOKUP(B3952,Sheet2!$AM$2:$AN$66,2,FALSE)</f>
        <v>Villanova</v>
      </c>
    </row>
    <row r="3953" spans="2:3" x14ac:dyDescent="0.4">
      <c r="B3953">
        <v>1124</v>
      </c>
      <c r="C3953" t="str">
        <f>VLOOKUP(B3953,Sheet2!$AM$2:$AN$66,2,FALSE)</f>
        <v>Baylor</v>
      </c>
    </row>
    <row r="3954" spans="2:3" x14ac:dyDescent="0.4">
      <c r="B3954">
        <v>1452</v>
      </c>
      <c r="C3954" t="str">
        <f>VLOOKUP(B3954,Sheet2!$AM$2:$AN$66,2,FALSE)</f>
        <v>West Virginia</v>
      </c>
    </row>
    <row r="3955" spans="2:3" x14ac:dyDescent="0.4">
      <c r="B3955">
        <v>1452</v>
      </c>
      <c r="C3955" t="str">
        <f>VLOOKUP(B3955,Sheet2!$AM$2:$AN$66,2,FALSE)</f>
        <v>West Virginia</v>
      </c>
    </row>
    <row r="3956" spans="2:3" x14ac:dyDescent="0.4">
      <c r="B3956">
        <v>1437</v>
      </c>
      <c r="C3956" t="str">
        <f>VLOOKUP(B3956,Sheet2!$AM$2:$AN$66,2,FALSE)</f>
        <v>Villanova</v>
      </c>
    </row>
    <row r="3957" spans="2:3" x14ac:dyDescent="0.4">
      <c r="B3957">
        <v>1124</v>
      </c>
      <c r="C3957" t="str">
        <f>VLOOKUP(B3957,Sheet2!$AM$2:$AN$66,2,FALSE)</f>
        <v>Baylor</v>
      </c>
    </row>
    <row r="3958" spans="2:3" x14ac:dyDescent="0.4">
      <c r="B3958">
        <v>1452</v>
      </c>
      <c r="C3958" t="str">
        <f>VLOOKUP(B3958,Sheet2!$AM$2:$AN$66,2,FALSE)</f>
        <v>West Virginia</v>
      </c>
    </row>
    <row r="3959" spans="2:3" x14ac:dyDescent="0.4">
      <c r="B3959">
        <v>1433</v>
      </c>
      <c r="C3959" t="str">
        <f>VLOOKUP(B3959,Sheet2!$AM$2:$AN$66,2,FALSE)</f>
        <v>Virginia Commonwealth</v>
      </c>
    </row>
    <row r="3960" spans="2:3" x14ac:dyDescent="0.4">
      <c r="B3960">
        <v>1437</v>
      </c>
      <c r="C3960" t="str">
        <f>VLOOKUP(B3960,Sheet2!$AM$2:$AN$66,2,FALSE)</f>
        <v>Villanova</v>
      </c>
    </row>
    <row r="3961" spans="2:3" x14ac:dyDescent="0.4">
      <c r="B3961">
        <v>1452</v>
      </c>
      <c r="C3961" t="str">
        <f>VLOOKUP(B3961,Sheet2!$AM$2:$AN$66,2,FALSE)</f>
        <v>West Virginia</v>
      </c>
    </row>
    <row r="3962" spans="2:3" x14ac:dyDescent="0.4">
      <c r="B3962">
        <v>1452</v>
      </c>
      <c r="C3962" t="str">
        <f>VLOOKUP(B3962,Sheet2!$AM$2:$AN$66,2,FALSE)</f>
        <v>West Virginia</v>
      </c>
    </row>
    <row r="3963" spans="2:3" x14ac:dyDescent="0.4">
      <c r="B3963">
        <v>1124</v>
      </c>
      <c r="C3963" t="str">
        <f>VLOOKUP(B3963,Sheet2!$AM$2:$AN$66,2,FALSE)</f>
        <v>Baylor</v>
      </c>
    </row>
    <row r="3964" spans="2:3" x14ac:dyDescent="0.4">
      <c r="B3964">
        <v>1452</v>
      </c>
      <c r="C3964" t="str">
        <f>VLOOKUP(B3964,Sheet2!$AM$2:$AN$66,2,FALSE)</f>
        <v>West Virginia</v>
      </c>
    </row>
    <row r="3965" spans="2:3" x14ac:dyDescent="0.4">
      <c r="B3965">
        <v>1423</v>
      </c>
      <c r="C3965" t="str">
        <f>VLOOKUP(B3965,Sheet2!$AM$2:$AN$66,2,FALSE)</f>
        <v>North Carolina-Wilmington</v>
      </c>
    </row>
    <row r="3966" spans="2:3" x14ac:dyDescent="0.4">
      <c r="B3966">
        <v>1437</v>
      </c>
      <c r="C3966" t="str">
        <f>VLOOKUP(B3966,Sheet2!$AM$2:$AN$66,2,FALSE)</f>
        <v>Villanova</v>
      </c>
    </row>
    <row r="3967" spans="2:3" x14ac:dyDescent="0.4">
      <c r="B3967">
        <v>1452</v>
      </c>
      <c r="C3967" t="str">
        <f>VLOOKUP(B3967,Sheet2!$AM$2:$AN$66,2,FALSE)</f>
        <v>West Virginia</v>
      </c>
    </row>
    <row r="3968" spans="2:3" x14ac:dyDescent="0.4">
      <c r="B3968">
        <v>1124</v>
      </c>
      <c r="C3968" t="str">
        <f>VLOOKUP(B3968,Sheet2!$AM$2:$AN$66,2,FALSE)</f>
        <v>Baylor</v>
      </c>
    </row>
    <row r="3969" spans="2:3" x14ac:dyDescent="0.4">
      <c r="B3969">
        <v>1124</v>
      </c>
      <c r="C3969" t="str">
        <f>VLOOKUP(B3969,Sheet2!$AM$2:$AN$66,2,FALSE)</f>
        <v>Baylor</v>
      </c>
    </row>
    <row r="3970" spans="2:3" x14ac:dyDescent="0.4">
      <c r="B3970">
        <v>1452</v>
      </c>
      <c r="C3970" t="str">
        <f>VLOOKUP(B3970,Sheet2!$AM$2:$AN$66,2,FALSE)</f>
        <v>West Virginia</v>
      </c>
    </row>
    <row r="3971" spans="2:3" x14ac:dyDescent="0.4">
      <c r="B3971">
        <v>1452</v>
      </c>
      <c r="C3971" t="str">
        <f>VLOOKUP(B3971,Sheet2!$AM$2:$AN$66,2,FALSE)</f>
        <v>West Virginia</v>
      </c>
    </row>
    <row r="3972" spans="2:3" x14ac:dyDescent="0.4">
      <c r="B3972">
        <v>1458</v>
      </c>
      <c r="C3972" t="str">
        <f>VLOOKUP(B3972,Sheet2!$AM$2:$AN$66,2,FALSE)</f>
        <v>Wisconsin</v>
      </c>
    </row>
    <row r="3973" spans="2:3" x14ac:dyDescent="0.4">
      <c r="B3973">
        <v>1452</v>
      </c>
      <c r="C3973" t="str">
        <f>VLOOKUP(B3973,Sheet2!$AM$2:$AN$66,2,FALSE)</f>
        <v>West Virginia</v>
      </c>
    </row>
    <row r="3974" spans="2:3" x14ac:dyDescent="0.4">
      <c r="B3974">
        <v>1452</v>
      </c>
      <c r="C3974" t="str">
        <f>VLOOKUP(B3974,Sheet2!$AM$2:$AN$66,2,FALSE)</f>
        <v>West Virginia</v>
      </c>
    </row>
    <row r="3975" spans="2:3" x14ac:dyDescent="0.4">
      <c r="B3975">
        <v>1452</v>
      </c>
      <c r="C3975" t="str">
        <f>VLOOKUP(B3975,Sheet2!$AM$2:$AN$66,2,FALSE)</f>
        <v>West Virginia</v>
      </c>
    </row>
    <row r="3976" spans="2:3" x14ac:dyDescent="0.4">
      <c r="B3976">
        <v>1458</v>
      </c>
      <c r="C3976" t="str">
        <f>VLOOKUP(B3976,Sheet2!$AM$2:$AN$66,2,FALSE)</f>
        <v>Wisconsin</v>
      </c>
    </row>
    <row r="3977" spans="2:3" x14ac:dyDescent="0.4">
      <c r="B3977">
        <v>1437</v>
      </c>
      <c r="C3977" t="str">
        <f>VLOOKUP(B3977,Sheet2!$AM$2:$AN$66,2,FALSE)</f>
        <v>Villanova</v>
      </c>
    </row>
    <row r="3978" spans="2:3" x14ac:dyDescent="0.4">
      <c r="B3978">
        <v>1433</v>
      </c>
      <c r="C3978" t="str">
        <f>VLOOKUP(B3978,Sheet2!$AM$2:$AN$66,2,FALSE)</f>
        <v>Virginia Commonwealth</v>
      </c>
    </row>
    <row r="3979" spans="2:3" x14ac:dyDescent="0.4">
      <c r="B3979">
        <v>1112</v>
      </c>
      <c r="C3979" t="str">
        <f>VLOOKUP(B3979,Sheet2!$AM$2:$AN$66,2,FALSE)</f>
        <v>Arizona</v>
      </c>
    </row>
    <row r="3980" spans="2:3" x14ac:dyDescent="0.4">
      <c r="B3980">
        <v>1452</v>
      </c>
      <c r="C3980" t="str">
        <f>VLOOKUP(B3980,Sheet2!$AM$2:$AN$66,2,FALSE)</f>
        <v>West Virginia</v>
      </c>
    </row>
    <row r="3981" spans="2:3" x14ac:dyDescent="0.4">
      <c r="B3981">
        <v>1374</v>
      </c>
      <c r="C3981" t="str">
        <f>VLOOKUP(B3981,Sheet2!$AM$2:$AN$66,2,FALSE)</f>
        <v>Southern Methodist</v>
      </c>
    </row>
    <row r="3982" spans="2:3" x14ac:dyDescent="0.4">
      <c r="B3982">
        <v>1423</v>
      </c>
      <c r="C3982" t="str">
        <f>VLOOKUP(B3982,Sheet2!$AM$2:$AN$66,2,FALSE)</f>
        <v>North Carolina-Wilmington</v>
      </c>
    </row>
    <row r="3983" spans="2:3" x14ac:dyDescent="0.4">
      <c r="B3983">
        <v>1452</v>
      </c>
      <c r="C3983" t="str">
        <f>VLOOKUP(B3983,Sheet2!$AM$2:$AN$66,2,FALSE)</f>
        <v>West Virginia</v>
      </c>
    </row>
    <row r="3984" spans="2:3" x14ac:dyDescent="0.4">
      <c r="B3984">
        <v>1452</v>
      </c>
      <c r="C3984" t="str">
        <f>VLOOKUP(B3984,Sheet2!$AM$2:$AN$66,2,FALSE)</f>
        <v>West Virginia</v>
      </c>
    </row>
    <row r="3985" spans="2:3" x14ac:dyDescent="0.4">
      <c r="B3985">
        <v>1343</v>
      </c>
      <c r="C3985" t="str">
        <f>VLOOKUP(B3985,Sheet2!$AM$2:$AN$66,2,FALSE)</f>
        <v>Princeton</v>
      </c>
    </row>
    <row r="3986" spans="2:3" x14ac:dyDescent="0.4">
      <c r="B3986">
        <v>1452</v>
      </c>
      <c r="C3986" t="str">
        <f>VLOOKUP(B3986,Sheet2!$AM$2:$AN$66,2,FALSE)</f>
        <v>West Virginia</v>
      </c>
    </row>
    <row r="3987" spans="2:3" x14ac:dyDescent="0.4">
      <c r="B3987">
        <v>1458</v>
      </c>
      <c r="C3987" t="str">
        <f>VLOOKUP(B3987,Sheet2!$AM$2:$AN$66,2,FALSE)</f>
        <v>Wisconsin</v>
      </c>
    </row>
    <row r="3988" spans="2:3" x14ac:dyDescent="0.4">
      <c r="B3988">
        <v>1452</v>
      </c>
      <c r="C3988" t="str">
        <f>VLOOKUP(B3988,Sheet2!$AM$2:$AN$66,2,FALSE)</f>
        <v>West Virginia</v>
      </c>
    </row>
    <row r="3989" spans="2:3" x14ac:dyDescent="0.4">
      <c r="B3989">
        <v>1452</v>
      </c>
      <c r="C3989" t="str">
        <f>VLOOKUP(B3989,Sheet2!$AM$2:$AN$66,2,FALSE)</f>
        <v>West Virginia</v>
      </c>
    </row>
    <row r="3990" spans="2:3" x14ac:dyDescent="0.4">
      <c r="B3990">
        <v>1458</v>
      </c>
      <c r="C3990" t="str">
        <f>VLOOKUP(B3990,Sheet2!$AM$2:$AN$66,2,FALSE)</f>
        <v>Wisconsin</v>
      </c>
    </row>
    <row r="3991" spans="2:3" x14ac:dyDescent="0.4">
      <c r="B3991">
        <v>1343</v>
      </c>
      <c r="C3991" t="str">
        <f>VLOOKUP(B3991,Sheet2!$AM$2:$AN$66,2,FALSE)</f>
        <v>Princeton</v>
      </c>
    </row>
    <row r="3992" spans="2:3" x14ac:dyDescent="0.4">
      <c r="B3992">
        <v>1452</v>
      </c>
      <c r="C3992" t="str">
        <f>VLOOKUP(B3992,Sheet2!$AM$2:$AN$66,2,FALSE)</f>
        <v>West Virginia</v>
      </c>
    </row>
    <row r="3993" spans="2:3" x14ac:dyDescent="0.4">
      <c r="B3993">
        <v>1452</v>
      </c>
      <c r="C3993" t="str">
        <f>VLOOKUP(B3993,Sheet2!$AM$2:$AN$66,2,FALSE)</f>
        <v>West Virginia</v>
      </c>
    </row>
    <row r="3994" spans="2:3" x14ac:dyDescent="0.4">
      <c r="B3994">
        <v>1124</v>
      </c>
      <c r="C3994" t="str">
        <f>VLOOKUP(B3994,Sheet2!$AM$2:$AN$66,2,FALSE)</f>
        <v>Baylor</v>
      </c>
    </row>
    <row r="3995" spans="2:3" x14ac:dyDescent="0.4">
      <c r="B3995">
        <v>1124</v>
      </c>
      <c r="C3995" t="str">
        <f>VLOOKUP(B3995,Sheet2!$AM$2:$AN$66,2,FALSE)</f>
        <v>Baylor</v>
      </c>
    </row>
    <row r="3996" spans="2:3" x14ac:dyDescent="0.4">
      <c r="B3996">
        <v>1112</v>
      </c>
      <c r="C3996" t="str">
        <f>VLOOKUP(B3996,Sheet2!$AM$2:$AN$66,2,FALSE)</f>
        <v>Arizona</v>
      </c>
    </row>
    <row r="3997" spans="2:3" x14ac:dyDescent="0.4">
      <c r="B3997">
        <v>1452</v>
      </c>
      <c r="C3997" t="str">
        <f>VLOOKUP(B3997,Sheet2!$AM$2:$AN$66,2,FALSE)</f>
        <v>West Virginia</v>
      </c>
    </row>
    <row r="3998" spans="2:3" x14ac:dyDescent="0.4">
      <c r="B3998">
        <v>1437</v>
      </c>
      <c r="C3998" t="str">
        <f>VLOOKUP(B3998,Sheet2!$AM$2:$AN$66,2,FALSE)</f>
        <v>Villanova</v>
      </c>
    </row>
    <row r="3999" spans="2:3" x14ac:dyDescent="0.4">
      <c r="B3999">
        <v>1376</v>
      </c>
      <c r="C3999" t="str">
        <f>VLOOKUP(B3999,Sheet2!$AM$2:$AN$66,2,FALSE)</f>
        <v>South Carolina</v>
      </c>
    </row>
    <row r="4000" spans="2:3" x14ac:dyDescent="0.4">
      <c r="B4000">
        <v>1433</v>
      </c>
      <c r="C4000" t="str">
        <f>VLOOKUP(B4000,Sheet2!$AM$2:$AN$66,2,FALSE)</f>
        <v>Virginia Commonwealth</v>
      </c>
    </row>
    <row r="4001" spans="2:3" x14ac:dyDescent="0.4">
      <c r="B4001">
        <v>1452</v>
      </c>
      <c r="C4001" t="str">
        <f>VLOOKUP(B4001,Sheet2!$AM$2:$AN$66,2,FALSE)</f>
        <v>West Virginia</v>
      </c>
    </row>
    <row r="4002" spans="2:3" x14ac:dyDescent="0.4">
      <c r="B4002">
        <v>1452</v>
      </c>
      <c r="C4002" t="str">
        <f>VLOOKUP(B4002,Sheet2!$AM$2:$AN$66,2,FALSE)</f>
        <v>West Virginia</v>
      </c>
    </row>
    <row r="4003" spans="2:3" x14ac:dyDescent="0.4">
      <c r="B4003">
        <v>1195</v>
      </c>
      <c r="C4003" t="str">
        <f>VLOOKUP(B4003,Sheet2!$AM$2:$AN$66,2,FALSE)</f>
        <v>Florida Gulf Coast</v>
      </c>
    </row>
    <row r="4004" spans="2:3" x14ac:dyDescent="0.4">
      <c r="B4004">
        <v>1452</v>
      </c>
      <c r="C4004" t="str">
        <f>VLOOKUP(B4004,Sheet2!$AM$2:$AN$66,2,FALSE)</f>
        <v>West Virginia</v>
      </c>
    </row>
    <row r="4005" spans="2:3" x14ac:dyDescent="0.4">
      <c r="B4005">
        <v>1423</v>
      </c>
      <c r="C4005" t="str">
        <f>VLOOKUP(B4005,Sheet2!$AM$2:$AN$66,2,FALSE)</f>
        <v>North Carolina-Wilmington</v>
      </c>
    </row>
    <row r="4006" spans="2:3" x14ac:dyDescent="0.4">
      <c r="B4006">
        <v>1433</v>
      </c>
      <c r="C4006" t="str">
        <f>VLOOKUP(B4006,Sheet2!$AM$2:$AN$66,2,FALSE)</f>
        <v>Virginia Commonwealth</v>
      </c>
    </row>
    <row r="4007" spans="2:3" x14ac:dyDescent="0.4">
      <c r="B4007">
        <v>1437</v>
      </c>
      <c r="C4007" t="str">
        <f>VLOOKUP(B4007,Sheet2!$AM$2:$AN$66,2,FALSE)</f>
        <v>Villanova</v>
      </c>
    </row>
    <row r="4008" spans="2:3" x14ac:dyDescent="0.4">
      <c r="B4008">
        <v>1458</v>
      </c>
      <c r="C4008" t="str">
        <f>VLOOKUP(B4008,Sheet2!$AM$2:$AN$66,2,FALSE)</f>
        <v>Wisconsin</v>
      </c>
    </row>
    <row r="4009" spans="2:3" x14ac:dyDescent="0.4">
      <c r="B4009">
        <v>1124</v>
      </c>
      <c r="C4009" t="str">
        <f>VLOOKUP(B4009,Sheet2!$AM$2:$AN$66,2,FALSE)</f>
        <v>Baylor</v>
      </c>
    </row>
    <row r="4010" spans="2:3" x14ac:dyDescent="0.4">
      <c r="B4010">
        <v>1124</v>
      </c>
      <c r="C4010" t="str">
        <f>VLOOKUP(B4010,Sheet2!$AM$2:$AN$66,2,FALSE)</f>
        <v>Baylor</v>
      </c>
    </row>
    <row r="4011" spans="2:3" x14ac:dyDescent="0.4">
      <c r="B4011">
        <v>1458</v>
      </c>
      <c r="C4011" t="str">
        <f>VLOOKUP(B4011,Sheet2!$AM$2:$AN$66,2,FALSE)</f>
        <v>Wisconsin</v>
      </c>
    </row>
    <row r="4012" spans="2:3" x14ac:dyDescent="0.4">
      <c r="B4012">
        <v>1458</v>
      </c>
      <c r="C4012" t="str">
        <f>VLOOKUP(B4012,Sheet2!$AM$2:$AN$66,2,FALSE)</f>
        <v>Wisconsin</v>
      </c>
    </row>
    <row r="4013" spans="2:3" x14ac:dyDescent="0.4">
      <c r="B4013">
        <v>1433</v>
      </c>
      <c r="C4013" t="str">
        <f>VLOOKUP(B4013,Sheet2!$AM$2:$AN$66,2,FALSE)</f>
        <v>Virginia Commonwealth</v>
      </c>
    </row>
    <row r="4014" spans="2:3" x14ac:dyDescent="0.4">
      <c r="B4014">
        <v>1452</v>
      </c>
      <c r="C4014" t="str">
        <f>VLOOKUP(B4014,Sheet2!$AM$2:$AN$66,2,FALSE)</f>
        <v>West Virginia</v>
      </c>
    </row>
    <row r="4015" spans="2:3" x14ac:dyDescent="0.4">
      <c r="B4015">
        <v>1343</v>
      </c>
      <c r="C4015" t="str">
        <f>VLOOKUP(B4015,Sheet2!$AM$2:$AN$66,2,FALSE)</f>
        <v>Princeton</v>
      </c>
    </row>
    <row r="4016" spans="2:3" x14ac:dyDescent="0.4">
      <c r="B4016">
        <v>1437</v>
      </c>
      <c r="C4016" t="str">
        <f>VLOOKUP(B4016,Sheet2!$AM$2:$AN$66,2,FALSE)</f>
        <v>Villanova</v>
      </c>
    </row>
    <row r="4017" spans="2:3" x14ac:dyDescent="0.4">
      <c r="B4017">
        <v>1452</v>
      </c>
      <c r="C4017" t="str">
        <f>VLOOKUP(B4017,Sheet2!$AM$2:$AN$66,2,FALSE)</f>
        <v>West Virginia</v>
      </c>
    </row>
    <row r="4018" spans="2:3" x14ac:dyDescent="0.4">
      <c r="B4018">
        <v>1437</v>
      </c>
      <c r="C4018" t="str">
        <f>VLOOKUP(B4018,Sheet2!$AM$2:$AN$66,2,FALSE)</f>
        <v>Villanova</v>
      </c>
    </row>
    <row r="4019" spans="2:3" x14ac:dyDescent="0.4">
      <c r="B4019">
        <v>1452</v>
      </c>
      <c r="C4019" t="str">
        <f>VLOOKUP(B4019,Sheet2!$AM$2:$AN$66,2,FALSE)</f>
        <v>West Virginia</v>
      </c>
    </row>
    <row r="4020" spans="2:3" x14ac:dyDescent="0.4">
      <c r="B4020">
        <v>1452</v>
      </c>
      <c r="C4020" t="str">
        <f>VLOOKUP(B4020,Sheet2!$AM$2:$AN$66,2,FALSE)</f>
        <v>West Virginia</v>
      </c>
    </row>
    <row r="4021" spans="2:3" x14ac:dyDescent="0.4">
      <c r="B4021">
        <v>1374</v>
      </c>
      <c r="C4021" t="str">
        <f>VLOOKUP(B4021,Sheet2!$AM$2:$AN$66,2,FALSE)</f>
        <v>Southern Methodist</v>
      </c>
    </row>
    <row r="4022" spans="2:3" x14ac:dyDescent="0.4">
      <c r="B4022">
        <v>1452</v>
      </c>
      <c r="C4022" t="str">
        <f>VLOOKUP(B4022,Sheet2!$AM$2:$AN$66,2,FALSE)</f>
        <v>West Virginia</v>
      </c>
    </row>
    <row r="4023" spans="2:3" x14ac:dyDescent="0.4">
      <c r="B4023">
        <v>1196</v>
      </c>
      <c r="C4023" t="str">
        <f>VLOOKUP(B4023,Sheet2!$AM$2:$AN$66,2,FALSE)</f>
        <v>Florida</v>
      </c>
    </row>
    <row r="4024" spans="2:3" x14ac:dyDescent="0.4">
      <c r="B4024">
        <v>1452</v>
      </c>
      <c r="C4024" t="str">
        <f>VLOOKUP(B4024,Sheet2!$AM$2:$AN$66,2,FALSE)</f>
        <v>West Virginia</v>
      </c>
    </row>
    <row r="4025" spans="2:3" x14ac:dyDescent="0.4">
      <c r="B4025">
        <v>1437</v>
      </c>
      <c r="C4025" t="str">
        <f>VLOOKUP(B4025,Sheet2!$AM$2:$AN$66,2,FALSE)</f>
        <v>Villanova</v>
      </c>
    </row>
    <row r="4026" spans="2:3" x14ac:dyDescent="0.4">
      <c r="B4026">
        <v>1437</v>
      </c>
      <c r="C4026" t="str">
        <f>VLOOKUP(B4026,Sheet2!$AM$2:$AN$66,2,FALSE)</f>
        <v>Villanova</v>
      </c>
    </row>
    <row r="4027" spans="2:3" x14ac:dyDescent="0.4">
      <c r="B4027">
        <v>1452</v>
      </c>
      <c r="C4027" t="str">
        <f>VLOOKUP(B4027,Sheet2!$AM$2:$AN$66,2,FALSE)</f>
        <v>West Virginia</v>
      </c>
    </row>
    <row r="4028" spans="2:3" x14ac:dyDescent="0.4">
      <c r="B4028">
        <v>1437</v>
      </c>
      <c r="C4028" t="str">
        <f>VLOOKUP(B4028,Sheet2!$AM$2:$AN$66,2,FALSE)</f>
        <v>Villanova</v>
      </c>
    </row>
    <row r="4029" spans="2:3" x14ac:dyDescent="0.4">
      <c r="B4029">
        <v>1374</v>
      </c>
      <c r="C4029" t="str">
        <f>VLOOKUP(B4029,Sheet2!$AM$2:$AN$66,2,FALSE)</f>
        <v>Southern Methodist</v>
      </c>
    </row>
    <row r="4030" spans="2:3" x14ac:dyDescent="0.4">
      <c r="B4030">
        <v>1181</v>
      </c>
      <c r="C4030" t="str">
        <f>VLOOKUP(B4030,Sheet2!$AM$2:$AN$66,2,FALSE)</f>
        <v>Duke</v>
      </c>
    </row>
    <row r="4031" spans="2:3" x14ac:dyDescent="0.4">
      <c r="B4031">
        <v>1376</v>
      </c>
      <c r="C4031" t="str">
        <f>VLOOKUP(B4031,Sheet2!$AM$2:$AN$66,2,FALSE)</f>
        <v>South Carolina</v>
      </c>
    </row>
    <row r="4032" spans="2:3" x14ac:dyDescent="0.4">
      <c r="B4032">
        <v>1181</v>
      </c>
      <c r="C4032" t="str">
        <f>VLOOKUP(B4032,Sheet2!$AM$2:$AN$66,2,FALSE)</f>
        <v>Duke</v>
      </c>
    </row>
    <row r="4033" spans="2:3" x14ac:dyDescent="0.4">
      <c r="B4033">
        <v>1124</v>
      </c>
      <c r="C4033" t="str">
        <f>VLOOKUP(B4033,Sheet2!$AM$2:$AN$66,2,FALSE)</f>
        <v>Baylor</v>
      </c>
    </row>
    <row r="4034" spans="2:3" x14ac:dyDescent="0.4">
      <c r="B4034">
        <v>1196</v>
      </c>
      <c r="C4034" t="str">
        <f>VLOOKUP(B4034,Sheet2!$AM$2:$AN$66,2,FALSE)</f>
        <v>Florida</v>
      </c>
    </row>
    <row r="4035" spans="2:3" x14ac:dyDescent="0.4">
      <c r="B4035">
        <v>1452</v>
      </c>
      <c r="C4035" t="str">
        <f>VLOOKUP(B4035,Sheet2!$AM$2:$AN$66,2,FALSE)</f>
        <v>West Virginia</v>
      </c>
    </row>
    <row r="4036" spans="2:3" x14ac:dyDescent="0.4">
      <c r="B4036">
        <v>1452</v>
      </c>
      <c r="C4036" t="str">
        <f>VLOOKUP(B4036,Sheet2!$AM$2:$AN$66,2,FALSE)</f>
        <v>West Virginia</v>
      </c>
    </row>
    <row r="4037" spans="2:3" x14ac:dyDescent="0.4">
      <c r="B4037">
        <v>1452</v>
      </c>
      <c r="C4037" t="str">
        <f>VLOOKUP(B4037,Sheet2!$AM$2:$AN$66,2,FALSE)</f>
        <v>West Virginia</v>
      </c>
    </row>
    <row r="4038" spans="2:3" x14ac:dyDescent="0.4">
      <c r="B4038">
        <v>1452</v>
      </c>
      <c r="C4038" t="str">
        <f>VLOOKUP(B4038,Sheet2!$AM$2:$AN$66,2,FALSE)</f>
        <v>West Virginia</v>
      </c>
    </row>
    <row r="4039" spans="2:3" x14ac:dyDescent="0.4">
      <c r="B4039">
        <v>1376</v>
      </c>
      <c r="C4039" t="str">
        <f>VLOOKUP(B4039,Sheet2!$AM$2:$AN$66,2,FALSE)</f>
        <v>South Carolina</v>
      </c>
    </row>
    <row r="4040" spans="2:3" x14ac:dyDescent="0.4">
      <c r="B4040">
        <v>1437</v>
      </c>
      <c r="C4040" t="str">
        <f>VLOOKUP(B4040,Sheet2!$AM$2:$AN$66,2,FALSE)</f>
        <v>Villanova</v>
      </c>
    </row>
    <row r="4041" spans="2:3" x14ac:dyDescent="0.4">
      <c r="B4041">
        <v>1437</v>
      </c>
      <c r="C4041" t="str">
        <f>VLOOKUP(B4041,Sheet2!$AM$2:$AN$66,2,FALSE)</f>
        <v>Villanova</v>
      </c>
    </row>
    <row r="4042" spans="2:3" x14ac:dyDescent="0.4">
      <c r="B4042">
        <v>1343</v>
      </c>
      <c r="C4042" t="str">
        <f>VLOOKUP(B4042,Sheet2!$AM$2:$AN$66,2,FALSE)</f>
        <v>Princeton</v>
      </c>
    </row>
    <row r="4043" spans="2:3" x14ac:dyDescent="0.4">
      <c r="B4043">
        <v>1452</v>
      </c>
      <c r="C4043" t="str">
        <f>VLOOKUP(B4043,Sheet2!$AM$2:$AN$66,2,FALSE)</f>
        <v>West Virginia</v>
      </c>
    </row>
    <row r="4044" spans="2:3" x14ac:dyDescent="0.4">
      <c r="B4044">
        <v>1374</v>
      </c>
      <c r="C4044" t="str">
        <f>VLOOKUP(B4044,Sheet2!$AM$2:$AN$66,2,FALSE)</f>
        <v>Southern Methodist</v>
      </c>
    </row>
    <row r="4045" spans="2:3" x14ac:dyDescent="0.4">
      <c r="B4045">
        <v>1458</v>
      </c>
      <c r="C4045" t="str">
        <f>VLOOKUP(B4045,Sheet2!$AM$2:$AN$66,2,FALSE)</f>
        <v>Wisconsin</v>
      </c>
    </row>
    <row r="4046" spans="2:3" x14ac:dyDescent="0.4">
      <c r="B4046">
        <v>1437</v>
      </c>
      <c r="C4046" t="str">
        <f>VLOOKUP(B4046,Sheet2!$AM$2:$AN$66,2,FALSE)</f>
        <v>Villanova</v>
      </c>
    </row>
    <row r="4047" spans="2:3" x14ac:dyDescent="0.4">
      <c r="B4047">
        <v>1343</v>
      </c>
      <c r="C4047" t="str">
        <f>VLOOKUP(B4047,Sheet2!$AM$2:$AN$66,2,FALSE)</f>
        <v>Princeton</v>
      </c>
    </row>
    <row r="4048" spans="2:3" x14ac:dyDescent="0.4">
      <c r="B4048">
        <v>1374</v>
      </c>
      <c r="C4048" t="str">
        <f>VLOOKUP(B4048,Sheet2!$AM$2:$AN$66,2,FALSE)</f>
        <v>Southern Methodist</v>
      </c>
    </row>
    <row r="4049" spans="2:3" x14ac:dyDescent="0.4">
      <c r="B4049">
        <v>1124</v>
      </c>
      <c r="C4049" t="str">
        <f>VLOOKUP(B4049,Sheet2!$AM$2:$AN$66,2,FALSE)</f>
        <v>Baylor</v>
      </c>
    </row>
    <row r="4050" spans="2:3" x14ac:dyDescent="0.4">
      <c r="B4050">
        <v>1452</v>
      </c>
      <c r="C4050" t="str">
        <f>VLOOKUP(B4050,Sheet2!$AM$2:$AN$66,2,FALSE)</f>
        <v>West Virginia</v>
      </c>
    </row>
    <row r="4051" spans="2:3" x14ac:dyDescent="0.4">
      <c r="B4051">
        <v>1452</v>
      </c>
      <c r="C4051" t="str">
        <f>VLOOKUP(B4051,Sheet2!$AM$2:$AN$66,2,FALSE)</f>
        <v>West Virginia</v>
      </c>
    </row>
    <row r="4052" spans="2:3" x14ac:dyDescent="0.4">
      <c r="B4052">
        <v>1452</v>
      </c>
      <c r="C4052" t="str">
        <f>VLOOKUP(B4052,Sheet2!$AM$2:$AN$66,2,FALSE)</f>
        <v>West Virginia</v>
      </c>
    </row>
    <row r="4053" spans="2:3" x14ac:dyDescent="0.4">
      <c r="B4053">
        <v>1437</v>
      </c>
      <c r="C4053" t="str">
        <f>VLOOKUP(B4053,Sheet2!$AM$2:$AN$66,2,FALSE)</f>
        <v>Villanova</v>
      </c>
    </row>
    <row r="4054" spans="2:3" x14ac:dyDescent="0.4">
      <c r="B4054">
        <v>1433</v>
      </c>
      <c r="C4054" t="str">
        <f>VLOOKUP(B4054,Sheet2!$AM$2:$AN$66,2,FALSE)</f>
        <v>Virginia Commonwealth</v>
      </c>
    </row>
    <row r="4055" spans="2:3" x14ac:dyDescent="0.4">
      <c r="B4055">
        <v>1452</v>
      </c>
      <c r="C4055" t="str">
        <f>VLOOKUP(B4055,Sheet2!$AM$2:$AN$66,2,FALSE)</f>
        <v>West Virginia</v>
      </c>
    </row>
    <row r="4056" spans="2:3" x14ac:dyDescent="0.4">
      <c r="B4056">
        <v>1343</v>
      </c>
      <c r="C4056" t="str">
        <f>VLOOKUP(B4056,Sheet2!$AM$2:$AN$66,2,FALSE)</f>
        <v>Princeton</v>
      </c>
    </row>
    <row r="4057" spans="2:3" x14ac:dyDescent="0.4">
      <c r="B4057">
        <v>1433</v>
      </c>
      <c r="C4057" t="str">
        <f>VLOOKUP(B4057,Sheet2!$AM$2:$AN$66,2,FALSE)</f>
        <v>Virginia Commonwealth</v>
      </c>
    </row>
    <row r="4058" spans="2:3" x14ac:dyDescent="0.4">
      <c r="B4058">
        <v>1124</v>
      </c>
      <c r="C4058" t="str">
        <f>VLOOKUP(B4058,Sheet2!$AM$2:$AN$66,2,FALSE)</f>
        <v>Baylor</v>
      </c>
    </row>
    <row r="4059" spans="2:3" x14ac:dyDescent="0.4">
      <c r="B4059">
        <v>1437</v>
      </c>
      <c r="C4059" t="str">
        <f>VLOOKUP(B4059,Sheet2!$AM$2:$AN$66,2,FALSE)</f>
        <v>Villanova</v>
      </c>
    </row>
    <row r="4060" spans="2:3" x14ac:dyDescent="0.4">
      <c r="B4060">
        <v>1452</v>
      </c>
      <c r="C4060" t="str">
        <f>VLOOKUP(B4060,Sheet2!$AM$2:$AN$66,2,FALSE)</f>
        <v>West Virginia</v>
      </c>
    </row>
    <row r="4061" spans="2:3" x14ac:dyDescent="0.4">
      <c r="B4061">
        <v>1196</v>
      </c>
      <c r="C4061" t="str">
        <f>VLOOKUP(B4061,Sheet2!$AM$2:$AN$66,2,FALSE)</f>
        <v>Florida</v>
      </c>
    </row>
    <row r="4062" spans="2:3" x14ac:dyDescent="0.4">
      <c r="B4062">
        <v>1458</v>
      </c>
      <c r="C4062" t="str">
        <f>VLOOKUP(B4062,Sheet2!$AM$2:$AN$66,2,FALSE)</f>
        <v>Wisconsin</v>
      </c>
    </row>
    <row r="4063" spans="2:3" x14ac:dyDescent="0.4">
      <c r="B4063">
        <v>1433</v>
      </c>
      <c r="C4063" t="str">
        <f>VLOOKUP(B4063,Sheet2!$AM$2:$AN$66,2,FALSE)</f>
        <v>Virginia Commonwealth</v>
      </c>
    </row>
    <row r="4064" spans="2:3" x14ac:dyDescent="0.4">
      <c r="B4064">
        <v>1343</v>
      </c>
      <c r="C4064" t="str">
        <f>VLOOKUP(B4064,Sheet2!$AM$2:$AN$66,2,FALSE)</f>
        <v>Princeton</v>
      </c>
    </row>
    <row r="4065" spans="2:3" x14ac:dyDescent="0.4">
      <c r="B4065">
        <v>1437</v>
      </c>
      <c r="C4065" t="str">
        <f>VLOOKUP(B4065,Sheet2!$AM$2:$AN$66,2,FALSE)</f>
        <v>Villanova</v>
      </c>
    </row>
    <row r="4066" spans="2:3" x14ac:dyDescent="0.4">
      <c r="B4066">
        <v>1433</v>
      </c>
      <c r="C4066" t="str">
        <f>VLOOKUP(B4066,Sheet2!$AM$2:$AN$66,2,FALSE)</f>
        <v>Virginia Commonwealth</v>
      </c>
    </row>
    <row r="4067" spans="2:3" x14ac:dyDescent="0.4">
      <c r="B4067">
        <v>1437</v>
      </c>
      <c r="C4067" t="str">
        <f>VLOOKUP(B4067,Sheet2!$AM$2:$AN$66,2,FALSE)</f>
        <v>Villanova</v>
      </c>
    </row>
    <row r="4068" spans="2:3" x14ac:dyDescent="0.4">
      <c r="B4068">
        <v>1452</v>
      </c>
      <c r="C4068" t="str">
        <f>VLOOKUP(B4068,Sheet2!$AM$2:$AN$66,2,FALSE)</f>
        <v>West Virginia</v>
      </c>
    </row>
    <row r="4069" spans="2:3" x14ac:dyDescent="0.4">
      <c r="B4069">
        <v>1452</v>
      </c>
      <c r="C4069" t="str">
        <f>VLOOKUP(B4069,Sheet2!$AM$2:$AN$66,2,FALSE)</f>
        <v>West Virginia</v>
      </c>
    </row>
    <row r="4070" spans="2:3" x14ac:dyDescent="0.4">
      <c r="B4070">
        <v>1433</v>
      </c>
      <c r="C4070" t="str">
        <f>VLOOKUP(B4070,Sheet2!$AM$2:$AN$66,2,FALSE)</f>
        <v>Virginia Commonwealth</v>
      </c>
    </row>
    <row r="4071" spans="2:3" x14ac:dyDescent="0.4">
      <c r="B4071">
        <v>1452</v>
      </c>
      <c r="C4071" t="str">
        <f>VLOOKUP(B4071,Sheet2!$AM$2:$AN$66,2,FALSE)</f>
        <v>West Virginia</v>
      </c>
    </row>
    <row r="4072" spans="2:3" x14ac:dyDescent="0.4">
      <c r="B4072">
        <v>1437</v>
      </c>
      <c r="C4072" t="str">
        <f>VLOOKUP(B4072,Sheet2!$AM$2:$AN$66,2,FALSE)</f>
        <v>Villanova</v>
      </c>
    </row>
    <row r="4073" spans="2:3" x14ac:dyDescent="0.4">
      <c r="B4073">
        <v>1374</v>
      </c>
      <c r="C4073" t="str">
        <f>VLOOKUP(B4073,Sheet2!$AM$2:$AN$66,2,FALSE)</f>
        <v>Southern Methodist</v>
      </c>
    </row>
    <row r="4074" spans="2:3" x14ac:dyDescent="0.4">
      <c r="B4074">
        <v>1124</v>
      </c>
      <c r="C4074" t="str">
        <f>VLOOKUP(B4074,Sheet2!$AM$2:$AN$66,2,FALSE)</f>
        <v>Baylor</v>
      </c>
    </row>
    <row r="4075" spans="2:3" x14ac:dyDescent="0.4">
      <c r="B4075">
        <v>1452</v>
      </c>
      <c r="C4075" t="str">
        <f>VLOOKUP(B4075,Sheet2!$AM$2:$AN$66,2,FALSE)</f>
        <v>West Virginia</v>
      </c>
    </row>
    <row r="4076" spans="2:3" x14ac:dyDescent="0.4">
      <c r="B4076">
        <v>1374</v>
      </c>
      <c r="C4076" t="str">
        <f>VLOOKUP(B4076,Sheet2!$AM$2:$AN$66,2,FALSE)</f>
        <v>Southern Methodist</v>
      </c>
    </row>
    <row r="4077" spans="2:3" x14ac:dyDescent="0.4">
      <c r="B4077">
        <v>1458</v>
      </c>
      <c r="C4077" t="str">
        <f>VLOOKUP(B4077,Sheet2!$AM$2:$AN$66,2,FALSE)</f>
        <v>Wisconsin</v>
      </c>
    </row>
    <row r="4078" spans="2:3" x14ac:dyDescent="0.4">
      <c r="B4078">
        <v>1452</v>
      </c>
      <c r="C4078" t="str">
        <f>VLOOKUP(B4078,Sheet2!$AM$2:$AN$66,2,FALSE)</f>
        <v>West Virginia</v>
      </c>
    </row>
    <row r="4079" spans="2:3" x14ac:dyDescent="0.4">
      <c r="B4079">
        <v>1452</v>
      </c>
      <c r="C4079" t="str">
        <f>VLOOKUP(B4079,Sheet2!$AM$2:$AN$66,2,FALSE)</f>
        <v>West Virginia</v>
      </c>
    </row>
    <row r="4080" spans="2:3" x14ac:dyDescent="0.4">
      <c r="B4080">
        <v>1124</v>
      </c>
      <c r="C4080" t="str">
        <f>VLOOKUP(B4080,Sheet2!$AM$2:$AN$66,2,FALSE)</f>
        <v>Baylor</v>
      </c>
    </row>
    <row r="4081" spans="2:3" x14ac:dyDescent="0.4">
      <c r="B4081">
        <v>1374</v>
      </c>
      <c r="C4081" t="str">
        <f>VLOOKUP(B4081,Sheet2!$AM$2:$AN$66,2,FALSE)</f>
        <v>Southern Methodist</v>
      </c>
    </row>
    <row r="4082" spans="2:3" x14ac:dyDescent="0.4">
      <c r="B4082">
        <v>1458</v>
      </c>
      <c r="C4082" t="str">
        <f>VLOOKUP(B4082,Sheet2!$AM$2:$AN$66,2,FALSE)</f>
        <v>Wisconsin</v>
      </c>
    </row>
    <row r="4083" spans="2:3" x14ac:dyDescent="0.4">
      <c r="B4083">
        <v>1452</v>
      </c>
      <c r="C4083" t="str">
        <f>VLOOKUP(B4083,Sheet2!$AM$2:$AN$66,2,FALSE)</f>
        <v>West Virginia</v>
      </c>
    </row>
    <row r="4084" spans="2:3" x14ac:dyDescent="0.4">
      <c r="B4084">
        <v>1196</v>
      </c>
      <c r="C4084" t="str">
        <f>VLOOKUP(B4084,Sheet2!$AM$2:$AN$66,2,FALSE)</f>
        <v>Florida</v>
      </c>
    </row>
    <row r="4085" spans="2:3" x14ac:dyDescent="0.4">
      <c r="B4085">
        <v>1124</v>
      </c>
      <c r="C4085" t="str">
        <f>VLOOKUP(B4085,Sheet2!$AM$2:$AN$66,2,FALSE)</f>
        <v>Baylor</v>
      </c>
    </row>
    <row r="4086" spans="2:3" x14ac:dyDescent="0.4">
      <c r="B4086">
        <v>1458</v>
      </c>
      <c r="C4086" t="str">
        <f>VLOOKUP(B4086,Sheet2!$AM$2:$AN$66,2,FALSE)</f>
        <v>Wisconsin</v>
      </c>
    </row>
    <row r="4087" spans="2:3" x14ac:dyDescent="0.4">
      <c r="B4087">
        <v>1452</v>
      </c>
      <c r="C4087" t="str">
        <f>VLOOKUP(B4087,Sheet2!$AM$2:$AN$66,2,FALSE)</f>
        <v>West Virginia</v>
      </c>
    </row>
    <row r="4088" spans="2:3" x14ac:dyDescent="0.4">
      <c r="B4088">
        <v>1268</v>
      </c>
      <c r="C4088" t="str">
        <f>VLOOKUP(B4088,Sheet2!$AM$2:$AN$66,2,FALSE)</f>
        <v>Maryland</v>
      </c>
    </row>
    <row r="4089" spans="2:3" x14ac:dyDescent="0.4">
      <c r="B4089">
        <v>1437</v>
      </c>
      <c r="C4089" t="str">
        <f>VLOOKUP(B4089,Sheet2!$AM$2:$AN$66,2,FALSE)</f>
        <v>Villanova</v>
      </c>
    </row>
    <row r="4090" spans="2:3" x14ac:dyDescent="0.4">
      <c r="B4090">
        <v>1452</v>
      </c>
      <c r="C4090" t="str">
        <f>VLOOKUP(B4090,Sheet2!$AM$2:$AN$66,2,FALSE)</f>
        <v>West Virginia</v>
      </c>
    </row>
    <row r="4091" spans="2:3" x14ac:dyDescent="0.4">
      <c r="B4091">
        <v>1433</v>
      </c>
      <c r="C4091" t="str">
        <f>VLOOKUP(B4091,Sheet2!$AM$2:$AN$66,2,FALSE)</f>
        <v>Virginia Commonwealth</v>
      </c>
    </row>
    <row r="4092" spans="2:3" x14ac:dyDescent="0.4">
      <c r="B4092">
        <v>1458</v>
      </c>
      <c r="C4092" t="str">
        <f>VLOOKUP(B4092,Sheet2!$AM$2:$AN$66,2,FALSE)</f>
        <v>Wisconsin</v>
      </c>
    </row>
    <row r="4093" spans="2:3" x14ac:dyDescent="0.4">
      <c r="B4093">
        <v>1437</v>
      </c>
      <c r="C4093" t="str">
        <f>VLOOKUP(B4093,Sheet2!$AM$2:$AN$66,2,FALSE)</f>
        <v>Villanova</v>
      </c>
    </row>
    <row r="4094" spans="2:3" x14ac:dyDescent="0.4">
      <c r="B4094">
        <v>1452</v>
      </c>
      <c r="C4094" t="str">
        <f>VLOOKUP(B4094,Sheet2!$AM$2:$AN$66,2,FALSE)</f>
        <v>West Virginia</v>
      </c>
    </row>
    <row r="4095" spans="2:3" x14ac:dyDescent="0.4">
      <c r="B4095">
        <v>1452</v>
      </c>
      <c r="C4095" t="str">
        <f>VLOOKUP(B4095,Sheet2!$AM$2:$AN$66,2,FALSE)</f>
        <v>West Virginia</v>
      </c>
    </row>
    <row r="4096" spans="2:3" x14ac:dyDescent="0.4">
      <c r="B4096">
        <v>1452</v>
      </c>
      <c r="C4096" t="str">
        <f>VLOOKUP(B4096,Sheet2!$AM$2:$AN$66,2,FALSE)</f>
        <v>West Virginia</v>
      </c>
    </row>
    <row r="4097" spans="2:3" x14ac:dyDescent="0.4">
      <c r="B4097">
        <v>1124</v>
      </c>
      <c r="C4097" t="str">
        <f>VLOOKUP(B4097,Sheet2!$AM$2:$AN$66,2,FALSE)</f>
        <v>Baylor</v>
      </c>
    </row>
    <row r="4098" spans="2:3" x14ac:dyDescent="0.4">
      <c r="B4098">
        <v>1452</v>
      </c>
      <c r="C4098" t="str">
        <f>VLOOKUP(B4098,Sheet2!$AM$2:$AN$66,2,FALSE)</f>
        <v>West Virginia</v>
      </c>
    </row>
    <row r="4099" spans="2:3" x14ac:dyDescent="0.4">
      <c r="B4099">
        <v>1437</v>
      </c>
      <c r="C4099" t="str">
        <f>VLOOKUP(B4099,Sheet2!$AM$2:$AN$66,2,FALSE)</f>
        <v>Villanova</v>
      </c>
    </row>
    <row r="4100" spans="2:3" x14ac:dyDescent="0.4">
      <c r="B4100">
        <v>1437</v>
      </c>
      <c r="C4100" t="str">
        <f>VLOOKUP(B4100,Sheet2!$AM$2:$AN$66,2,FALSE)</f>
        <v>Villanova</v>
      </c>
    </row>
    <row r="4101" spans="2:3" x14ac:dyDescent="0.4">
      <c r="B4101">
        <v>1452</v>
      </c>
      <c r="C4101" t="str">
        <f>VLOOKUP(B4101,Sheet2!$AM$2:$AN$66,2,FALSE)</f>
        <v>West Virginia</v>
      </c>
    </row>
    <row r="4102" spans="2:3" x14ac:dyDescent="0.4">
      <c r="B4102">
        <v>1452</v>
      </c>
      <c r="C4102" t="str">
        <f>VLOOKUP(B4102,Sheet2!$AM$2:$AN$66,2,FALSE)</f>
        <v>West Virginia</v>
      </c>
    </row>
    <row r="4103" spans="2:3" x14ac:dyDescent="0.4">
      <c r="B4103">
        <v>1458</v>
      </c>
      <c r="C4103" t="str">
        <f>VLOOKUP(B4103,Sheet2!$AM$2:$AN$66,2,FALSE)</f>
        <v>Wisconsin</v>
      </c>
    </row>
    <row r="4104" spans="2:3" x14ac:dyDescent="0.4">
      <c r="B4104">
        <v>1112</v>
      </c>
      <c r="C4104" t="str">
        <f>VLOOKUP(B4104,Sheet2!$AM$2:$AN$66,2,FALSE)</f>
        <v>Arizona</v>
      </c>
    </row>
    <row r="4105" spans="2:3" x14ac:dyDescent="0.4">
      <c r="B4105">
        <v>1181</v>
      </c>
      <c r="C4105" t="str">
        <f>VLOOKUP(B4105,Sheet2!$AM$2:$AN$66,2,FALSE)</f>
        <v>Duke</v>
      </c>
    </row>
    <row r="4106" spans="2:3" x14ac:dyDescent="0.4">
      <c r="B4106">
        <v>1452</v>
      </c>
      <c r="C4106" t="str">
        <f>VLOOKUP(B4106,Sheet2!$AM$2:$AN$66,2,FALSE)</f>
        <v>West Virginia</v>
      </c>
    </row>
    <row r="4107" spans="2:3" x14ac:dyDescent="0.4">
      <c r="B4107">
        <v>1437</v>
      </c>
      <c r="C4107" t="str">
        <f>VLOOKUP(B4107,Sheet2!$AM$2:$AN$66,2,FALSE)</f>
        <v>Villanova</v>
      </c>
    </row>
    <row r="4108" spans="2:3" x14ac:dyDescent="0.4">
      <c r="B4108">
        <v>1452</v>
      </c>
      <c r="C4108" t="str">
        <f>VLOOKUP(B4108,Sheet2!$AM$2:$AN$66,2,FALSE)</f>
        <v>West Virginia</v>
      </c>
    </row>
    <row r="4109" spans="2:3" x14ac:dyDescent="0.4">
      <c r="B4109">
        <v>1437</v>
      </c>
      <c r="C4109" t="str">
        <f>VLOOKUP(B4109,Sheet2!$AM$2:$AN$66,2,FALSE)</f>
        <v>Villanova</v>
      </c>
    </row>
    <row r="4110" spans="2:3" x14ac:dyDescent="0.4">
      <c r="B4110">
        <v>1195</v>
      </c>
      <c r="C4110" t="str">
        <f>VLOOKUP(B4110,Sheet2!$AM$2:$AN$66,2,FALSE)</f>
        <v>Florida Gulf Coast</v>
      </c>
    </row>
    <row r="4111" spans="2:3" x14ac:dyDescent="0.4">
      <c r="B4111">
        <v>1437</v>
      </c>
      <c r="C4111" t="str">
        <f>VLOOKUP(B4111,Sheet2!$AM$2:$AN$66,2,FALSE)</f>
        <v>Villanova</v>
      </c>
    </row>
    <row r="4112" spans="2:3" x14ac:dyDescent="0.4">
      <c r="B4112">
        <v>1452</v>
      </c>
      <c r="C4112" t="str">
        <f>VLOOKUP(B4112,Sheet2!$AM$2:$AN$66,2,FALSE)</f>
        <v>West Virginia</v>
      </c>
    </row>
    <row r="4113" spans="2:3" x14ac:dyDescent="0.4">
      <c r="B4113">
        <v>1124</v>
      </c>
      <c r="C4113" t="str">
        <f>VLOOKUP(B4113,Sheet2!$AM$2:$AN$66,2,FALSE)</f>
        <v>Baylor</v>
      </c>
    </row>
    <row r="4114" spans="2:3" x14ac:dyDescent="0.4">
      <c r="B4114">
        <v>1343</v>
      </c>
      <c r="C4114" t="str">
        <f>VLOOKUP(B4114,Sheet2!$AM$2:$AN$66,2,FALSE)</f>
        <v>Princeton</v>
      </c>
    </row>
    <row r="4115" spans="2:3" x14ac:dyDescent="0.4">
      <c r="B4115">
        <v>1437</v>
      </c>
      <c r="C4115" t="str">
        <f>VLOOKUP(B4115,Sheet2!$AM$2:$AN$66,2,FALSE)</f>
        <v>Villanova</v>
      </c>
    </row>
    <row r="4116" spans="2:3" x14ac:dyDescent="0.4">
      <c r="B4116">
        <v>1437</v>
      </c>
      <c r="C4116" t="str">
        <f>VLOOKUP(B4116,Sheet2!$AM$2:$AN$66,2,FALSE)</f>
        <v>Villanova</v>
      </c>
    </row>
    <row r="4117" spans="2:3" x14ac:dyDescent="0.4">
      <c r="B4117">
        <v>1343</v>
      </c>
      <c r="C4117" t="str">
        <f>VLOOKUP(B4117,Sheet2!$AM$2:$AN$66,2,FALSE)</f>
        <v>Princeton</v>
      </c>
    </row>
    <row r="4118" spans="2:3" x14ac:dyDescent="0.4">
      <c r="B4118">
        <v>1437</v>
      </c>
      <c r="C4118" t="str">
        <f>VLOOKUP(B4118,Sheet2!$AM$2:$AN$66,2,FALSE)</f>
        <v>Villanova</v>
      </c>
    </row>
    <row r="4119" spans="2:3" x14ac:dyDescent="0.4">
      <c r="B4119">
        <v>1452</v>
      </c>
      <c r="C4119" t="str">
        <f>VLOOKUP(B4119,Sheet2!$AM$2:$AN$66,2,FALSE)</f>
        <v>West Virginia</v>
      </c>
    </row>
    <row r="4120" spans="2:3" x14ac:dyDescent="0.4">
      <c r="B4120">
        <v>1437</v>
      </c>
      <c r="C4120" t="str">
        <f>VLOOKUP(B4120,Sheet2!$AM$2:$AN$66,2,FALSE)</f>
        <v>Villanova</v>
      </c>
    </row>
    <row r="4121" spans="2:3" x14ac:dyDescent="0.4">
      <c r="B4121">
        <v>1181</v>
      </c>
      <c r="C4121" t="str">
        <f>VLOOKUP(B4121,Sheet2!$AM$2:$AN$66,2,FALSE)</f>
        <v>Duke</v>
      </c>
    </row>
    <row r="4122" spans="2:3" x14ac:dyDescent="0.4">
      <c r="B4122">
        <v>1437</v>
      </c>
      <c r="C4122" t="str">
        <f>VLOOKUP(B4122,Sheet2!$AM$2:$AN$66,2,FALSE)</f>
        <v>Villanova</v>
      </c>
    </row>
    <row r="4123" spans="2:3" x14ac:dyDescent="0.4">
      <c r="B4123">
        <v>1195</v>
      </c>
      <c r="C4123" t="str">
        <f>VLOOKUP(B4123,Sheet2!$AM$2:$AN$66,2,FALSE)</f>
        <v>Florida Gulf Coast</v>
      </c>
    </row>
    <row r="4124" spans="2:3" x14ac:dyDescent="0.4">
      <c r="B4124">
        <v>1124</v>
      </c>
      <c r="C4124" t="str">
        <f>VLOOKUP(B4124,Sheet2!$AM$2:$AN$66,2,FALSE)</f>
        <v>Baylor</v>
      </c>
    </row>
    <row r="4125" spans="2:3" x14ac:dyDescent="0.4">
      <c r="B4125">
        <v>1195</v>
      </c>
      <c r="C4125" t="str">
        <f>VLOOKUP(B4125,Sheet2!$AM$2:$AN$66,2,FALSE)</f>
        <v>Florida Gulf Coast</v>
      </c>
    </row>
    <row r="4126" spans="2:3" x14ac:dyDescent="0.4">
      <c r="B4126">
        <v>1124</v>
      </c>
      <c r="C4126" t="str">
        <f>VLOOKUP(B4126,Sheet2!$AM$2:$AN$66,2,FALSE)</f>
        <v>Baylor</v>
      </c>
    </row>
    <row r="4127" spans="2:3" x14ac:dyDescent="0.4">
      <c r="B4127">
        <v>1437</v>
      </c>
      <c r="C4127" t="str">
        <f>VLOOKUP(B4127,Sheet2!$AM$2:$AN$66,2,FALSE)</f>
        <v>Villanova</v>
      </c>
    </row>
    <row r="4128" spans="2:3" x14ac:dyDescent="0.4">
      <c r="B4128">
        <v>1196</v>
      </c>
      <c r="C4128" t="str">
        <f>VLOOKUP(B4128,Sheet2!$AM$2:$AN$66,2,FALSE)</f>
        <v>Florida</v>
      </c>
    </row>
    <row r="4129" spans="2:3" x14ac:dyDescent="0.4">
      <c r="B4129">
        <v>1433</v>
      </c>
      <c r="C4129" t="str">
        <f>VLOOKUP(B4129,Sheet2!$AM$2:$AN$66,2,FALSE)</f>
        <v>Virginia Commonwealth</v>
      </c>
    </row>
    <row r="4130" spans="2:3" x14ac:dyDescent="0.4">
      <c r="B4130">
        <v>1374</v>
      </c>
      <c r="C4130" t="str">
        <f>VLOOKUP(B4130,Sheet2!$AM$2:$AN$66,2,FALSE)</f>
        <v>Southern Methodist</v>
      </c>
    </row>
    <row r="4131" spans="2:3" x14ac:dyDescent="0.4">
      <c r="B4131">
        <v>1458</v>
      </c>
      <c r="C4131" t="str">
        <f>VLOOKUP(B4131,Sheet2!$AM$2:$AN$66,2,FALSE)</f>
        <v>Wisconsin</v>
      </c>
    </row>
    <row r="4132" spans="2:3" x14ac:dyDescent="0.4">
      <c r="B4132">
        <v>1124</v>
      </c>
      <c r="C4132" t="str">
        <f>VLOOKUP(B4132,Sheet2!$AM$2:$AN$66,2,FALSE)</f>
        <v>Baylor</v>
      </c>
    </row>
    <row r="4133" spans="2:3" x14ac:dyDescent="0.4">
      <c r="B4133">
        <v>1452</v>
      </c>
      <c r="C4133" t="str">
        <f>VLOOKUP(B4133,Sheet2!$AM$2:$AN$66,2,FALSE)</f>
        <v>West Virginia</v>
      </c>
    </row>
    <row r="4134" spans="2:3" x14ac:dyDescent="0.4">
      <c r="B4134">
        <v>1452</v>
      </c>
      <c r="C4134" t="str">
        <f>VLOOKUP(B4134,Sheet2!$AM$2:$AN$66,2,FALSE)</f>
        <v>West Virginia</v>
      </c>
    </row>
    <row r="4135" spans="2:3" x14ac:dyDescent="0.4">
      <c r="B4135">
        <v>1343</v>
      </c>
      <c r="C4135" t="str">
        <f>VLOOKUP(B4135,Sheet2!$AM$2:$AN$66,2,FALSE)</f>
        <v>Princeton</v>
      </c>
    </row>
    <row r="4136" spans="2:3" x14ac:dyDescent="0.4">
      <c r="B4136">
        <v>1452</v>
      </c>
      <c r="C4136" t="str">
        <f>VLOOKUP(B4136,Sheet2!$AM$2:$AN$66,2,FALSE)</f>
        <v>West Virginia</v>
      </c>
    </row>
    <row r="4137" spans="2:3" x14ac:dyDescent="0.4">
      <c r="B4137">
        <v>1124</v>
      </c>
      <c r="C4137" t="str">
        <f>VLOOKUP(B4137,Sheet2!$AM$2:$AN$66,2,FALSE)</f>
        <v>Baylor</v>
      </c>
    </row>
    <row r="4138" spans="2:3" x14ac:dyDescent="0.4">
      <c r="B4138">
        <v>1195</v>
      </c>
      <c r="C4138" t="str">
        <f>VLOOKUP(B4138,Sheet2!$AM$2:$AN$66,2,FALSE)</f>
        <v>Florida Gulf Coast</v>
      </c>
    </row>
    <row r="4139" spans="2:3" x14ac:dyDescent="0.4">
      <c r="B4139">
        <v>1458</v>
      </c>
      <c r="C4139" t="str">
        <f>VLOOKUP(B4139,Sheet2!$AM$2:$AN$66,2,FALSE)</f>
        <v>Wisconsin</v>
      </c>
    </row>
    <row r="4140" spans="2:3" x14ac:dyDescent="0.4">
      <c r="B4140">
        <v>1437</v>
      </c>
      <c r="C4140" t="str">
        <f>VLOOKUP(B4140,Sheet2!$AM$2:$AN$66,2,FALSE)</f>
        <v>Villanova</v>
      </c>
    </row>
    <row r="4141" spans="2:3" x14ac:dyDescent="0.4">
      <c r="B4141">
        <v>1452</v>
      </c>
      <c r="C4141" t="str">
        <f>VLOOKUP(B4141,Sheet2!$AM$2:$AN$66,2,FALSE)</f>
        <v>West Virginia</v>
      </c>
    </row>
    <row r="4142" spans="2:3" x14ac:dyDescent="0.4">
      <c r="B4142">
        <v>1452</v>
      </c>
      <c r="C4142" t="str">
        <f>VLOOKUP(B4142,Sheet2!$AM$2:$AN$66,2,FALSE)</f>
        <v>West Virginia</v>
      </c>
    </row>
    <row r="4143" spans="2:3" x14ac:dyDescent="0.4">
      <c r="B4143">
        <v>1343</v>
      </c>
      <c r="C4143" t="str">
        <f>VLOOKUP(B4143,Sheet2!$AM$2:$AN$66,2,FALSE)</f>
        <v>Princeton</v>
      </c>
    </row>
    <row r="4144" spans="2:3" x14ac:dyDescent="0.4">
      <c r="B4144">
        <v>1124</v>
      </c>
      <c r="C4144" t="str">
        <f>VLOOKUP(B4144,Sheet2!$AM$2:$AN$66,2,FALSE)</f>
        <v>Baylor</v>
      </c>
    </row>
    <row r="4145" spans="2:3" x14ac:dyDescent="0.4">
      <c r="B4145">
        <v>1452</v>
      </c>
      <c r="C4145" t="str">
        <f>VLOOKUP(B4145,Sheet2!$AM$2:$AN$66,2,FALSE)</f>
        <v>West Virginia</v>
      </c>
    </row>
    <row r="4146" spans="2:3" x14ac:dyDescent="0.4">
      <c r="B4146">
        <v>1423</v>
      </c>
      <c r="C4146" t="str">
        <f>VLOOKUP(B4146,Sheet2!$AM$2:$AN$66,2,FALSE)</f>
        <v>North Carolina-Wilmington</v>
      </c>
    </row>
    <row r="4147" spans="2:3" x14ac:dyDescent="0.4">
      <c r="B4147">
        <v>1452</v>
      </c>
      <c r="C4147" t="str">
        <f>VLOOKUP(B4147,Sheet2!$AM$2:$AN$66,2,FALSE)</f>
        <v>West Virginia</v>
      </c>
    </row>
    <row r="4148" spans="2:3" x14ac:dyDescent="0.4">
      <c r="B4148">
        <v>1452</v>
      </c>
      <c r="C4148" t="str">
        <f>VLOOKUP(B4148,Sheet2!$AM$2:$AN$66,2,FALSE)</f>
        <v>West Virginia</v>
      </c>
    </row>
    <row r="4149" spans="2:3" x14ac:dyDescent="0.4">
      <c r="B4149">
        <v>1433</v>
      </c>
      <c r="C4149" t="str">
        <f>VLOOKUP(B4149,Sheet2!$AM$2:$AN$66,2,FALSE)</f>
        <v>Virginia Commonwealth</v>
      </c>
    </row>
    <row r="4150" spans="2:3" x14ac:dyDescent="0.4">
      <c r="B4150">
        <v>1452</v>
      </c>
      <c r="C4150" t="str">
        <f>VLOOKUP(B4150,Sheet2!$AM$2:$AN$66,2,FALSE)</f>
        <v>West Virginia</v>
      </c>
    </row>
    <row r="4151" spans="2:3" x14ac:dyDescent="0.4">
      <c r="B4151">
        <v>1433</v>
      </c>
      <c r="C4151" t="str">
        <f>VLOOKUP(B4151,Sheet2!$AM$2:$AN$66,2,FALSE)</f>
        <v>Virginia Commonwealth</v>
      </c>
    </row>
    <row r="4152" spans="2:3" x14ac:dyDescent="0.4">
      <c r="B4152">
        <v>1112</v>
      </c>
      <c r="C4152" t="str">
        <f>VLOOKUP(B4152,Sheet2!$AM$2:$AN$66,2,FALSE)</f>
        <v>Arizona</v>
      </c>
    </row>
    <row r="4153" spans="2:3" x14ac:dyDescent="0.4">
      <c r="B4153">
        <v>1452</v>
      </c>
      <c r="C4153" t="str">
        <f>VLOOKUP(B4153,Sheet2!$AM$2:$AN$66,2,FALSE)</f>
        <v>West Virginia</v>
      </c>
    </row>
    <row r="4154" spans="2:3" x14ac:dyDescent="0.4">
      <c r="B4154">
        <v>1112</v>
      </c>
      <c r="C4154" t="str">
        <f>VLOOKUP(B4154,Sheet2!$AM$2:$AN$66,2,FALSE)</f>
        <v>Arizona</v>
      </c>
    </row>
    <row r="4155" spans="2:3" x14ac:dyDescent="0.4">
      <c r="B4155">
        <v>1452</v>
      </c>
      <c r="C4155" t="str">
        <f>VLOOKUP(B4155,Sheet2!$AM$2:$AN$66,2,FALSE)</f>
        <v>West Virginia</v>
      </c>
    </row>
    <row r="4156" spans="2:3" x14ac:dyDescent="0.4">
      <c r="B4156">
        <v>1452</v>
      </c>
      <c r="C4156" t="str">
        <f>VLOOKUP(B4156,Sheet2!$AM$2:$AN$66,2,FALSE)</f>
        <v>West Virginia</v>
      </c>
    </row>
    <row r="4157" spans="2:3" x14ac:dyDescent="0.4">
      <c r="B4157">
        <v>1112</v>
      </c>
      <c r="C4157" t="str">
        <f>VLOOKUP(B4157,Sheet2!$AM$2:$AN$66,2,FALSE)</f>
        <v>Arizona</v>
      </c>
    </row>
    <row r="4158" spans="2:3" x14ac:dyDescent="0.4">
      <c r="B4158">
        <v>1437</v>
      </c>
      <c r="C4158" t="str">
        <f>VLOOKUP(B4158,Sheet2!$AM$2:$AN$66,2,FALSE)</f>
        <v>Villanova</v>
      </c>
    </row>
    <row r="4159" spans="2:3" x14ac:dyDescent="0.4">
      <c r="B4159">
        <v>1452</v>
      </c>
      <c r="C4159" t="str">
        <f>VLOOKUP(B4159,Sheet2!$AM$2:$AN$66,2,FALSE)</f>
        <v>West Virginia</v>
      </c>
    </row>
    <row r="4160" spans="2:3" x14ac:dyDescent="0.4">
      <c r="B4160">
        <v>1433</v>
      </c>
      <c r="C4160" t="str">
        <f>VLOOKUP(B4160,Sheet2!$AM$2:$AN$66,2,FALSE)</f>
        <v>Virginia Commonwealth</v>
      </c>
    </row>
    <row r="4161" spans="2:3" x14ac:dyDescent="0.4">
      <c r="B4161">
        <v>1195</v>
      </c>
      <c r="C4161" t="str">
        <f>VLOOKUP(B4161,Sheet2!$AM$2:$AN$66,2,FALSE)</f>
        <v>Florida Gulf Coast</v>
      </c>
    </row>
    <row r="4162" spans="2:3" x14ac:dyDescent="0.4">
      <c r="B4162">
        <v>1433</v>
      </c>
      <c r="C4162" t="str">
        <f>VLOOKUP(B4162,Sheet2!$AM$2:$AN$66,2,FALSE)</f>
        <v>Virginia Commonwealth</v>
      </c>
    </row>
    <row r="4163" spans="2:3" x14ac:dyDescent="0.4">
      <c r="B4163">
        <v>1343</v>
      </c>
      <c r="C4163" t="str">
        <f>VLOOKUP(B4163,Sheet2!$AM$2:$AN$66,2,FALSE)</f>
        <v>Princeton</v>
      </c>
    </row>
    <row r="4164" spans="2:3" x14ac:dyDescent="0.4">
      <c r="B4164">
        <v>1124</v>
      </c>
      <c r="C4164" t="str">
        <f>VLOOKUP(B4164,Sheet2!$AM$2:$AN$66,2,FALSE)</f>
        <v>Baylor</v>
      </c>
    </row>
    <row r="4165" spans="2:3" x14ac:dyDescent="0.4">
      <c r="B4165">
        <v>1437</v>
      </c>
      <c r="C4165" t="str">
        <f>VLOOKUP(B4165,Sheet2!$AM$2:$AN$66,2,FALSE)</f>
        <v>Villanova</v>
      </c>
    </row>
    <row r="4166" spans="2:3" x14ac:dyDescent="0.4">
      <c r="B4166">
        <v>1437</v>
      </c>
      <c r="C4166" t="str">
        <f>VLOOKUP(B4166,Sheet2!$AM$2:$AN$66,2,FALSE)</f>
        <v>Villanova</v>
      </c>
    </row>
    <row r="4167" spans="2:3" x14ac:dyDescent="0.4">
      <c r="B4167">
        <v>1124</v>
      </c>
      <c r="C4167" t="str">
        <f>VLOOKUP(B4167,Sheet2!$AM$2:$AN$66,2,FALSE)</f>
        <v>Baylor</v>
      </c>
    </row>
    <row r="4168" spans="2:3" x14ac:dyDescent="0.4">
      <c r="B4168">
        <v>1458</v>
      </c>
      <c r="C4168" t="str">
        <f>VLOOKUP(B4168,Sheet2!$AM$2:$AN$66,2,FALSE)</f>
        <v>Wisconsin</v>
      </c>
    </row>
    <row r="4169" spans="2:3" x14ac:dyDescent="0.4">
      <c r="B4169">
        <v>1452</v>
      </c>
      <c r="C4169" t="str">
        <f>VLOOKUP(B4169,Sheet2!$AM$2:$AN$66,2,FALSE)</f>
        <v>West Virginia</v>
      </c>
    </row>
    <row r="4170" spans="2:3" x14ac:dyDescent="0.4">
      <c r="B4170">
        <v>1124</v>
      </c>
      <c r="C4170" t="str">
        <f>VLOOKUP(B4170,Sheet2!$AM$2:$AN$66,2,FALSE)</f>
        <v>Baylor</v>
      </c>
    </row>
    <row r="4171" spans="2:3" x14ac:dyDescent="0.4">
      <c r="B4171">
        <v>1437</v>
      </c>
      <c r="C4171" t="str">
        <f>VLOOKUP(B4171,Sheet2!$AM$2:$AN$66,2,FALSE)</f>
        <v>Villanova</v>
      </c>
    </row>
    <row r="4172" spans="2:3" x14ac:dyDescent="0.4">
      <c r="B4172">
        <v>1452</v>
      </c>
      <c r="C4172" t="str">
        <f>VLOOKUP(B4172,Sheet2!$AM$2:$AN$66,2,FALSE)</f>
        <v>West Virginia</v>
      </c>
    </row>
    <row r="4173" spans="2:3" x14ac:dyDescent="0.4">
      <c r="B4173">
        <v>1437</v>
      </c>
      <c r="C4173" t="str">
        <f>VLOOKUP(B4173,Sheet2!$AM$2:$AN$66,2,FALSE)</f>
        <v>Villanova</v>
      </c>
    </row>
    <row r="4174" spans="2:3" x14ac:dyDescent="0.4">
      <c r="B4174">
        <v>1124</v>
      </c>
      <c r="C4174" t="str">
        <f>VLOOKUP(B4174,Sheet2!$AM$2:$AN$66,2,FALSE)</f>
        <v>Baylor</v>
      </c>
    </row>
    <row r="4175" spans="2:3" x14ac:dyDescent="0.4">
      <c r="B4175">
        <v>1124</v>
      </c>
      <c r="C4175" t="str">
        <f>VLOOKUP(B4175,Sheet2!$AM$2:$AN$66,2,FALSE)</f>
        <v>Baylor</v>
      </c>
    </row>
    <row r="4176" spans="2:3" x14ac:dyDescent="0.4">
      <c r="B4176">
        <v>1266</v>
      </c>
      <c r="C4176" t="str">
        <f>VLOOKUP(B4176,Sheet2!$AM$2:$AN$66,2,FALSE)</f>
        <v>Marquette</v>
      </c>
    </row>
    <row r="4177" spans="2:3" x14ac:dyDescent="0.4">
      <c r="B4177">
        <v>1124</v>
      </c>
      <c r="C4177" t="str">
        <f>VLOOKUP(B4177,Sheet2!$AM$2:$AN$66,2,FALSE)</f>
        <v>Baylor</v>
      </c>
    </row>
    <row r="4178" spans="2:3" x14ac:dyDescent="0.4">
      <c r="B4178">
        <v>1452</v>
      </c>
      <c r="C4178" t="str">
        <f>VLOOKUP(B4178,Sheet2!$AM$2:$AN$66,2,FALSE)</f>
        <v>West Virginia</v>
      </c>
    </row>
    <row r="4179" spans="2:3" x14ac:dyDescent="0.4">
      <c r="B4179">
        <v>1452</v>
      </c>
      <c r="C4179" t="str">
        <f>VLOOKUP(B4179,Sheet2!$AM$2:$AN$66,2,FALSE)</f>
        <v>West Virginia</v>
      </c>
    </row>
    <row r="4180" spans="2:3" x14ac:dyDescent="0.4">
      <c r="B4180">
        <v>1452</v>
      </c>
      <c r="C4180" t="str">
        <f>VLOOKUP(B4180,Sheet2!$AM$2:$AN$66,2,FALSE)</f>
        <v>West Virginia</v>
      </c>
    </row>
    <row r="4181" spans="2:3" x14ac:dyDescent="0.4">
      <c r="B4181">
        <v>1437</v>
      </c>
      <c r="C4181" t="str">
        <f>VLOOKUP(B4181,Sheet2!$AM$2:$AN$66,2,FALSE)</f>
        <v>Villanova</v>
      </c>
    </row>
    <row r="4182" spans="2:3" x14ac:dyDescent="0.4">
      <c r="B4182">
        <v>1452</v>
      </c>
      <c r="C4182" t="str">
        <f>VLOOKUP(B4182,Sheet2!$AM$2:$AN$66,2,FALSE)</f>
        <v>West Virginia</v>
      </c>
    </row>
    <row r="4183" spans="2:3" x14ac:dyDescent="0.4">
      <c r="B4183">
        <v>1124</v>
      </c>
      <c r="C4183" t="str">
        <f>VLOOKUP(B4183,Sheet2!$AM$2:$AN$66,2,FALSE)</f>
        <v>Baylor</v>
      </c>
    </row>
    <row r="4184" spans="2:3" x14ac:dyDescent="0.4">
      <c r="B4184">
        <v>1423</v>
      </c>
      <c r="C4184" t="str">
        <f>VLOOKUP(B4184,Sheet2!$AM$2:$AN$66,2,FALSE)</f>
        <v>North Carolina-Wilmington</v>
      </c>
    </row>
    <row r="4185" spans="2:3" x14ac:dyDescent="0.4">
      <c r="B4185">
        <v>1452</v>
      </c>
      <c r="C4185" t="str">
        <f>VLOOKUP(B4185,Sheet2!$AM$2:$AN$66,2,FALSE)</f>
        <v>West Virginia</v>
      </c>
    </row>
    <row r="4186" spans="2:3" x14ac:dyDescent="0.4">
      <c r="B4186">
        <v>1433</v>
      </c>
      <c r="C4186" t="str">
        <f>VLOOKUP(B4186,Sheet2!$AM$2:$AN$66,2,FALSE)</f>
        <v>Virginia Commonwealth</v>
      </c>
    </row>
    <row r="4187" spans="2:3" x14ac:dyDescent="0.4">
      <c r="B4187">
        <v>1433</v>
      </c>
      <c r="C4187" t="str">
        <f>VLOOKUP(B4187,Sheet2!$AM$2:$AN$66,2,FALSE)</f>
        <v>Virginia Commonwealth</v>
      </c>
    </row>
    <row r="4188" spans="2:3" x14ac:dyDescent="0.4">
      <c r="B4188">
        <v>1343</v>
      </c>
      <c r="C4188" t="str">
        <f>VLOOKUP(B4188,Sheet2!$AM$2:$AN$66,2,FALSE)</f>
        <v>Princeton</v>
      </c>
    </row>
    <row r="4189" spans="2:3" x14ac:dyDescent="0.4">
      <c r="B4189">
        <v>1124</v>
      </c>
      <c r="C4189" t="str">
        <f>VLOOKUP(B4189,Sheet2!$AM$2:$AN$66,2,FALSE)</f>
        <v>Baylor</v>
      </c>
    </row>
    <row r="4190" spans="2:3" x14ac:dyDescent="0.4">
      <c r="B4190">
        <v>1124</v>
      </c>
      <c r="C4190" t="str">
        <f>VLOOKUP(B4190,Sheet2!$AM$2:$AN$66,2,FALSE)</f>
        <v>Baylor</v>
      </c>
    </row>
    <row r="4191" spans="2:3" x14ac:dyDescent="0.4">
      <c r="B4191">
        <v>1112</v>
      </c>
      <c r="C4191" t="str">
        <f>VLOOKUP(B4191,Sheet2!$AM$2:$AN$66,2,FALSE)</f>
        <v>Arizona</v>
      </c>
    </row>
    <row r="4192" spans="2:3" x14ac:dyDescent="0.4">
      <c r="B4192">
        <v>1376</v>
      </c>
      <c r="C4192" t="str">
        <f>VLOOKUP(B4192,Sheet2!$AM$2:$AN$66,2,FALSE)</f>
        <v>South Carolina</v>
      </c>
    </row>
    <row r="4193" spans="2:3" x14ac:dyDescent="0.4">
      <c r="B4193">
        <v>1452</v>
      </c>
      <c r="C4193" t="str">
        <f>VLOOKUP(B4193,Sheet2!$AM$2:$AN$66,2,FALSE)</f>
        <v>West Virginia</v>
      </c>
    </row>
    <row r="4194" spans="2:3" x14ac:dyDescent="0.4">
      <c r="B4194">
        <v>1374</v>
      </c>
      <c r="C4194" t="str">
        <f>VLOOKUP(B4194,Sheet2!$AM$2:$AN$66,2,FALSE)</f>
        <v>Southern Methodist</v>
      </c>
    </row>
    <row r="4195" spans="2:3" x14ac:dyDescent="0.4">
      <c r="B4195">
        <v>1458</v>
      </c>
      <c r="C4195" t="str">
        <f>VLOOKUP(B4195,Sheet2!$AM$2:$AN$66,2,FALSE)</f>
        <v>Wisconsin</v>
      </c>
    </row>
    <row r="4196" spans="2:3" x14ac:dyDescent="0.4">
      <c r="B4196">
        <v>1452</v>
      </c>
      <c r="C4196" t="str">
        <f>VLOOKUP(B4196,Sheet2!$AM$2:$AN$66,2,FALSE)</f>
        <v>West Virginia</v>
      </c>
    </row>
    <row r="4197" spans="2:3" x14ac:dyDescent="0.4">
      <c r="B4197">
        <v>1343</v>
      </c>
      <c r="C4197" t="str">
        <f>VLOOKUP(B4197,Sheet2!$AM$2:$AN$66,2,FALSE)</f>
        <v>Princeton</v>
      </c>
    </row>
    <row r="4198" spans="2:3" x14ac:dyDescent="0.4">
      <c r="B4198">
        <v>1458</v>
      </c>
      <c r="C4198" t="str">
        <f>VLOOKUP(B4198,Sheet2!$AM$2:$AN$66,2,FALSE)</f>
        <v>Wisconsin</v>
      </c>
    </row>
    <row r="4199" spans="2:3" x14ac:dyDescent="0.4">
      <c r="B4199">
        <v>1458</v>
      </c>
      <c r="C4199" t="str">
        <f>VLOOKUP(B4199,Sheet2!$AM$2:$AN$66,2,FALSE)</f>
        <v>Wisconsin</v>
      </c>
    </row>
    <row r="4200" spans="2:3" x14ac:dyDescent="0.4">
      <c r="B4200">
        <v>1181</v>
      </c>
      <c r="C4200" t="str">
        <f>VLOOKUP(B4200,Sheet2!$AM$2:$AN$66,2,FALSE)</f>
        <v>Duke</v>
      </c>
    </row>
    <row r="4201" spans="2:3" x14ac:dyDescent="0.4">
      <c r="B4201">
        <v>1437</v>
      </c>
      <c r="C4201" t="str">
        <f>VLOOKUP(B4201,Sheet2!$AM$2:$AN$66,2,FALSE)</f>
        <v>Villanova</v>
      </c>
    </row>
    <row r="4202" spans="2:3" x14ac:dyDescent="0.4">
      <c r="B4202">
        <v>1374</v>
      </c>
      <c r="C4202" t="str">
        <f>VLOOKUP(B4202,Sheet2!$AM$2:$AN$66,2,FALSE)</f>
        <v>Southern Methodist</v>
      </c>
    </row>
    <row r="4203" spans="2:3" x14ac:dyDescent="0.4">
      <c r="B4203">
        <v>1124</v>
      </c>
      <c r="C4203" t="str">
        <f>VLOOKUP(B4203,Sheet2!$AM$2:$AN$66,2,FALSE)</f>
        <v>Baylor</v>
      </c>
    </row>
    <row r="4204" spans="2:3" x14ac:dyDescent="0.4">
      <c r="B4204">
        <v>1124</v>
      </c>
      <c r="C4204" t="str">
        <f>VLOOKUP(B4204,Sheet2!$AM$2:$AN$66,2,FALSE)</f>
        <v>Baylor</v>
      </c>
    </row>
    <row r="4205" spans="2:3" x14ac:dyDescent="0.4">
      <c r="B4205">
        <v>1452</v>
      </c>
      <c r="C4205" t="str">
        <f>VLOOKUP(B4205,Sheet2!$AM$2:$AN$66,2,FALSE)</f>
        <v>West Virginia</v>
      </c>
    </row>
    <row r="4206" spans="2:3" x14ac:dyDescent="0.4">
      <c r="B4206">
        <v>1433</v>
      </c>
      <c r="C4206" t="str">
        <f>VLOOKUP(B4206,Sheet2!$AM$2:$AN$66,2,FALSE)</f>
        <v>Virginia Commonwealth</v>
      </c>
    </row>
    <row r="4207" spans="2:3" x14ac:dyDescent="0.4">
      <c r="B4207">
        <v>1437</v>
      </c>
      <c r="C4207" t="str">
        <f>VLOOKUP(B4207,Sheet2!$AM$2:$AN$66,2,FALSE)</f>
        <v>Villanova</v>
      </c>
    </row>
    <row r="4208" spans="2:3" x14ac:dyDescent="0.4">
      <c r="B4208">
        <v>1458</v>
      </c>
      <c r="C4208" t="str">
        <f>VLOOKUP(B4208,Sheet2!$AM$2:$AN$66,2,FALSE)</f>
        <v>Wisconsin</v>
      </c>
    </row>
    <row r="4209" spans="2:3" x14ac:dyDescent="0.4">
      <c r="B4209">
        <v>1452</v>
      </c>
      <c r="C4209" t="str">
        <f>VLOOKUP(B4209,Sheet2!$AM$2:$AN$66,2,FALSE)</f>
        <v>West Virginia</v>
      </c>
    </row>
    <row r="4210" spans="2:3" x14ac:dyDescent="0.4">
      <c r="B4210">
        <v>1452</v>
      </c>
      <c r="C4210" t="str">
        <f>VLOOKUP(B4210,Sheet2!$AM$2:$AN$66,2,FALSE)</f>
        <v>West Virginia</v>
      </c>
    </row>
    <row r="4211" spans="2:3" x14ac:dyDescent="0.4">
      <c r="B4211">
        <v>1124</v>
      </c>
      <c r="C4211" t="str">
        <f>VLOOKUP(B4211,Sheet2!$AM$2:$AN$66,2,FALSE)</f>
        <v>Baylor</v>
      </c>
    </row>
    <row r="4212" spans="2:3" x14ac:dyDescent="0.4">
      <c r="B4212">
        <v>1124</v>
      </c>
      <c r="C4212" t="str">
        <f>VLOOKUP(B4212,Sheet2!$AM$2:$AN$66,2,FALSE)</f>
        <v>Baylor</v>
      </c>
    </row>
    <row r="4213" spans="2:3" x14ac:dyDescent="0.4">
      <c r="B4213">
        <v>1452</v>
      </c>
      <c r="C4213" t="str">
        <f>VLOOKUP(B4213,Sheet2!$AM$2:$AN$66,2,FALSE)</f>
        <v>West Virginia</v>
      </c>
    </row>
    <row r="4214" spans="2:3" x14ac:dyDescent="0.4">
      <c r="B4214">
        <v>1452</v>
      </c>
      <c r="C4214" t="str">
        <f>VLOOKUP(B4214,Sheet2!$AM$2:$AN$66,2,FALSE)</f>
        <v>West Virginia</v>
      </c>
    </row>
    <row r="4215" spans="2:3" x14ac:dyDescent="0.4">
      <c r="B4215">
        <v>1433</v>
      </c>
      <c r="C4215" t="str">
        <f>VLOOKUP(B4215,Sheet2!$AM$2:$AN$66,2,FALSE)</f>
        <v>Virginia Commonwealth</v>
      </c>
    </row>
    <row r="4216" spans="2:3" x14ac:dyDescent="0.4">
      <c r="B4216">
        <v>1124</v>
      </c>
      <c r="C4216" t="str">
        <f>VLOOKUP(B4216,Sheet2!$AM$2:$AN$66,2,FALSE)</f>
        <v>Baylor</v>
      </c>
    </row>
    <row r="4217" spans="2:3" x14ac:dyDescent="0.4">
      <c r="B4217">
        <v>1452</v>
      </c>
      <c r="C4217" t="str">
        <f>VLOOKUP(B4217,Sheet2!$AM$2:$AN$66,2,FALSE)</f>
        <v>West Virginia</v>
      </c>
    </row>
    <row r="4218" spans="2:3" x14ac:dyDescent="0.4">
      <c r="B4218">
        <v>1458</v>
      </c>
      <c r="C4218" t="str">
        <f>VLOOKUP(B4218,Sheet2!$AM$2:$AN$66,2,FALSE)</f>
        <v>Wisconsin</v>
      </c>
    </row>
    <row r="4219" spans="2:3" x14ac:dyDescent="0.4">
      <c r="B4219">
        <v>1343</v>
      </c>
      <c r="C4219" t="str">
        <f>VLOOKUP(B4219,Sheet2!$AM$2:$AN$66,2,FALSE)</f>
        <v>Princeton</v>
      </c>
    </row>
    <row r="4220" spans="2:3" x14ac:dyDescent="0.4">
      <c r="B4220">
        <v>1124</v>
      </c>
      <c r="C4220" t="str">
        <f>VLOOKUP(B4220,Sheet2!$AM$2:$AN$66,2,FALSE)</f>
        <v>Baylor</v>
      </c>
    </row>
    <row r="4221" spans="2:3" x14ac:dyDescent="0.4">
      <c r="B4221">
        <v>1458</v>
      </c>
      <c r="C4221" t="str">
        <f>VLOOKUP(B4221,Sheet2!$AM$2:$AN$66,2,FALSE)</f>
        <v>Wisconsin</v>
      </c>
    </row>
    <row r="4222" spans="2:3" x14ac:dyDescent="0.4">
      <c r="B4222">
        <v>1452</v>
      </c>
      <c r="C4222" t="str">
        <f>VLOOKUP(B4222,Sheet2!$AM$2:$AN$66,2,FALSE)</f>
        <v>West Virginia</v>
      </c>
    </row>
    <row r="4223" spans="2:3" x14ac:dyDescent="0.4">
      <c r="B4223">
        <v>1124</v>
      </c>
      <c r="C4223" t="str">
        <f>VLOOKUP(B4223,Sheet2!$AM$2:$AN$66,2,FALSE)</f>
        <v>Baylor</v>
      </c>
    </row>
    <row r="4224" spans="2:3" x14ac:dyDescent="0.4">
      <c r="B4224">
        <v>1124</v>
      </c>
      <c r="C4224" t="str">
        <f>VLOOKUP(B4224,Sheet2!$AM$2:$AN$66,2,FALSE)</f>
        <v>Baylor</v>
      </c>
    </row>
    <row r="4225" spans="2:3" x14ac:dyDescent="0.4">
      <c r="B4225">
        <v>1437</v>
      </c>
      <c r="C4225" t="str">
        <f>VLOOKUP(B4225,Sheet2!$AM$2:$AN$66,2,FALSE)</f>
        <v>Villanova</v>
      </c>
    </row>
    <row r="4226" spans="2:3" x14ac:dyDescent="0.4">
      <c r="B4226">
        <v>1374</v>
      </c>
      <c r="C4226" t="str">
        <f>VLOOKUP(B4226,Sheet2!$AM$2:$AN$66,2,FALSE)</f>
        <v>Southern Methodist</v>
      </c>
    </row>
    <row r="4227" spans="2:3" x14ac:dyDescent="0.4">
      <c r="B4227">
        <v>1374</v>
      </c>
      <c r="C4227" t="str">
        <f>VLOOKUP(B4227,Sheet2!$AM$2:$AN$66,2,FALSE)</f>
        <v>Southern Methodist</v>
      </c>
    </row>
    <row r="4228" spans="2:3" x14ac:dyDescent="0.4">
      <c r="B4228">
        <v>1458</v>
      </c>
      <c r="C4228" t="str">
        <f>VLOOKUP(B4228,Sheet2!$AM$2:$AN$66,2,FALSE)</f>
        <v>Wisconsin</v>
      </c>
    </row>
    <row r="4229" spans="2:3" x14ac:dyDescent="0.4">
      <c r="B4229">
        <v>1437</v>
      </c>
      <c r="C4229" t="str">
        <f>VLOOKUP(B4229,Sheet2!$AM$2:$AN$66,2,FALSE)</f>
        <v>Villanova</v>
      </c>
    </row>
    <row r="4230" spans="2:3" x14ac:dyDescent="0.4">
      <c r="B4230">
        <v>1433</v>
      </c>
      <c r="C4230" t="str">
        <f>VLOOKUP(B4230,Sheet2!$AM$2:$AN$66,2,FALSE)</f>
        <v>Virginia Commonwealth</v>
      </c>
    </row>
    <row r="4231" spans="2:3" x14ac:dyDescent="0.4">
      <c r="B4231">
        <v>1196</v>
      </c>
      <c r="C4231" t="str">
        <f>VLOOKUP(B4231,Sheet2!$AM$2:$AN$66,2,FALSE)</f>
        <v>Florida</v>
      </c>
    </row>
    <row r="4232" spans="2:3" x14ac:dyDescent="0.4">
      <c r="B4232">
        <v>1452</v>
      </c>
      <c r="C4232" t="str">
        <f>VLOOKUP(B4232,Sheet2!$AM$2:$AN$66,2,FALSE)</f>
        <v>West Virginia</v>
      </c>
    </row>
    <row r="4233" spans="2:3" x14ac:dyDescent="0.4">
      <c r="B4233">
        <v>1452</v>
      </c>
      <c r="C4233" t="str">
        <f>VLOOKUP(B4233,Sheet2!$AM$2:$AN$66,2,FALSE)</f>
        <v>West Virginia</v>
      </c>
    </row>
    <row r="4234" spans="2:3" x14ac:dyDescent="0.4">
      <c r="B4234">
        <v>1452</v>
      </c>
      <c r="C4234" t="str">
        <f>VLOOKUP(B4234,Sheet2!$AM$2:$AN$66,2,FALSE)</f>
        <v>West Virginia</v>
      </c>
    </row>
    <row r="4235" spans="2:3" x14ac:dyDescent="0.4">
      <c r="B4235">
        <v>1437</v>
      </c>
      <c r="C4235" t="str">
        <f>VLOOKUP(B4235,Sheet2!$AM$2:$AN$66,2,FALSE)</f>
        <v>Villanova</v>
      </c>
    </row>
    <row r="4236" spans="2:3" x14ac:dyDescent="0.4">
      <c r="B4236">
        <v>1374</v>
      </c>
      <c r="C4236" t="str">
        <f>VLOOKUP(B4236,Sheet2!$AM$2:$AN$66,2,FALSE)</f>
        <v>Southern Methodist</v>
      </c>
    </row>
    <row r="4237" spans="2:3" x14ac:dyDescent="0.4">
      <c r="B4237">
        <v>1452</v>
      </c>
      <c r="C4237" t="str">
        <f>VLOOKUP(B4237,Sheet2!$AM$2:$AN$66,2,FALSE)</f>
        <v>West Virginia</v>
      </c>
    </row>
    <row r="4238" spans="2:3" x14ac:dyDescent="0.4">
      <c r="B4238">
        <v>1124</v>
      </c>
      <c r="C4238" t="str">
        <f>VLOOKUP(B4238,Sheet2!$AM$2:$AN$66,2,FALSE)</f>
        <v>Baylor</v>
      </c>
    </row>
    <row r="4239" spans="2:3" x14ac:dyDescent="0.4">
      <c r="B4239">
        <v>1452</v>
      </c>
      <c r="C4239" t="str">
        <f>VLOOKUP(B4239,Sheet2!$AM$2:$AN$66,2,FALSE)</f>
        <v>West Virginia</v>
      </c>
    </row>
    <row r="4240" spans="2:3" x14ac:dyDescent="0.4">
      <c r="B4240">
        <v>1433</v>
      </c>
      <c r="C4240" t="str">
        <f>VLOOKUP(B4240,Sheet2!$AM$2:$AN$66,2,FALSE)</f>
        <v>Virginia Commonwealth</v>
      </c>
    </row>
    <row r="4241" spans="2:3" x14ac:dyDescent="0.4">
      <c r="B4241">
        <v>1437</v>
      </c>
      <c r="C4241" t="str">
        <f>VLOOKUP(B4241,Sheet2!$AM$2:$AN$66,2,FALSE)</f>
        <v>Villanova</v>
      </c>
    </row>
    <row r="4242" spans="2:3" x14ac:dyDescent="0.4">
      <c r="B4242">
        <v>1315</v>
      </c>
      <c r="C4242" t="str">
        <f>VLOOKUP(B4242,Sheet2!$AM$2:$AN$66,2,FALSE)</f>
        <v>North Dakota</v>
      </c>
    </row>
    <row r="4243" spans="2:3" x14ac:dyDescent="0.4">
      <c r="B4243">
        <v>1124</v>
      </c>
      <c r="C4243" t="str">
        <f>VLOOKUP(B4243,Sheet2!$AM$2:$AN$66,2,FALSE)</f>
        <v>Baylor</v>
      </c>
    </row>
    <row r="4244" spans="2:3" x14ac:dyDescent="0.4">
      <c r="B4244">
        <v>1452</v>
      </c>
      <c r="C4244" t="str">
        <f>VLOOKUP(B4244,Sheet2!$AM$2:$AN$66,2,FALSE)</f>
        <v>West Virginia</v>
      </c>
    </row>
    <row r="4245" spans="2:3" x14ac:dyDescent="0.4">
      <c r="B4245">
        <v>1437</v>
      </c>
      <c r="C4245" t="str">
        <f>VLOOKUP(B4245,Sheet2!$AM$2:$AN$66,2,FALSE)</f>
        <v>Villanova</v>
      </c>
    </row>
    <row r="4246" spans="2:3" x14ac:dyDescent="0.4">
      <c r="B4246">
        <v>1437</v>
      </c>
      <c r="C4246" t="str">
        <f>VLOOKUP(B4246,Sheet2!$AM$2:$AN$66,2,FALSE)</f>
        <v>Villanova</v>
      </c>
    </row>
    <row r="4247" spans="2:3" x14ac:dyDescent="0.4">
      <c r="B4247">
        <v>1437</v>
      </c>
      <c r="C4247" t="str">
        <f>VLOOKUP(B4247,Sheet2!$AM$2:$AN$66,2,FALSE)</f>
        <v>Villanova</v>
      </c>
    </row>
    <row r="4248" spans="2:3" x14ac:dyDescent="0.4">
      <c r="B4248">
        <v>1112</v>
      </c>
      <c r="C4248" t="str">
        <f>VLOOKUP(B4248,Sheet2!$AM$2:$AN$66,2,FALSE)</f>
        <v>Arizona</v>
      </c>
    </row>
    <row r="4249" spans="2:3" x14ac:dyDescent="0.4">
      <c r="B4249">
        <v>1437</v>
      </c>
      <c r="C4249" t="str">
        <f>VLOOKUP(B4249,Sheet2!$AM$2:$AN$66,2,FALSE)</f>
        <v>Villanova</v>
      </c>
    </row>
    <row r="4250" spans="2:3" x14ac:dyDescent="0.4">
      <c r="B4250">
        <v>1437</v>
      </c>
      <c r="C4250" t="str">
        <f>VLOOKUP(B4250,Sheet2!$AM$2:$AN$66,2,FALSE)</f>
        <v>Villanova</v>
      </c>
    </row>
    <row r="4251" spans="2:3" x14ac:dyDescent="0.4">
      <c r="B4251">
        <v>1124</v>
      </c>
      <c r="C4251" t="str">
        <f>VLOOKUP(B4251,Sheet2!$AM$2:$AN$66,2,FALSE)</f>
        <v>Baylor</v>
      </c>
    </row>
    <row r="4252" spans="2:3" x14ac:dyDescent="0.4">
      <c r="B4252">
        <v>1437</v>
      </c>
      <c r="C4252" t="str">
        <f>VLOOKUP(B4252,Sheet2!$AM$2:$AN$66,2,FALSE)</f>
        <v>Villanova</v>
      </c>
    </row>
    <row r="4253" spans="2:3" x14ac:dyDescent="0.4">
      <c r="B4253">
        <v>1433</v>
      </c>
      <c r="C4253" t="str">
        <f>VLOOKUP(B4253,Sheet2!$AM$2:$AN$66,2,FALSE)</f>
        <v>Virginia Commonwealth</v>
      </c>
    </row>
    <row r="4254" spans="2:3" x14ac:dyDescent="0.4">
      <c r="B4254">
        <v>1124</v>
      </c>
      <c r="C4254" t="str">
        <f>VLOOKUP(B4254,Sheet2!$AM$2:$AN$66,2,FALSE)</f>
        <v>Baylor</v>
      </c>
    </row>
    <row r="4255" spans="2:3" x14ac:dyDescent="0.4">
      <c r="B4255">
        <v>1437</v>
      </c>
      <c r="C4255" t="str">
        <f>VLOOKUP(B4255,Sheet2!$AM$2:$AN$66,2,FALSE)</f>
        <v>Villanova</v>
      </c>
    </row>
    <row r="4256" spans="2:3" x14ac:dyDescent="0.4">
      <c r="B4256">
        <v>1452</v>
      </c>
      <c r="C4256" t="str">
        <f>VLOOKUP(B4256,Sheet2!$AM$2:$AN$66,2,FALSE)</f>
        <v>West Virginia</v>
      </c>
    </row>
    <row r="4257" spans="2:3" x14ac:dyDescent="0.4">
      <c r="B4257">
        <v>1112</v>
      </c>
      <c r="C4257" t="str">
        <f>VLOOKUP(B4257,Sheet2!$AM$2:$AN$66,2,FALSE)</f>
        <v>Arizona</v>
      </c>
    </row>
    <row r="4258" spans="2:3" x14ac:dyDescent="0.4">
      <c r="B4258">
        <v>1124</v>
      </c>
      <c r="C4258" t="str">
        <f>VLOOKUP(B4258,Sheet2!$AM$2:$AN$66,2,FALSE)</f>
        <v>Baylor</v>
      </c>
    </row>
    <row r="4259" spans="2:3" x14ac:dyDescent="0.4">
      <c r="B4259">
        <v>1124</v>
      </c>
      <c r="C4259" t="str">
        <f>VLOOKUP(B4259,Sheet2!$AM$2:$AN$66,2,FALSE)</f>
        <v>Baylor</v>
      </c>
    </row>
    <row r="4260" spans="2:3" x14ac:dyDescent="0.4">
      <c r="B4260">
        <v>1437</v>
      </c>
      <c r="C4260" t="str">
        <f>VLOOKUP(B4260,Sheet2!$AM$2:$AN$66,2,FALSE)</f>
        <v>Villanova</v>
      </c>
    </row>
    <row r="4261" spans="2:3" x14ac:dyDescent="0.4">
      <c r="B4261">
        <v>1452</v>
      </c>
      <c r="C4261" t="str">
        <f>VLOOKUP(B4261,Sheet2!$AM$2:$AN$66,2,FALSE)</f>
        <v>West Virginia</v>
      </c>
    </row>
    <row r="4262" spans="2:3" x14ac:dyDescent="0.4">
      <c r="B4262">
        <v>1112</v>
      </c>
      <c r="C4262" t="str">
        <f>VLOOKUP(B4262,Sheet2!$AM$2:$AN$66,2,FALSE)</f>
        <v>Arizona</v>
      </c>
    </row>
    <row r="4263" spans="2:3" x14ac:dyDescent="0.4">
      <c r="B4263">
        <v>1452</v>
      </c>
      <c r="C4263" t="str">
        <f>VLOOKUP(B4263,Sheet2!$AM$2:$AN$66,2,FALSE)</f>
        <v>West Virginia</v>
      </c>
    </row>
    <row r="4264" spans="2:3" x14ac:dyDescent="0.4">
      <c r="B4264">
        <v>1124</v>
      </c>
      <c r="C4264" t="str">
        <f>VLOOKUP(B4264,Sheet2!$AM$2:$AN$66,2,FALSE)</f>
        <v>Baylor</v>
      </c>
    </row>
    <row r="4265" spans="2:3" x14ac:dyDescent="0.4">
      <c r="B4265">
        <v>1433</v>
      </c>
      <c r="C4265" t="str">
        <f>VLOOKUP(B4265,Sheet2!$AM$2:$AN$66,2,FALSE)</f>
        <v>Virginia Commonwealth</v>
      </c>
    </row>
    <row r="4266" spans="2:3" x14ac:dyDescent="0.4">
      <c r="B4266">
        <v>1452</v>
      </c>
      <c r="C4266" t="str">
        <f>VLOOKUP(B4266,Sheet2!$AM$2:$AN$66,2,FALSE)</f>
        <v>West Virginia</v>
      </c>
    </row>
    <row r="4267" spans="2:3" x14ac:dyDescent="0.4">
      <c r="B4267">
        <v>1458</v>
      </c>
      <c r="C4267" t="str">
        <f>VLOOKUP(B4267,Sheet2!$AM$2:$AN$66,2,FALSE)</f>
        <v>Wisconsin</v>
      </c>
    </row>
    <row r="4268" spans="2:3" x14ac:dyDescent="0.4">
      <c r="B4268">
        <v>1181</v>
      </c>
      <c r="C4268" t="str">
        <f>VLOOKUP(B4268,Sheet2!$AM$2:$AN$66,2,FALSE)</f>
        <v>Duke</v>
      </c>
    </row>
    <row r="4269" spans="2:3" x14ac:dyDescent="0.4">
      <c r="B4269">
        <v>1437</v>
      </c>
      <c r="C4269" t="str">
        <f>VLOOKUP(B4269,Sheet2!$AM$2:$AN$66,2,FALSE)</f>
        <v>Villanova</v>
      </c>
    </row>
    <row r="4270" spans="2:3" x14ac:dyDescent="0.4">
      <c r="B4270">
        <v>1452</v>
      </c>
      <c r="C4270" t="str">
        <f>VLOOKUP(B4270,Sheet2!$AM$2:$AN$66,2,FALSE)</f>
        <v>West Virginia</v>
      </c>
    </row>
    <row r="4271" spans="2:3" x14ac:dyDescent="0.4">
      <c r="B4271">
        <v>1452</v>
      </c>
      <c r="C4271" t="str">
        <f>VLOOKUP(B4271,Sheet2!$AM$2:$AN$66,2,FALSE)</f>
        <v>West Virginia</v>
      </c>
    </row>
    <row r="4272" spans="2:3" x14ac:dyDescent="0.4">
      <c r="B4272">
        <v>1124</v>
      </c>
      <c r="C4272" t="str">
        <f>VLOOKUP(B4272,Sheet2!$AM$2:$AN$66,2,FALSE)</f>
        <v>Baylor</v>
      </c>
    </row>
    <row r="4273" spans="2:3" x14ac:dyDescent="0.4">
      <c r="B4273">
        <v>1343</v>
      </c>
      <c r="C4273" t="str">
        <f>VLOOKUP(B4273,Sheet2!$AM$2:$AN$66,2,FALSE)</f>
        <v>Princeton</v>
      </c>
    </row>
    <row r="4274" spans="2:3" x14ac:dyDescent="0.4">
      <c r="B4274">
        <v>1124</v>
      </c>
      <c r="C4274" t="str">
        <f>VLOOKUP(B4274,Sheet2!$AM$2:$AN$66,2,FALSE)</f>
        <v>Baylor</v>
      </c>
    </row>
    <row r="4275" spans="2:3" x14ac:dyDescent="0.4">
      <c r="B4275">
        <v>1452</v>
      </c>
      <c r="C4275" t="str">
        <f>VLOOKUP(B4275,Sheet2!$AM$2:$AN$66,2,FALSE)</f>
        <v>West Virginia</v>
      </c>
    </row>
    <row r="4276" spans="2:3" x14ac:dyDescent="0.4">
      <c r="B4276">
        <v>1343</v>
      </c>
      <c r="C4276" t="str">
        <f>VLOOKUP(B4276,Sheet2!$AM$2:$AN$66,2,FALSE)</f>
        <v>Princeton</v>
      </c>
    </row>
    <row r="4277" spans="2:3" x14ac:dyDescent="0.4">
      <c r="B4277">
        <v>1195</v>
      </c>
      <c r="C4277" t="str">
        <f>VLOOKUP(B4277,Sheet2!$AM$2:$AN$66,2,FALSE)</f>
        <v>Florida Gulf Coast</v>
      </c>
    </row>
    <row r="4278" spans="2:3" x14ac:dyDescent="0.4">
      <c r="B4278">
        <v>1124</v>
      </c>
      <c r="C4278" t="str">
        <f>VLOOKUP(B4278,Sheet2!$AM$2:$AN$66,2,FALSE)</f>
        <v>Baylor</v>
      </c>
    </row>
    <row r="4279" spans="2:3" x14ac:dyDescent="0.4">
      <c r="B4279">
        <v>1376</v>
      </c>
      <c r="C4279" t="str">
        <f>VLOOKUP(B4279,Sheet2!$AM$2:$AN$66,2,FALSE)</f>
        <v>South Carolina</v>
      </c>
    </row>
    <row r="4280" spans="2:3" x14ac:dyDescent="0.4">
      <c r="B4280">
        <v>1195</v>
      </c>
      <c r="C4280" t="str">
        <f>VLOOKUP(B4280,Sheet2!$AM$2:$AN$66,2,FALSE)</f>
        <v>Florida Gulf Coast</v>
      </c>
    </row>
    <row r="4281" spans="2:3" x14ac:dyDescent="0.4">
      <c r="B4281">
        <v>1452</v>
      </c>
      <c r="C4281" t="str">
        <f>VLOOKUP(B4281,Sheet2!$AM$2:$AN$66,2,FALSE)</f>
        <v>West Virginia</v>
      </c>
    </row>
    <row r="4282" spans="2:3" x14ac:dyDescent="0.4">
      <c r="B4282">
        <v>1112</v>
      </c>
      <c r="C4282" t="str">
        <f>VLOOKUP(B4282,Sheet2!$AM$2:$AN$66,2,FALSE)</f>
        <v>Arizona</v>
      </c>
    </row>
    <row r="4283" spans="2:3" x14ac:dyDescent="0.4">
      <c r="B4283">
        <v>1124</v>
      </c>
      <c r="C4283" t="str">
        <f>VLOOKUP(B4283,Sheet2!$AM$2:$AN$66,2,FALSE)</f>
        <v>Baylor</v>
      </c>
    </row>
    <row r="4284" spans="2:3" x14ac:dyDescent="0.4">
      <c r="B4284">
        <v>1423</v>
      </c>
      <c r="C4284" t="str">
        <f>VLOOKUP(B4284,Sheet2!$AM$2:$AN$66,2,FALSE)</f>
        <v>North Carolina-Wilmington</v>
      </c>
    </row>
    <row r="4285" spans="2:3" x14ac:dyDescent="0.4">
      <c r="B4285">
        <v>1343</v>
      </c>
      <c r="C4285" t="str">
        <f>VLOOKUP(B4285,Sheet2!$AM$2:$AN$66,2,FALSE)</f>
        <v>Princeton</v>
      </c>
    </row>
    <row r="4286" spans="2:3" x14ac:dyDescent="0.4">
      <c r="B4286">
        <v>1437</v>
      </c>
      <c r="C4286" t="str">
        <f>VLOOKUP(B4286,Sheet2!$AM$2:$AN$66,2,FALSE)</f>
        <v>Villanova</v>
      </c>
    </row>
    <row r="4287" spans="2:3" x14ac:dyDescent="0.4">
      <c r="B4287">
        <v>1433</v>
      </c>
      <c r="C4287" t="str">
        <f>VLOOKUP(B4287,Sheet2!$AM$2:$AN$66,2,FALSE)</f>
        <v>Virginia Commonwealth</v>
      </c>
    </row>
    <row r="4288" spans="2:3" x14ac:dyDescent="0.4">
      <c r="B4288">
        <v>1196</v>
      </c>
      <c r="C4288" t="str">
        <f>VLOOKUP(B4288,Sheet2!$AM$2:$AN$66,2,FALSE)</f>
        <v>Florida</v>
      </c>
    </row>
    <row r="4289" spans="2:3" x14ac:dyDescent="0.4">
      <c r="B4289">
        <v>1452</v>
      </c>
      <c r="C4289" t="str">
        <f>VLOOKUP(B4289,Sheet2!$AM$2:$AN$66,2,FALSE)</f>
        <v>West Virginia</v>
      </c>
    </row>
    <row r="4290" spans="2:3" x14ac:dyDescent="0.4">
      <c r="B4290">
        <v>1458</v>
      </c>
      <c r="C4290" t="str">
        <f>VLOOKUP(B4290,Sheet2!$AM$2:$AN$66,2,FALSE)</f>
        <v>Wisconsin</v>
      </c>
    </row>
    <row r="4291" spans="2:3" x14ac:dyDescent="0.4">
      <c r="B4291">
        <v>1452</v>
      </c>
      <c r="C4291" t="str">
        <f>VLOOKUP(B4291,Sheet2!$AM$2:$AN$66,2,FALSE)</f>
        <v>West Virginia</v>
      </c>
    </row>
    <row r="4292" spans="2:3" x14ac:dyDescent="0.4">
      <c r="B4292">
        <v>1452</v>
      </c>
      <c r="C4292" t="str">
        <f>VLOOKUP(B4292,Sheet2!$AM$2:$AN$66,2,FALSE)</f>
        <v>West Virginia</v>
      </c>
    </row>
    <row r="4293" spans="2:3" x14ac:dyDescent="0.4">
      <c r="B4293">
        <v>1452</v>
      </c>
      <c r="C4293" t="str">
        <f>VLOOKUP(B4293,Sheet2!$AM$2:$AN$66,2,FALSE)</f>
        <v>West Virginia</v>
      </c>
    </row>
    <row r="4294" spans="2:3" x14ac:dyDescent="0.4">
      <c r="B4294">
        <v>1343</v>
      </c>
      <c r="C4294" t="str">
        <f>VLOOKUP(B4294,Sheet2!$AM$2:$AN$66,2,FALSE)</f>
        <v>Princeton</v>
      </c>
    </row>
    <row r="4295" spans="2:3" x14ac:dyDescent="0.4">
      <c r="B4295">
        <v>1433</v>
      </c>
      <c r="C4295" t="str">
        <f>VLOOKUP(B4295,Sheet2!$AM$2:$AN$66,2,FALSE)</f>
        <v>Virginia Commonwealth</v>
      </c>
    </row>
    <row r="4296" spans="2:3" x14ac:dyDescent="0.4">
      <c r="B4296">
        <v>1433</v>
      </c>
      <c r="C4296" t="str">
        <f>VLOOKUP(B4296,Sheet2!$AM$2:$AN$66,2,FALSE)</f>
        <v>Virginia Commonwealth</v>
      </c>
    </row>
    <row r="4297" spans="2:3" x14ac:dyDescent="0.4">
      <c r="B4297">
        <v>1458</v>
      </c>
      <c r="C4297" t="str">
        <f>VLOOKUP(B4297,Sheet2!$AM$2:$AN$66,2,FALSE)</f>
        <v>Wisconsin</v>
      </c>
    </row>
    <row r="4298" spans="2:3" x14ac:dyDescent="0.4">
      <c r="B4298">
        <v>1433</v>
      </c>
      <c r="C4298" t="str">
        <f>VLOOKUP(B4298,Sheet2!$AM$2:$AN$66,2,FALSE)</f>
        <v>Virginia Commonwealth</v>
      </c>
    </row>
    <row r="4299" spans="2:3" x14ac:dyDescent="0.4">
      <c r="B4299">
        <v>1195</v>
      </c>
      <c r="C4299" t="str">
        <f>VLOOKUP(B4299,Sheet2!$AM$2:$AN$66,2,FALSE)</f>
        <v>Florida Gulf Coast</v>
      </c>
    </row>
    <row r="4300" spans="2:3" x14ac:dyDescent="0.4">
      <c r="B4300">
        <v>1112</v>
      </c>
      <c r="C4300" t="str">
        <f>VLOOKUP(B4300,Sheet2!$AM$2:$AN$66,2,FALSE)</f>
        <v>Arizona</v>
      </c>
    </row>
    <row r="4301" spans="2:3" x14ac:dyDescent="0.4">
      <c r="B4301">
        <v>1124</v>
      </c>
      <c r="C4301" t="str">
        <f>VLOOKUP(B4301,Sheet2!$AM$2:$AN$66,2,FALSE)</f>
        <v>Baylor</v>
      </c>
    </row>
    <row r="4302" spans="2:3" x14ac:dyDescent="0.4">
      <c r="B4302">
        <v>1437</v>
      </c>
      <c r="C4302" t="str">
        <f>VLOOKUP(B4302,Sheet2!$AM$2:$AN$66,2,FALSE)</f>
        <v>Villanova</v>
      </c>
    </row>
    <row r="4303" spans="2:3" x14ac:dyDescent="0.4">
      <c r="B4303">
        <v>1452</v>
      </c>
      <c r="C4303" t="str">
        <f>VLOOKUP(B4303,Sheet2!$AM$2:$AN$66,2,FALSE)</f>
        <v>West Virginia</v>
      </c>
    </row>
    <row r="4304" spans="2:3" x14ac:dyDescent="0.4">
      <c r="B4304">
        <v>1433</v>
      </c>
      <c r="C4304" t="str">
        <f>VLOOKUP(B4304,Sheet2!$AM$2:$AN$66,2,FALSE)</f>
        <v>Virginia Commonwealth</v>
      </c>
    </row>
    <row r="4305" spans="2:3" x14ac:dyDescent="0.4">
      <c r="B4305">
        <v>1433</v>
      </c>
      <c r="C4305" t="str">
        <f>VLOOKUP(B4305,Sheet2!$AM$2:$AN$66,2,FALSE)</f>
        <v>Virginia Commonwealth</v>
      </c>
    </row>
    <row r="4306" spans="2:3" x14ac:dyDescent="0.4">
      <c r="B4306">
        <v>1437</v>
      </c>
      <c r="C4306" t="str">
        <f>VLOOKUP(B4306,Sheet2!$AM$2:$AN$66,2,FALSE)</f>
        <v>Villanova</v>
      </c>
    </row>
    <row r="4307" spans="2:3" x14ac:dyDescent="0.4">
      <c r="B4307">
        <v>1452</v>
      </c>
      <c r="C4307" t="str">
        <f>VLOOKUP(B4307,Sheet2!$AM$2:$AN$66,2,FALSE)</f>
        <v>West Virginia</v>
      </c>
    </row>
    <row r="4308" spans="2:3" x14ac:dyDescent="0.4">
      <c r="B4308">
        <v>1437</v>
      </c>
      <c r="C4308" t="str">
        <f>VLOOKUP(B4308,Sheet2!$AM$2:$AN$66,2,FALSE)</f>
        <v>Villanova</v>
      </c>
    </row>
    <row r="4309" spans="2:3" x14ac:dyDescent="0.4">
      <c r="B4309">
        <v>1452</v>
      </c>
      <c r="C4309" t="str">
        <f>VLOOKUP(B4309,Sheet2!$AM$2:$AN$66,2,FALSE)</f>
        <v>West Virginia</v>
      </c>
    </row>
    <row r="4310" spans="2:3" x14ac:dyDescent="0.4">
      <c r="B4310">
        <v>1437</v>
      </c>
      <c r="C4310" t="str">
        <f>VLOOKUP(B4310,Sheet2!$AM$2:$AN$66,2,FALSE)</f>
        <v>Villanova</v>
      </c>
    </row>
    <row r="4311" spans="2:3" x14ac:dyDescent="0.4">
      <c r="B4311">
        <v>1452</v>
      </c>
      <c r="C4311" t="str">
        <f>VLOOKUP(B4311,Sheet2!$AM$2:$AN$66,2,FALSE)</f>
        <v>West Virginia</v>
      </c>
    </row>
    <row r="4312" spans="2:3" x14ac:dyDescent="0.4">
      <c r="B4312">
        <v>1374</v>
      </c>
      <c r="C4312" t="str">
        <f>VLOOKUP(B4312,Sheet2!$AM$2:$AN$66,2,FALSE)</f>
        <v>Southern Methodist</v>
      </c>
    </row>
    <row r="4313" spans="2:3" x14ac:dyDescent="0.4">
      <c r="B4313">
        <v>1124</v>
      </c>
      <c r="C4313" t="str">
        <f>VLOOKUP(B4313,Sheet2!$AM$2:$AN$66,2,FALSE)</f>
        <v>Baylor</v>
      </c>
    </row>
    <row r="4314" spans="2:3" x14ac:dyDescent="0.4">
      <c r="B4314">
        <v>1437</v>
      </c>
      <c r="C4314" t="str">
        <f>VLOOKUP(B4314,Sheet2!$AM$2:$AN$66,2,FALSE)</f>
        <v>Villanova</v>
      </c>
    </row>
    <row r="4315" spans="2:3" x14ac:dyDescent="0.4">
      <c r="B4315">
        <v>1374</v>
      </c>
      <c r="C4315" t="str">
        <f>VLOOKUP(B4315,Sheet2!$AM$2:$AN$66,2,FALSE)</f>
        <v>Southern Methodist</v>
      </c>
    </row>
    <row r="4316" spans="2:3" x14ac:dyDescent="0.4">
      <c r="B4316">
        <v>1433</v>
      </c>
      <c r="C4316" t="str">
        <f>VLOOKUP(B4316,Sheet2!$AM$2:$AN$66,2,FALSE)</f>
        <v>Virginia Commonwealth</v>
      </c>
    </row>
    <row r="4317" spans="2:3" x14ac:dyDescent="0.4">
      <c r="B4317">
        <v>1452</v>
      </c>
      <c r="C4317" t="str">
        <f>VLOOKUP(B4317,Sheet2!$AM$2:$AN$66,2,FALSE)</f>
        <v>West Virginia</v>
      </c>
    </row>
    <row r="4318" spans="2:3" x14ac:dyDescent="0.4">
      <c r="B4318">
        <v>1437</v>
      </c>
      <c r="C4318" t="str">
        <f>VLOOKUP(B4318,Sheet2!$AM$2:$AN$66,2,FALSE)</f>
        <v>Villanova</v>
      </c>
    </row>
    <row r="4319" spans="2:3" x14ac:dyDescent="0.4">
      <c r="B4319">
        <v>1437</v>
      </c>
      <c r="C4319" t="str">
        <f>VLOOKUP(B4319,Sheet2!$AM$2:$AN$66,2,FALSE)</f>
        <v>Villanova</v>
      </c>
    </row>
    <row r="4320" spans="2:3" x14ac:dyDescent="0.4">
      <c r="B4320">
        <v>1376</v>
      </c>
      <c r="C4320" t="str">
        <f>VLOOKUP(B4320,Sheet2!$AM$2:$AN$66,2,FALSE)</f>
        <v>South Carolina</v>
      </c>
    </row>
    <row r="4321" spans="2:3" x14ac:dyDescent="0.4">
      <c r="B4321">
        <v>1112</v>
      </c>
      <c r="C4321" t="str">
        <f>VLOOKUP(B4321,Sheet2!$AM$2:$AN$66,2,FALSE)</f>
        <v>Arizona</v>
      </c>
    </row>
    <row r="4322" spans="2:3" x14ac:dyDescent="0.4">
      <c r="B4322">
        <v>1124</v>
      </c>
      <c r="C4322" t="str">
        <f>VLOOKUP(B4322,Sheet2!$AM$2:$AN$66,2,FALSE)</f>
        <v>Baylor</v>
      </c>
    </row>
    <row r="4323" spans="2:3" x14ac:dyDescent="0.4">
      <c r="B4323">
        <v>1452</v>
      </c>
      <c r="C4323" t="str">
        <f>VLOOKUP(B4323,Sheet2!$AM$2:$AN$66,2,FALSE)</f>
        <v>West Virginia</v>
      </c>
    </row>
    <row r="4324" spans="2:3" x14ac:dyDescent="0.4">
      <c r="B4324">
        <v>1437</v>
      </c>
      <c r="C4324" t="str">
        <f>VLOOKUP(B4324,Sheet2!$AM$2:$AN$66,2,FALSE)</f>
        <v>Villanova</v>
      </c>
    </row>
    <row r="4325" spans="2:3" x14ac:dyDescent="0.4">
      <c r="B4325">
        <v>1437</v>
      </c>
      <c r="C4325" t="str">
        <f>VLOOKUP(B4325,Sheet2!$AM$2:$AN$66,2,FALSE)</f>
        <v>Villanova</v>
      </c>
    </row>
    <row r="4326" spans="2:3" x14ac:dyDescent="0.4">
      <c r="B4326">
        <v>1124</v>
      </c>
      <c r="C4326" t="str">
        <f>VLOOKUP(B4326,Sheet2!$AM$2:$AN$66,2,FALSE)</f>
        <v>Baylor</v>
      </c>
    </row>
    <row r="4327" spans="2:3" x14ac:dyDescent="0.4">
      <c r="B4327">
        <v>1343</v>
      </c>
      <c r="C4327" t="str">
        <f>VLOOKUP(B4327,Sheet2!$AM$2:$AN$66,2,FALSE)</f>
        <v>Princeton</v>
      </c>
    </row>
    <row r="4328" spans="2:3" x14ac:dyDescent="0.4">
      <c r="B4328">
        <v>1437</v>
      </c>
      <c r="C4328" t="str">
        <f>VLOOKUP(B4328,Sheet2!$AM$2:$AN$66,2,FALSE)</f>
        <v>Villanova</v>
      </c>
    </row>
    <row r="4329" spans="2:3" x14ac:dyDescent="0.4">
      <c r="B4329">
        <v>1124</v>
      </c>
      <c r="C4329" t="str">
        <f>VLOOKUP(B4329,Sheet2!$AM$2:$AN$66,2,FALSE)</f>
        <v>Baylor</v>
      </c>
    </row>
    <row r="4330" spans="2:3" x14ac:dyDescent="0.4">
      <c r="B4330">
        <v>1458</v>
      </c>
      <c r="C4330" t="str">
        <f>VLOOKUP(B4330,Sheet2!$AM$2:$AN$66,2,FALSE)</f>
        <v>Wisconsin</v>
      </c>
    </row>
    <row r="4331" spans="2:3" x14ac:dyDescent="0.4">
      <c r="B4331">
        <v>1374</v>
      </c>
      <c r="C4331" t="str">
        <f>VLOOKUP(B4331,Sheet2!$AM$2:$AN$66,2,FALSE)</f>
        <v>Southern Methodist</v>
      </c>
    </row>
    <row r="4332" spans="2:3" x14ac:dyDescent="0.4">
      <c r="B4332">
        <v>1343</v>
      </c>
      <c r="C4332" t="str">
        <f>VLOOKUP(B4332,Sheet2!$AM$2:$AN$66,2,FALSE)</f>
        <v>Princeton</v>
      </c>
    </row>
    <row r="4333" spans="2:3" x14ac:dyDescent="0.4">
      <c r="B4333">
        <v>1452</v>
      </c>
      <c r="C4333" t="str">
        <f>VLOOKUP(B4333,Sheet2!$AM$2:$AN$66,2,FALSE)</f>
        <v>West Virginia</v>
      </c>
    </row>
    <row r="4334" spans="2:3" x14ac:dyDescent="0.4">
      <c r="B4334">
        <v>1452</v>
      </c>
      <c r="C4334" t="str">
        <f>VLOOKUP(B4334,Sheet2!$AM$2:$AN$66,2,FALSE)</f>
        <v>West Virginia</v>
      </c>
    </row>
    <row r="4335" spans="2:3" x14ac:dyDescent="0.4">
      <c r="B4335">
        <v>1437</v>
      </c>
      <c r="C4335" t="str">
        <f>VLOOKUP(B4335,Sheet2!$AM$2:$AN$66,2,FALSE)</f>
        <v>Villanova</v>
      </c>
    </row>
    <row r="4336" spans="2:3" x14ac:dyDescent="0.4">
      <c r="B4336">
        <v>1124</v>
      </c>
      <c r="C4336" t="str">
        <f>VLOOKUP(B4336,Sheet2!$AM$2:$AN$66,2,FALSE)</f>
        <v>Baylor</v>
      </c>
    </row>
    <row r="4337" spans="2:3" x14ac:dyDescent="0.4">
      <c r="B4337">
        <v>1458</v>
      </c>
      <c r="C4337" t="str">
        <f>VLOOKUP(B4337,Sheet2!$AM$2:$AN$66,2,FALSE)</f>
        <v>Wisconsin</v>
      </c>
    </row>
    <row r="4338" spans="2:3" x14ac:dyDescent="0.4">
      <c r="B4338">
        <v>1437</v>
      </c>
      <c r="C4338" t="str">
        <f>VLOOKUP(B4338,Sheet2!$AM$2:$AN$66,2,FALSE)</f>
        <v>Villanova</v>
      </c>
    </row>
    <row r="4339" spans="2:3" x14ac:dyDescent="0.4">
      <c r="B4339">
        <v>1452</v>
      </c>
      <c r="C4339" t="str">
        <f>VLOOKUP(B4339,Sheet2!$AM$2:$AN$66,2,FALSE)</f>
        <v>West Virginia</v>
      </c>
    </row>
    <row r="4340" spans="2:3" x14ac:dyDescent="0.4">
      <c r="B4340">
        <v>1452</v>
      </c>
      <c r="C4340" t="str">
        <f>VLOOKUP(B4340,Sheet2!$AM$2:$AN$66,2,FALSE)</f>
        <v>West Virginia</v>
      </c>
    </row>
    <row r="4341" spans="2:3" x14ac:dyDescent="0.4">
      <c r="B4341">
        <v>1124</v>
      </c>
      <c r="C4341" t="str">
        <f>VLOOKUP(B4341,Sheet2!$AM$2:$AN$66,2,FALSE)</f>
        <v>Baylor</v>
      </c>
    </row>
    <row r="4342" spans="2:3" x14ac:dyDescent="0.4">
      <c r="B4342">
        <v>1452</v>
      </c>
      <c r="C4342" t="str">
        <f>VLOOKUP(B4342,Sheet2!$AM$2:$AN$66,2,FALSE)</f>
        <v>West Virginia</v>
      </c>
    </row>
    <row r="4343" spans="2:3" x14ac:dyDescent="0.4">
      <c r="B4343">
        <v>1437</v>
      </c>
      <c r="C4343" t="str">
        <f>VLOOKUP(B4343,Sheet2!$AM$2:$AN$66,2,FALSE)</f>
        <v>Villanova</v>
      </c>
    </row>
    <row r="4344" spans="2:3" x14ac:dyDescent="0.4">
      <c r="B4344">
        <v>1433</v>
      </c>
      <c r="C4344" t="str">
        <f>VLOOKUP(B4344,Sheet2!$AM$2:$AN$66,2,FALSE)</f>
        <v>Virginia Commonwealth</v>
      </c>
    </row>
    <row r="4345" spans="2:3" x14ac:dyDescent="0.4">
      <c r="B4345">
        <v>1437</v>
      </c>
      <c r="C4345" t="str">
        <f>VLOOKUP(B4345,Sheet2!$AM$2:$AN$66,2,FALSE)</f>
        <v>Villanova</v>
      </c>
    </row>
    <row r="4346" spans="2:3" x14ac:dyDescent="0.4">
      <c r="B4346">
        <v>1452</v>
      </c>
      <c r="C4346" t="str">
        <f>VLOOKUP(B4346,Sheet2!$AM$2:$AN$66,2,FALSE)</f>
        <v>West Virginia</v>
      </c>
    </row>
    <row r="4347" spans="2:3" x14ac:dyDescent="0.4">
      <c r="B4347">
        <v>1458</v>
      </c>
      <c r="C4347" t="str">
        <f>VLOOKUP(B4347,Sheet2!$AM$2:$AN$66,2,FALSE)</f>
        <v>Wisconsin</v>
      </c>
    </row>
    <row r="4348" spans="2:3" x14ac:dyDescent="0.4">
      <c r="B4348">
        <v>1124</v>
      </c>
      <c r="C4348" t="str">
        <f>VLOOKUP(B4348,Sheet2!$AM$2:$AN$66,2,FALSE)</f>
        <v>Baylor</v>
      </c>
    </row>
    <row r="4349" spans="2:3" x14ac:dyDescent="0.4">
      <c r="B4349">
        <v>1452</v>
      </c>
      <c r="C4349" t="str">
        <f>VLOOKUP(B4349,Sheet2!$AM$2:$AN$66,2,FALSE)</f>
        <v>West Virginia</v>
      </c>
    </row>
    <row r="4350" spans="2:3" x14ac:dyDescent="0.4">
      <c r="B4350">
        <v>1452</v>
      </c>
      <c r="C4350" t="str">
        <f>VLOOKUP(B4350,Sheet2!$AM$2:$AN$66,2,FALSE)</f>
        <v>West Virginia</v>
      </c>
    </row>
    <row r="4351" spans="2:3" x14ac:dyDescent="0.4">
      <c r="B4351">
        <v>1343</v>
      </c>
      <c r="C4351" t="str">
        <f>VLOOKUP(B4351,Sheet2!$AM$2:$AN$66,2,FALSE)</f>
        <v>Princeton</v>
      </c>
    </row>
    <row r="4352" spans="2:3" x14ac:dyDescent="0.4">
      <c r="B4352">
        <v>1437</v>
      </c>
      <c r="C4352" t="str">
        <f>VLOOKUP(B4352,Sheet2!$AM$2:$AN$66,2,FALSE)</f>
        <v>Villanova</v>
      </c>
    </row>
    <row r="4353" spans="2:3" x14ac:dyDescent="0.4">
      <c r="B4353">
        <v>1181</v>
      </c>
      <c r="C4353" t="str">
        <f>VLOOKUP(B4353,Sheet2!$AM$2:$AN$66,2,FALSE)</f>
        <v>Duke</v>
      </c>
    </row>
    <row r="4354" spans="2:3" x14ac:dyDescent="0.4">
      <c r="B4354">
        <v>1452</v>
      </c>
      <c r="C4354" t="str">
        <f>VLOOKUP(B4354,Sheet2!$AM$2:$AN$66,2,FALSE)</f>
        <v>West Virginia</v>
      </c>
    </row>
    <row r="4355" spans="2:3" x14ac:dyDescent="0.4">
      <c r="B4355">
        <v>1423</v>
      </c>
      <c r="C4355" t="str">
        <f>VLOOKUP(B4355,Sheet2!$AM$2:$AN$66,2,FALSE)</f>
        <v>North Carolina-Wilmington</v>
      </c>
    </row>
    <row r="4356" spans="2:3" x14ac:dyDescent="0.4">
      <c r="B4356">
        <v>1124</v>
      </c>
      <c r="C4356" t="str">
        <f>VLOOKUP(B4356,Sheet2!$AM$2:$AN$66,2,FALSE)</f>
        <v>Baylor</v>
      </c>
    </row>
    <row r="4357" spans="2:3" x14ac:dyDescent="0.4">
      <c r="B4357">
        <v>1437</v>
      </c>
      <c r="C4357" t="str">
        <f>VLOOKUP(B4357,Sheet2!$AM$2:$AN$66,2,FALSE)</f>
        <v>Villanova</v>
      </c>
    </row>
    <row r="4358" spans="2:3" x14ac:dyDescent="0.4">
      <c r="B4358">
        <v>1343</v>
      </c>
      <c r="C4358" t="str">
        <f>VLOOKUP(B4358,Sheet2!$AM$2:$AN$66,2,FALSE)</f>
        <v>Princeton</v>
      </c>
    </row>
    <row r="4359" spans="2:3" x14ac:dyDescent="0.4">
      <c r="B4359">
        <v>1437</v>
      </c>
      <c r="C4359" t="str">
        <f>VLOOKUP(B4359,Sheet2!$AM$2:$AN$66,2,FALSE)</f>
        <v>Villanova</v>
      </c>
    </row>
    <row r="4360" spans="2:3" x14ac:dyDescent="0.4">
      <c r="B4360">
        <v>1433</v>
      </c>
      <c r="C4360" t="str">
        <f>VLOOKUP(B4360,Sheet2!$AM$2:$AN$66,2,FALSE)</f>
        <v>Virginia Commonwealth</v>
      </c>
    </row>
    <row r="4361" spans="2:3" x14ac:dyDescent="0.4">
      <c r="B4361">
        <v>1124</v>
      </c>
      <c r="C4361" t="str">
        <f>VLOOKUP(B4361,Sheet2!$AM$2:$AN$66,2,FALSE)</f>
        <v>Baylor</v>
      </c>
    </row>
    <row r="4362" spans="2:3" x14ac:dyDescent="0.4">
      <c r="B4362">
        <v>1452</v>
      </c>
      <c r="C4362" t="str">
        <f>VLOOKUP(B4362,Sheet2!$AM$2:$AN$66,2,FALSE)</f>
        <v>West Virginia</v>
      </c>
    </row>
    <row r="4363" spans="2:3" x14ac:dyDescent="0.4">
      <c r="B4363">
        <v>1452</v>
      </c>
      <c r="C4363" t="str">
        <f>VLOOKUP(B4363,Sheet2!$AM$2:$AN$66,2,FALSE)</f>
        <v>West Virginia</v>
      </c>
    </row>
    <row r="4364" spans="2:3" x14ac:dyDescent="0.4">
      <c r="B4364">
        <v>1433</v>
      </c>
      <c r="C4364" t="str">
        <f>VLOOKUP(B4364,Sheet2!$AM$2:$AN$66,2,FALSE)</f>
        <v>Virginia Commonwealth</v>
      </c>
    </row>
    <row r="4365" spans="2:3" x14ac:dyDescent="0.4">
      <c r="B4365">
        <v>1181</v>
      </c>
      <c r="C4365" t="str">
        <f>VLOOKUP(B4365,Sheet2!$AM$2:$AN$66,2,FALSE)</f>
        <v>Duke</v>
      </c>
    </row>
    <row r="4366" spans="2:3" x14ac:dyDescent="0.4">
      <c r="B4366">
        <v>1437</v>
      </c>
      <c r="C4366" t="str">
        <f>VLOOKUP(B4366,Sheet2!$AM$2:$AN$66,2,FALSE)</f>
        <v>Villanova</v>
      </c>
    </row>
    <row r="4367" spans="2:3" x14ac:dyDescent="0.4">
      <c r="B4367">
        <v>1124</v>
      </c>
      <c r="C4367" t="str">
        <f>VLOOKUP(B4367,Sheet2!$AM$2:$AN$66,2,FALSE)</f>
        <v>Baylor</v>
      </c>
    </row>
    <row r="4368" spans="2:3" x14ac:dyDescent="0.4">
      <c r="B4368">
        <v>1452</v>
      </c>
      <c r="C4368" t="str">
        <f>VLOOKUP(B4368,Sheet2!$AM$2:$AN$66,2,FALSE)</f>
        <v>West Virginia</v>
      </c>
    </row>
    <row r="4369" spans="2:3" x14ac:dyDescent="0.4">
      <c r="B4369">
        <v>1452</v>
      </c>
      <c r="C4369" t="str">
        <f>VLOOKUP(B4369,Sheet2!$AM$2:$AN$66,2,FALSE)</f>
        <v>West Virginia</v>
      </c>
    </row>
    <row r="4370" spans="2:3" x14ac:dyDescent="0.4">
      <c r="B4370">
        <v>1437</v>
      </c>
      <c r="C4370" t="str">
        <f>VLOOKUP(B4370,Sheet2!$AM$2:$AN$66,2,FALSE)</f>
        <v>Villanova</v>
      </c>
    </row>
    <row r="4371" spans="2:3" x14ac:dyDescent="0.4">
      <c r="B4371">
        <v>1343</v>
      </c>
      <c r="C4371" t="str">
        <f>VLOOKUP(B4371,Sheet2!$AM$2:$AN$66,2,FALSE)</f>
        <v>Princeton</v>
      </c>
    </row>
    <row r="4372" spans="2:3" x14ac:dyDescent="0.4">
      <c r="B4372">
        <v>1374</v>
      </c>
      <c r="C4372" t="str">
        <f>VLOOKUP(B4372,Sheet2!$AM$2:$AN$66,2,FALSE)</f>
        <v>Southern Methodist</v>
      </c>
    </row>
    <row r="4373" spans="2:3" x14ac:dyDescent="0.4">
      <c r="B4373">
        <v>1452</v>
      </c>
      <c r="C4373" t="str">
        <f>VLOOKUP(B4373,Sheet2!$AM$2:$AN$66,2,FALSE)</f>
        <v>West Virginia</v>
      </c>
    </row>
    <row r="4374" spans="2:3" x14ac:dyDescent="0.4">
      <c r="B4374">
        <v>1437</v>
      </c>
      <c r="C4374" t="str">
        <f>VLOOKUP(B4374,Sheet2!$AM$2:$AN$66,2,FALSE)</f>
        <v>Villanova</v>
      </c>
    </row>
    <row r="4375" spans="2:3" x14ac:dyDescent="0.4">
      <c r="B4375">
        <v>1433</v>
      </c>
      <c r="C4375" t="str">
        <f>VLOOKUP(B4375,Sheet2!$AM$2:$AN$66,2,FALSE)</f>
        <v>Virginia Commonwealth</v>
      </c>
    </row>
    <row r="4376" spans="2:3" x14ac:dyDescent="0.4">
      <c r="B4376">
        <v>1452</v>
      </c>
      <c r="C4376" t="str">
        <f>VLOOKUP(B4376,Sheet2!$AM$2:$AN$66,2,FALSE)</f>
        <v>West Virginia</v>
      </c>
    </row>
    <row r="4377" spans="2:3" x14ac:dyDescent="0.4">
      <c r="B4377">
        <v>1423</v>
      </c>
      <c r="C4377" t="str">
        <f>VLOOKUP(B4377,Sheet2!$AM$2:$AN$66,2,FALSE)</f>
        <v>North Carolina-Wilmington</v>
      </c>
    </row>
    <row r="4378" spans="2:3" x14ac:dyDescent="0.4">
      <c r="B4378">
        <v>1433</v>
      </c>
      <c r="C4378" t="str">
        <f>VLOOKUP(B4378,Sheet2!$AM$2:$AN$66,2,FALSE)</f>
        <v>Virginia Commonwealth</v>
      </c>
    </row>
    <row r="4379" spans="2:3" x14ac:dyDescent="0.4">
      <c r="B4379">
        <v>1124</v>
      </c>
      <c r="C4379" t="str">
        <f>VLOOKUP(B4379,Sheet2!$AM$2:$AN$66,2,FALSE)</f>
        <v>Baylor</v>
      </c>
    </row>
    <row r="4380" spans="2:3" x14ac:dyDescent="0.4">
      <c r="B4380">
        <v>1437</v>
      </c>
      <c r="C4380" t="str">
        <f>VLOOKUP(B4380,Sheet2!$AM$2:$AN$66,2,FALSE)</f>
        <v>Villanova</v>
      </c>
    </row>
    <row r="4381" spans="2:3" x14ac:dyDescent="0.4">
      <c r="B4381">
        <v>1452</v>
      </c>
      <c r="C4381" t="str">
        <f>VLOOKUP(B4381,Sheet2!$AM$2:$AN$66,2,FALSE)</f>
        <v>West Virginia</v>
      </c>
    </row>
    <row r="4382" spans="2:3" x14ac:dyDescent="0.4">
      <c r="B4382">
        <v>1437</v>
      </c>
      <c r="C4382" t="str">
        <f>VLOOKUP(B4382,Sheet2!$AM$2:$AN$66,2,FALSE)</f>
        <v>Villanova</v>
      </c>
    </row>
    <row r="4383" spans="2:3" x14ac:dyDescent="0.4">
      <c r="B4383">
        <v>1452</v>
      </c>
      <c r="C4383" t="str">
        <f>VLOOKUP(B4383,Sheet2!$AM$2:$AN$66,2,FALSE)</f>
        <v>West Virginia</v>
      </c>
    </row>
    <row r="4384" spans="2:3" x14ac:dyDescent="0.4">
      <c r="B4384">
        <v>1423</v>
      </c>
      <c r="C4384" t="str">
        <f>VLOOKUP(B4384,Sheet2!$AM$2:$AN$66,2,FALSE)</f>
        <v>North Carolina-Wilmington</v>
      </c>
    </row>
    <row r="4385" spans="2:3" x14ac:dyDescent="0.4">
      <c r="B4385">
        <v>1458</v>
      </c>
      <c r="C4385" t="str">
        <f>VLOOKUP(B4385,Sheet2!$AM$2:$AN$66,2,FALSE)</f>
        <v>Wisconsin</v>
      </c>
    </row>
    <row r="4386" spans="2:3" x14ac:dyDescent="0.4">
      <c r="B4386">
        <v>1124</v>
      </c>
      <c r="C4386" t="str">
        <f>VLOOKUP(B4386,Sheet2!$AM$2:$AN$66,2,FALSE)</f>
        <v>Baylor</v>
      </c>
    </row>
    <row r="4387" spans="2:3" x14ac:dyDescent="0.4">
      <c r="B4387">
        <v>1437</v>
      </c>
      <c r="C4387" t="str">
        <f>VLOOKUP(B4387,Sheet2!$AM$2:$AN$66,2,FALSE)</f>
        <v>Villanova</v>
      </c>
    </row>
    <row r="4388" spans="2:3" x14ac:dyDescent="0.4">
      <c r="B4388">
        <v>1124</v>
      </c>
      <c r="C4388" t="str">
        <f>VLOOKUP(B4388,Sheet2!$AM$2:$AN$66,2,FALSE)</f>
        <v>Baylor</v>
      </c>
    </row>
    <row r="4389" spans="2:3" x14ac:dyDescent="0.4">
      <c r="B4389">
        <v>1124</v>
      </c>
      <c r="C4389" t="str">
        <f>VLOOKUP(B4389,Sheet2!$AM$2:$AN$66,2,FALSE)</f>
        <v>Baylor</v>
      </c>
    </row>
    <row r="4390" spans="2:3" x14ac:dyDescent="0.4">
      <c r="B4390">
        <v>1433</v>
      </c>
      <c r="C4390" t="str">
        <f>VLOOKUP(B4390,Sheet2!$AM$2:$AN$66,2,FALSE)</f>
        <v>Virginia Commonwealth</v>
      </c>
    </row>
    <row r="4391" spans="2:3" x14ac:dyDescent="0.4">
      <c r="B4391">
        <v>1437</v>
      </c>
      <c r="C4391" t="str">
        <f>VLOOKUP(B4391,Sheet2!$AM$2:$AN$66,2,FALSE)</f>
        <v>Villanova</v>
      </c>
    </row>
    <row r="4392" spans="2:3" x14ac:dyDescent="0.4">
      <c r="B4392">
        <v>1452</v>
      </c>
      <c r="C4392" t="str">
        <f>VLOOKUP(B4392,Sheet2!$AM$2:$AN$66,2,FALSE)</f>
        <v>West Virginia</v>
      </c>
    </row>
    <row r="4393" spans="2:3" x14ac:dyDescent="0.4">
      <c r="B4393">
        <v>1181</v>
      </c>
      <c r="C4393" t="str">
        <f>VLOOKUP(B4393,Sheet2!$AM$2:$AN$66,2,FALSE)</f>
        <v>Duke</v>
      </c>
    </row>
    <row r="4394" spans="2:3" x14ac:dyDescent="0.4">
      <c r="B4394">
        <v>1124</v>
      </c>
      <c r="C4394" t="str">
        <f>VLOOKUP(B4394,Sheet2!$AM$2:$AN$66,2,FALSE)</f>
        <v>Baylor</v>
      </c>
    </row>
    <row r="4395" spans="2:3" x14ac:dyDescent="0.4">
      <c r="B4395">
        <v>1437</v>
      </c>
      <c r="C4395" t="str">
        <f>VLOOKUP(B4395,Sheet2!$AM$2:$AN$66,2,FALSE)</f>
        <v>Villanova</v>
      </c>
    </row>
    <row r="4396" spans="2:3" x14ac:dyDescent="0.4">
      <c r="B4396">
        <v>1452</v>
      </c>
      <c r="C4396" t="str">
        <f>VLOOKUP(B4396,Sheet2!$AM$2:$AN$66,2,FALSE)</f>
        <v>West Virginia</v>
      </c>
    </row>
    <row r="4397" spans="2:3" x14ac:dyDescent="0.4">
      <c r="B4397">
        <v>1452</v>
      </c>
      <c r="C4397" t="str">
        <f>VLOOKUP(B4397,Sheet2!$AM$2:$AN$66,2,FALSE)</f>
        <v>West Virginia</v>
      </c>
    </row>
    <row r="4398" spans="2:3" x14ac:dyDescent="0.4">
      <c r="B4398">
        <v>1437</v>
      </c>
      <c r="C4398" t="str">
        <f>VLOOKUP(B4398,Sheet2!$AM$2:$AN$66,2,FALSE)</f>
        <v>Villanova</v>
      </c>
    </row>
    <row r="4399" spans="2:3" x14ac:dyDescent="0.4">
      <c r="B4399">
        <v>1437</v>
      </c>
      <c r="C4399" t="str">
        <f>VLOOKUP(B4399,Sheet2!$AM$2:$AN$66,2,FALSE)</f>
        <v>Villanova</v>
      </c>
    </row>
    <row r="4400" spans="2:3" x14ac:dyDescent="0.4">
      <c r="B4400">
        <v>1195</v>
      </c>
      <c r="C4400" t="str">
        <f>VLOOKUP(B4400,Sheet2!$AM$2:$AN$66,2,FALSE)</f>
        <v>Florida Gulf Coast</v>
      </c>
    </row>
    <row r="4401" spans="2:3" x14ac:dyDescent="0.4">
      <c r="B4401">
        <v>1374</v>
      </c>
      <c r="C4401" t="str">
        <f>VLOOKUP(B4401,Sheet2!$AM$2:$AN$66,2,FALSE)</f>
        <v>Southern Methodist</v>
      </c>
    </row>
    <row r="4402" spans="2:3" x14ac:dyDescent="0.4">
      <c r="B4402">
        <v>1452</v>
      </c>
      <c r="C4402" t="str">
        <f>VLOOKUP(B4402,Sheet2!$AM$2:$AN$66,2,FALSE)</f>
        <v>West Virginia</v>
      </c>
    </row>
    <row r="4403" spans="2:3" x14ac:dyDescent="0.4">
      <c r="B4403">
        <v>1452</v>
      </c>
      <c r="C4403" t="str">
        <f>VLOOKUP(B4403,Sheet2!$AM$2:$AN$66,2,FALSE)</f>
        <v>West Virginia</v>
      </c>
    </row>
    <row r="4404" spans="2:3" x14ac:dyDescent="0.4">
      <c r="B4404">
        <v>1124</v>
      </c>
      <c r="C4404" t="str">
        <f>VLOOKUP(B4404,Sheet2!$AM$2:$AN$66,2,FALSE)</f>
        <v>Baylor</v>
      </c>
    </row>
    <row r="4405" spans="2:3" x14ac:dyDescent="0.4">
      <c r="B4405">
        <v>1437</v>
      </c>
      <c r="C4405" t="str">
        <f>VLOOKUP(B4405,Sheet2!$AM$2:$AN$66,2,FALSE)</f>
        <v>Villanova</v>
      </c>
    </row>
    <row r="4406" spans="2:3" x14ac:dyDescent="0.4">
      <c r="B4406">
        <v>1124</v>
      </c>
      <c r="C4406" t="str">
        <f>VLOOKUP(B4406,Sheet2!$AM$2:$AN$66,2,FALSE)</f>
        <v>Baylor</v>
      </c>
    </row>
    <row r="4407" spans="2:3" x14ac:dyDescent="0.4">
      <c r="B4407">
        <v>1195</v>
      </c>
      <c r="C4407" t="str">
        <f>VLOOKUP(B4407,Sheet2!$AM$2:$AN$66,2,FALSE)</f>
        <v>Florida Gulf Coast</v>
      </c>
    </row>
    <row r="4408" spans="2:3" x14ac:dyDescent="0.4">
      <c r="B4408">
        <v>1437</v>
      </c>
      <c r="C4408" t="str">
        <f>VLOOKUP(B4408,Sheet2!$AM$2:$AN$66,2,FALSE)</f>
        <v>Villanova</v>
      </c>
    </row>
    <row r="4409" spans="2:3" x14ac:dyDescent="0.4">
      <c r="B4409">
        <v>1452</v>
      </c>
      <c r="C4409" t="str">
        <f>VLOOKUP(B4409,Sheet2!$AM$2:$AN$66,2,FALSE)</f>
        <v>West Virginia</v>
      </c>
    </row>
    <row r="4410" spans="2:3" x14ac:dyDescent="0.4">
      <c r="B4410">
        <v>1433</v>
      </c>
      <c r="C4410" t="str">
        <f>VLOOKUP(B4410,Sheet2!$AM$2:$AN$66,2,FALSE)</f>
        <v>Virginia Commonwealth</v>
      </c>
    </row>
    <row r="4411" spans="2:3" x14ac:dyDescent="0.4">
      <c r="B4411">
        <v>1437</v>
      </c>
      <c r="C4411" t="str">
        <f>VLOOKUP(B4411,Sheet2!$AM$2:$AN$66,2,FALSE)</f>
        <v>Villanova</v>
      </c>
    </row>
    <row r="4412" spans="2:3" x14ac:dyDescent="0.4">
      <c r="B4412">
        <v>1124</v>
      </c>
      <c r="C4412" t="str">
        <f>VLOOKUP(B4412,Sheet2!$AM$2:$AN$66,2,FALSE)</f>
        <v>Baylor</v>
      </c>
    </row>
    <row r="4413" spans="2:3" x14ac:dyDescent="0.4">
      <c r="B4413">
        <v>1437</v>
      </c>
      <c r="C4413" t="str">
        <f>VLOOKUP(B4413,Sheet2!$AM$2:$AN$66,2,FALSE)</f>
        <v>Villanova</v>
      </c>
    </row>
    <row r="4414" spans="2:3" x14ac:dyDescent="0.4">
      <c r="B4414">
        <v>1452</v>
      </c>
      <c r="C4414" t="str">
        <f>VLOOKUP(B4414,Sheet2!$AM$2:$AN$66,2,FALSE)</f>
        <v>West Virginia</v>
      </c>
    </row>
    <row r="4415" spans="2:3" x14ac:dyDescent="0.4">
      <c r="B4415">
        <v>1343</v>
      </c>
      <c r="C4415" t="str">
        <f>VLOOKUP(B4415,Sheet2!$AM$2:$AN$66,2,FALSE)</f>
        <v>Princeton</v>
      </c>
    </row>
    <row r="4416" spans="2:3" x14ac:dyDescent="0.4">
      <c r="B4416">
        <v>1452</v>
      </c>
      <c r="C4416" t="str">
        <f>VLOOKUP(B4416,Sheet2!$AM$2:$AN$66,2,FALSE)</f>
        <v>West Virginia</v>
      </c>
    </row>
    <row r="4417" spans="2:3" x14ac:dyDescent="0.4">
      <c r="B4417">
        <v>1315</v>
      </c>
      <c r="C4417" t="str">
        <f>VLOOKUP(B4417,Sheet2!$AM$2:$AN$66,2,FALSE)</f>
        <v>North Dakota</v>
      </c>
    </row>
    <row r="4418" spans="2:3" x14ac:dyDescent="0.4">
      <c r="B4418">
        <v>1437</v>
      </c>
      <c r="C4418" t="str">
        <f>VLOOKUP(B4418,Sheet2!$AM$2:$AN$66,2,FALSE)</f>
        <v>Villanova</v>
      </c>
    </row>
    <row r="4419" spans="2:3" x14ac:dyDescent="0.4">
      <c r="B4419">
        <v>1452</v>
      </c>
      <c r="C4419" t="str">
        <f>VLOOKUP(B4419,Sheet2!$AM$2:$AN$66,2,FALSE)</f>
        <v>West Virginia</v>
      </c>
    </row>
    <row r="4420" spans="2:3" x14ac:dyDescent="0.4">
      <c r="B4420">
        <v>1124</v>
      </c>
      <c r="C4420" t="str">
        <f>VLOOKUP(B4420,Sheet2!$AM$2:$AN$66,2,FALSE)</f>
        <v>Baylor</v>
      </c>
    </row>
    <row r="4421" spans="2:3" x14ac:dyDescent="0.4">
      <c r="B4421">
        <v>1437</v>
      </c>
      <c r="C4421" t="str">
        <f>VLOOKUP(B4421,Sheet2!$AM$2:$AN$66,2,FALSE)</f>
        <v>Villanova</v>
      </c>
    </row>
    <row r="4422" spans="2:3" x14ac:dyDescent="0.4">
      <c r="B4422">
        <v>1433</v>
      </c>
      <c r="C4422" t="str">
        <f>VLOOKUP(B4422,Sheet2!$AM$2:$AN$66,2,FALSE)</f>
        <v>Virginia Commonwealth</v>
      </c>
    </row>
    <row r="4423" spans="2:3" x14ac:dyDescent="0.4">
      <c r="B4423">
        <v>1433</v>
      </c>
      <c r="C4423" t="str">
        <f>VLOOKUP(B4423,Sheet2!$AM$2:$AN$66,2,FALSE)</f>
        <v>Virginia Commonwealth</v>
      </c>
    </row>
    <row r="4424" spans="2:3" x14ac:dyDescent="0.4">
      <c r="B4424">
        <v>1433</v>
      </c>
      <c r="C4424" t="str">
        <f>VLOOKUP(B4424,Sheet2!$AM$2:$AN$66,2,FALSE)</f>
        <v>Virginia Commonwealth</v>
      </c>
    </row>
    <row r="4425" spans="2:3" x14ac:dyDescent="0.4">
      <c r="B4425">
        <v>1452</v>
      </c>
      <c r="C4425" t="str">
        <f>VLOOKUP(B4425,Sheet2!$AM$2:$AN$66,2,FALSE)</f>
        <v>West Virginia</v>
      </c>
    </row>
    <row r="4426" spans="2:3" x14ac:dyDescent="0.4">
      <c r="B4426">
        <v>1437</v>
      </c>
      <c r="C4426" t="str">
        <f>VLOOKUP(B4426,Sheet2!$AM$2:$AN$66,2,FALSE)</f>
        <v>Villanova</v>
      </c>
    </row>
    <row r="4427" spans="2:3" x14ac:dyDescent="0.4">
      <c r="B4427">
        <v>1315</v>
      </c>
      <c r="C4427" t="str">
        <f>VLOOKUP(B4427,Sheet2!$AM$2:$AN$66,2,FALSE)</f>
        <v>North Dakota</v>
      </c>
    </row>
    <row r="4428" spans="2:3" x14ac:dyDescent="0.4">
      <c r="B4428">
        <v>1452</v>
      </c>
      <c r="C4428" t="str">
        <f>VLOOKUP(B4428,Sheet2!$AM$2:$AN$66,2,FALSE)</f>
        <v>West Virginia</v>
      </c>
    </row>
    <row r="4429" spans="2:3" x14ac:dyDescent="0.4">
      <c r="B4429">
        <v>1437</v>
      </c>
      <c r="C4429" t="str">
        <f>VLOOKUP(B4429,Sheet2!$AM$2:$AN$66,2,FALSE)</f>
        <v>Villanova</v>
      </c>
    </row>
    <row r="4430" spans="2:3" x14ac:dyDescent="0.4">
      <c r="B4430">
        <v>1124</v>
      </c>
      <c r="C4430" t="str">
        <f>VLOOKUP(B4430,Sheet2!$AM$2:$AN$66,2,FALSE)</f>
        <v>Baylor</v>
      </c>
    </row>
    <row r="4431" spans="2:3" x14ac:dyDescent="0.4">
      <c r="B4431">
        <v>1458</v>
      </c>
      <c r="C4431" t="str">
        <f>VLOOKUP(B4431,Sheet2!$AM$2:$AN$66,2,FALSE)</f>
        <v>Wisconsin</v>
      </c>
    </row>
    <row r="4432" spans="2:3" x14ac:dyDescent="0.4">
      <c r="B4432">
        <v>1452</v>
      </c>
      <c r="C4432" t="str">
        <f>VLOOKUP(B4432,Sheet2!$AM$2:$AN$66,2,FALSE)</f>
        <v>West Virginia</v>
      </c>
    </row>
    <row r="4433" spans="2:3" x14ac:dyDescent="0.4">
      <c r="B4433">
        <v>1124</v>
      </c>
      <c r="C4433" t="str">
        <f>VLOOKUP(B4433,Sheet2!$AM$2:$AN$66,2,FALSE)</f>
        <v>Baylor</v>
      </c>
    </row>
    <row r="4434" spans="2:3" x14ac:dyDescent="0.4">
      <c r="B4434">
        <v>1423</v>
      </c>
      <c r="C4434" t="str">
        <f>VLOOKUP(B4434,Sheet2!$AM$2:$AN$66,2,FALSE)</f>
        <v>North Carolina-Wilmington</v>
      </c>
    </row>
    <row r="4435" spans="2:3" x14ac:dyDescent="0.4">
      <c r="B4435">
        <v>1452</v>
      </c>
      <c r="C4435" t="str">
        <f>VLOOKUP(B4435,Sheet2!$AM$2:$AN$66,2,FALSE)</f>
        <v>West Virginia</v>
      </c>
    </row>
    <row r="4436" spans="2:3" x14ac:dyDescent="0.4">
      <c r="B4436">
        <v>1124</v>
      </c>
      <c r="C4436" t="str">
        <f>VLOOKUP(B4436,Sheet2!$AM$2:$AN$66,2,FALSE)</f>
        <v>Baylor</v>
      </c>
    </row>
    <row r="4437" spans="2:3" x14ac:dyDescent="0.4">
      <c r="B4437">
        <v>1124</v>
      </c>
      <c r="C4437" t="str">
        <f>VLOOKUP(B4437,Sheet2!$AM$2:$AN$66,2,FALSE)</f>
        <v>Baylor</v>
      </c>
    </row>
    <row r="4438" spans="2:3" x14ac:dyDescent="0.4">
      <c r="B4438">
        <v>1458</v>
      </c>
      <c r="C4438" t="str">
        <f>VLOOKUP(B4438,Sheet2!$AM$2:$AN$66,2,FALSE)</f>
        <v>Wisconsin</v>
      </c>
    </row>
    <row r="4439" spans="2:3" x14ac:dyDescent="0.4">
      <c r="B4439">
        <v>1124</v>
      </c>
      <c r="C4439" t="str">
        <f>VLOOKUP(B4439,Sheet2!$AM$2:$AN$66,2,FALSE)</f>
        <v>Baylor</v>
      </c>
    </row>
    <row r="4440" spans="2:3" x14ac:dyDescent="0.4">
      <c r="B4440">
        <v>1343</v>
      </c>
      <c r="C4440" t="str">
        <f>VLOOKUP(B4440,Sheet2!$AM$2:$AN$66,2,FALSE)</f>
        <v>Princeton</v>
      </c>
    </row>
    <row r="4441" spans="2:3" x14ac:dyDescent="0.4">
      <c r="B4441">
        <v>1437</v>
      </c>
      <c r="C4441" t="str">
        <f>VLOOKUP(B4441,Sheet2!$AM$2:$AN$66,2,FALSE)</f>
        <v>Villanova</v>
      </c>
    </row>
    <row r="4442" spans="2:3" x14ac:dyDescent="0.4">
      <c r="B4442">
        <v>1433</v>
      </c>
      <c r="C4442" t="str">
        <f>VLOOKUP(B4442,Sheet2!$AM$2:$AN$66,2,FALSE)</f>
        <v>Virginia Commonwealth</v>
      </c>
    </row>
    <row r="4443" spans="2:3" x14ac:dyDescent="0.4">
      <c r="B4443">
        <v>1458</v>
      </c>
      <c r="C4443" t="str">
        <f>VLOOKUP(B4443,Sheet2!$AM$2:$AN$66,2,FALSE)</f>
        <v>Wisconsin</v>
      </c>
    </row>
    <row r="4444" spans="2:3" x14ac:dyDescent="0.4">
      <c r="B4444">
        <v>1196</v>
      </c>
      <c r="C4444" t="str">
        <f>VLOOKUP(B4444,Sheet2!$AM$2:$AN$66,2,FALSE)</f>
        <v>Florida</v>
      </c>
    </row>
    <row r="4445" spans="2:3" x14ac:dyDescent="0.4">
      <c r="B4445">
        <v>1437</v>
      </c>
      <c r="C4445" t="str">
        <f>VLOOKUP(B4445,Sheet2!$AM$2:$AN$66,2,FALSE)</f>
        <v>Villanova</v>
      </c>
    </row>
    <row r="4446" spans="2:3" x14ac:dyDescent="0.4">
      <c r="B4446">
        <v>1343</v>
      </c>
      <c r="C4446" t="str">
        <f>VLOOKUP(B4446,Sheet2!$AM$2:$AN$66,2,FALSE)</f>
        <v>Princeton</v>
      </c>
    </row>
    <row r="4447" spans="2:3" x14ac:dyDescent="0.4">
      <c r="B4447">
        <v>1437</v>
      </c>
      <c r="C4447" t="str">
        <f>VLOOKUP(B4447,Sheet2!$AM$2:$AN$66,2,FALSE)</f>
        <v>Villanova</v>
      </c>
    </row>
    <row r="4448" spans="2:3" x14ac:dyDescent="0.4">
      <c r="B4448">
        <v>1452</v>
      </c>
      <c r="C4448" t="str">
        <f>VLOOKUP(B4448,Sheet2!$AM$2:$AN$66,2,FALSE)</f>
        <v>West Virginia</v>
      </c>
    </row>
    <row r="4449" spans="2:3" x14ac:dyDescent="0.4">
      <c r="B4449">
        <v>1452</v>
      </c>
      <c r="C4449" t="str">
        <f>VLOOKUP(B4449,Sheet2!$AM$2:$AN$66,2,FALSE)</f>
        <v>West Virginia</v>
      </c>
    </row>
    <row r="4450" spans="2:3" x14ac:dyDescent="0.4">
      <c r="B4450">
        <v>1124</v>
      </c>
      <c r="C4450" t="str">
        <f>VLOOKUP(B4450,Sheet2!$AM$2:$AN$66,2,FALSE)</f>
        <v>Baylor</v>
      </c>
    </row>
    <row r="4451" spans="2:3" x14ac:dyDescent="0.4">
      <c r="B4451">
        <v>1124</v>
      </c>
      <c r="C4451" t="str">
        <f>VLOOKUP(B4451,Sheet2!$AM$2:$AN$66,2,FALSE)</f>
        <v>Baylor</v>
      </c>
    </row>
    <row r="4452" spans="2:3" x14ac:dyDescent="0.4">
      <c r="B4452">
        <v>1423</v>
      </c>
      <c r="C4452" t="str">
        <f>VLOOKUP(B4452,Sheet2!$AM$2:$AN$66,2,FALSE)</f>
        <v>North Carolina-Wilmington</v>
      </c>
    </row>
    <row r="4453" spans="2:3" x14ac:dyDescent="0.4">
      <c r="B4453">
        <v>1452</v>
      </c>
      <c r="C4453" t="str">
        <f>VLOOKUP(B4453,Sheet2!$AM$2:$AN$66,2,FALSE)</f>
        <v>West Virginia</v>
      </c>
    </row>
    <row r="4454" spans="2:3" x14ac:dyDescent="0.4">
      <c r="B4454">
        <v>1437</v>
      </c>
      <c r="C4454" t="str">
        <f>VLOOKUP(B4454,Sheet2!$AM$2:$AN$66,2,FALSE)</f>
        <v>Villanova</v>
      </c>
    </row>
    <row r="4455" spans="2:3" x14ac:dyDescent="0.4">
      <c r="B4455">
        <v>1437</v>
      </c>
      <c r="C4455" t="str">
        <f>VLOOKUP(B4455,Sheet2!$AM$2:$AN$66,2,FALSE)</f>
        <v>Villanova</v>
      </c>
    </row>
    <row r="4456" spans="2:3" x14ac:dyDescent="0.4">
      <c r="B4456">
        <v>1437</v>
      </c>
      <c r="C4456" t="str">
        <f>VLOOKUP(B4456,Sheet2!$AM$2:$AN$66,2,FALSE)</f>
        <v>Villanova</v>
      </c>
    </row>
    <row r="4457" spans="2:3" x14ac:dyDescent="0.4">
      <c r="B4457">
        <v>1437</v>
      </c>
      <c r="C4457" t="str">
        <f>VLOOKUP(B4457,Sheet2!$AM$2:$AN$66,2,FALSE)</f>
        <v>Villanova</v>
      </c>
    </row>
    <row r="4458" spans="2:3" x14ac:dyDescent="0.4">
      <c r="B4458">
        <v>1437</v>
      </c>
      <c r="C4458" t="str">
        <f>VLOOKUP(B4458,Sheet2!$AM$2:$AN$66,2,FALSE)</f>
        <v>Villanova</v>
      </c>
    </row>
    <row r="4459" spans="2:3" x14ac:dyDescent="0.4">
      <c r="B4459">
        <v>1437</v>
      </c>
      <c r="C4459" t="str">
        <f>VLOOKUP(B4459,Sheet2!$AM$2:$AN$66,2,FALSE)</f>
        <v>Villanova</v>
      </c>
    </row>
    <row r="4460" spans="2:3" x14ac:dyDescent="0.4">
      <c r="B4460">
        <v>1452</v>
      </c>
      <c r="C4460" t="str">
        <f>VLOOKUP(B4460,Sheet2!$AM$2:$AN$66,2,FALSE)</f>
        <v>West Virginia</v>
      </c>
    </row>
    <row r="4461" spans="2:3" x14ac:dyDescent="0.4">
      <c r="B4461">
        <v>1458</v>
      </c>
      <c r="C4461" t="str">
        <f>VLOOKUP(B4461,Sheet2!$AM$2:$AN$66,2,FALSE)</f>
        <v>Wisconsin</v>
      </c>
    </row>
    <row r="4462" spans="2:3" x14ac:dyDescent="0.4">
      <c r="B4462">
        <v>1181</v>
      </c>
      <c r="C4462" t="str">
        <f>VLOOKUP(B4462,Sheet2!$AM$2:$AN$66,2,FALSE)</f>
        <v>Duke</v>
      </c>
    </row>
    <row r="4463" spans="2:3" x14ac:dyDescent="0.4">
      <c r="B4463">
        <v>1437</v>
      </c>
      <c r="C4463" t="str">
        <f>VLOOKUP(B4463,Sheet2!$AM$2:$AN$66,2,FALSE)</f>
        <v>Villanova</v>
      </c>
    </row>
    <row r="4464" spans="2:3" x14ac:dyDescent="0.4">
      <c r="B4464">
        <v>1452</v>
      </c>
      <c r="C4464" t="str">
        <f>VLOOKUP(B4464,Sheet2!$AM$2:$AN$66,2,FALSE)</f>
        <v>West Virginia</v>
      </c>
    </row>
    <row r="4465" spans="2:3" x14ac:dyDescent="0.4">
      <c r="B4465">
        <v>1437</v>
      </c>
      <c r="C4465" t="str">
        <f>VLOOKUP(B4465,Sheet2!$AM$2:$AN$66,2,FALSE)</f>
        <v>Villanova</v>
      </c>
    </row>
    <row r="4466" spans="2:3" x14ac:dyDescent="0.4">
      <c r="B4466">
        <v>1196</v>
      </c>
      <c r="C4466" t="str">
        <f>VLOOKUP(B4466,Sheet2!$AM$2:$AN$66,2,FALSE)</f>
        <v>Florida</v>
      </c>
    </row>
    <row r="4467" spans="2:3" x14ac:dyDescent="0.4">
      <c r="B4467">
        <v>1124</v>
      </c>
      <c r="C4467" t="str">
        <f>VLOOKUP(B4467,Sheet2!$AM$2:$AN$66,2,FALSE)</f>
        <v>Baylor</v>
      </c>
    </row>
    <row r="4468" spans="2:3" x14ac:dyDescent="0.4">
      <c r="B4468">
        <v>1112</v>
      </c>
      <c r="C4468" t="str">
        <f>VLOOKUP(B4468,Sheet2!$AM$2:$AN$66,2,FALSE)</f>
        <v>Arizona</v>
      </c>
    </row>
    <row r="4469" spans="2:3" x14ac:dyDescent="0.4">
      <c r="B4469">
        <v>1124</v>
      </c>
      <c r="C4469" t="str">
        <f>VLOOKUP(B4469,Sheet2!$AM$2:$AN$66,2,FALSE)</f>
        <v>Baylor</v>
      </c>
    </row>
    <row r="4470" spans="2:3" x14ac:dyDescent="0.4">
      <c r="B4470">
        <v>1458</v>
      </c>
      <c r="C4470" t="str">
        <f>VLOOKUP(B4470,Sheet2!$AM$2:$AN$66,2,FALSE)</f>
        <v>Wisconsin</v>
      </c>
    </row>
    <row r="4471" spans="2:3" x14ac:dyDescent="0.4">
      <c r="B4471">
        <v>1124</v>
      </c>
      <c r="C4471" t="str">
        <f>VLOOKUP(B4471,Sheet2!$AM$2:$AN$66,2,FALSE)</f>
        <v>Baylor</v>
      </c>
    </row>
    <row r="4472" spans="2:3" x14ac:dyDescent="0.4">
      <c r="B4472">
        <v>1124</v>
      </c>
      <c r="C4472" t="str">
        <f>VLOOKUP(B4472,Sheet2!$AM$2:$AN$66,2,FALSE)</f>
        <v>Baylor</v>
      </c>
    </row>
    <row r="4473" spans="2:3" x14ac:dyDescent="0.4">
      <c r="B4473">
        <v>1437</v>
      </c>
      <c r="C4473" t="str">
        <f>VLOOKUP(B4473,Sheet2!$AM$2:$AN$66,2,FALSE)</f>
        <v>Villanova</v>
      </c>
    </row>
    <row r="4474" spans="2:3" x14ac:dyDescent="0.4">
      <c r="B4474">
        <v>1452</v>
      </c>
      <c r="C4474" t="str">
        <f>VLOOKUP(B4474,Sheet2!$AM$2:$AN$66,2,FALSE)</f>
        <v>West Virginia</v>
      </c>
    </row>
    <row r="4475" spans="2:3" x14ac:dyDescent="0.4">
      <c r="B4475">
        <v>1452</v>
      </c>
      <c r="C4475" t="str">
        <f>VLOOKUP(B4475,Sheet2!$AM$2:$AN$66,2,FALSE)</f>
        <v>West Virginia</v>
      </c>
    </row>
    <row r="4476" spans="2:3" x14ac:dyDescent="0.4">
      <c r="B4476">
        <v>1452</v>
      </c>
      <c r="C4476" t="str">
        <f>VLOOKUP(B4476,Sheet2!$AM$2:$AN$66,2,FALSE)</f>
        <v>West Virginia</v>
      </c>
    </row>
    <row r="4477" spans="2:3" x14ac:dyDescent="0.4">
      <c r="B4477">
        <v>1452</v>
      </c>
      <c r="C4477" t="str">
        <f>VLOOKUP(B4477,Sheet2!$AM$2:$AN$66,2,FALSE)</f>
        <v>West Virginia</v>
      </c>
    </row>
    <row r="4478" spans="2:3" x14ac:dyDescent="0.4">
      <c r="B4478">
        <v>1437</v>
      </c>
      <c r="C4478" t="str">
        <f>VLOOKUP(B4478,Sheet2!$AM$2:$AN$66,2,FALSE)</f>
        <v>Villanova</v>
      </c>
    </row>
    <row r="4479" spans="2:3" x14ac:dyDescent="0.4">
      <c r="B4479">
        <v>1124</v>
      </c>
      <c r="C4479" t="str">
        <f>VLOOKUP(B4479,Sheet2!$AM$2:$AN$66,2,FALSE)</f>
        <v>Baylor</v>
      </c>
    </row>
    <row r="4480" spans="2:3" x14ac:dyDescent="0.4">
      <c r="B4480">
        <v>1181</v>
      </c>
      <c r="C4480" t="str">
        <f>VLOOKUP(B4480,Sheet2!$AM$2:$AN$66,2,FALSE)</f>
        <v>Duke</v>
      </c>
    </row>
    <row r="4481" spans="2:3" x14ac:dyDescent="0.4">
      <c r="B4481">
        <v>1452</v>
      </c>
      <c r="C4481" t="str">
        <f>VLOOKUP(B4481,Sheet2!$AM$2:$AN$66,2,FALSE)</f>
        <v>West Virginia</v>
      </c>
    </row>
    <row r="4482" spans="2:3" x14ac:dyDescent="0.4">
      <c r="B4482">
        <v>1437</v>
      </c>
      <c r="C4482" t="str">
        <f>VLOOKUP(B4482,Sheet2!$AM$2:$AN$66,2,FALSE)</f>
        <v>Villanova</v>
      </c>
    </row>
    <row r="4483" spans="2:3" x14ac:dyDescent="0.4">
      <c r="B4483">
        <v>1452</v>
      </c>
      <c r="C4483" t="str">
        <f>VLOOKUP(B4483,Sheet2!$AM$2:$AN$66,2,FALSE)</f>
        <v>West Virginia</v>
      </c>
    </row>
    <row r="4484" spans="2:3" x14ac:dyDescent="0.4">
      <c r="B4484">
        <v>1376</v>
      </c>
      <c r="C4484" t="str">
        <f>VLOOKUP(B4484,Sheet2!$AM$2:$AN$66,2,FALSE)</f>
        <v>South Carolina</v>
      </c>
    </row>
    <row r="4485" spans="2:3" x14ac:dyDescent="0.4">
      <c r="B4485">
        <v>1452</v>
      </c>
      <c r="C4485" t="str">
        <f>VLOOKUP(B4485,Sheet2!$AM$2:$AN$66,2,FALSE)</f>
        <v>West Virginia</v>
      </c>
    </row>
    <row r="4486" spans="2:3" x14ac:dyDescent="0.4">
      <c r="B4486">
        <v>1433</v>
      </c>
      <c r="C4486" t="str">
        <f>VLOOKUP(B4486,Sheet2!$AM$2:$AN$66,2,FALSE)</f>
        <v>Virginia Commonwealth</v>
      </c>
    </row>
    <row r="4487" spans="2:3" x14ac:dyDescent="0.4">
      <c r="B4487">
        <v>1452</v>
      </c>
      <c r="C4487" t="str">
        <f>VLOOKUP(B4487,Sheet2!$AM$2:$AN$66,2,FALSE)</f>
        <v>West Virginia</v>
      </c>
    </row>
    <row r="4488" spans="2:3" x14ac:dyDescent="0.4">
      <c r="B4488">
        <v>1452</v>
      </c>
      <c r="C4488" t="str">
        <f>VLOOKUP(B4488,Sheet2!$AM$2:$AN$66,2,FALSE)</f>
        <v>West Virginia</v>
      </c>
    </row>
    <row r="4489" spans="2:3" x14ac:dyDescent="0.4">
      <c r="B4489">
        <v>1437</v>
      </c>
      <c r="C4489" t="str">
        <f>VLOOKUP(B4489,Sheet2!$AM$2:$AN$66,2,FALSE)</f>
        <v>Villanova</v>
      </c>
    </row>
    <row r="4490" spans="2:3" x14ac:dyDescent="0.4">
      <c r="B4490">
        <v>1433</v>
      </c>
      <c r="C4490" t="str">
        <f>VLOOKUP(B4490,Sheet2!$AM$2:$AN$66,2,FALSE)</f>
        <v>Virginia Commonwealth</v>
      </c>
    </row>
    <row r="4491" spans="2:3" x14ac:dyDescent="0.4">
      <c r="B4491">
        <v>1452</v>
      </c>
      <c r="C4491" t="str">
        <f>VLOOKUP(B4491,Sheet2!$AM$2:$AN$66,2,FALSE)</f>
        <v>West Virginia</v>
      </c>
    </row>
    <row r="4492" spans="2:3" x14ac:dyDescent="0.4">
      <c r="B4492">
        <v>1458</v>
      </c>
      <c r="C4492" t="str">
        <f>VLOOKUP(B4492,Sheet2!$AM$2:$AN$66,2,FALSE)</f>
        <v>Wisconsin</v>
      </c>
    </row>
    <row r="4493" spans="2:3" x14ac:dyDescent="0.4">
      <c r="B4493">
        <v>1124</v>
      </c>
      <c r="C4493" t="str">
        <f>VLOOKUP(B4493,Sheet2!$AM$2:$AN$66,2,FALSE)</f>
        <v>Baylor</v>
      </c>
    </row>
    <row r="4494" spans="2:3" x14ac:dyDescent="0.4">
      <c r="B4494">
        <v>1452</v>
      </c>
      <c r="C4494" t="str">
        <f>VLOOKUP(B4494,Sheet2!$AM$2:$AN$66,2,FALSE)</f>
        <v>West Virginia</v>
      </c>
    </row>
    <row r="4495" spans="2:3" x14ac:dyDescent="0.4">
      <c r="B4495">
        <v>1343</v>
      </c>
      <c r="C4495" t="str">
        <f>VLOOKUP(B4495,Sheet2!$AM$2:$AN$66,2,FALSE)</f>
        <v>Princeton</v>
      </c>
    </row>
    <row r="4496" spans="2:3" x14ac:dyDescent="0.4">
      <c r="B4496">
        <v>1433</v>
      </c>
      <c r="C4496" t="str">
        <f>VLOOKUP(B4496,Sheet2!$AM$2:$AN$66,2,FALSE)</f>
        <v>Virginia Commonwealth</v>
      </c>
    </row>
    <row r="4497" spans="2:3" x14ac:dyDescent="0.4">
      <c r="B4497">
        <v>1437</v>
      </c>
      <c r="C4497" t="str">
        <f>VLOOKUP(B4497,Sheet2!$AM$2:$AN$66,2,FALSE)</f>
        <v>Villanova</v>
      </c>
    </row>
    <row r="4498" spans="2:3" x14ac:dyDescent="0.4">
      <c r="B4498">
        <v>1343</v>
      </c>
      <c r="C4498" t="str">
        <f>VLOOKUP(B4498,Sheet2!$AM$2:$AN$66,2,FALSE)</f>
        <v>Princeton</v>
      </c>
    </row>
    <row r="4499" spans="2:3" x14ac:dyDescent="0.4">
      <c r="B4499">
        <v>1437</v>
      </c>
      <c r="C4499" t="str">
        <f>VLOOKUP(B4499,Sheet2!$AM$2:$AN$66,2,FALSE)</f>
        <v>Villanova</v>
      </c>
    </row>
    <row r="4500" spans="2:3" x14ac:dyDescent="0.4">
      <c r="B4500">
        <v>1433</v>
      </c>
      <c r="C4500" t="str">
        <f>VLOOKUP(B4500,Sheet2!$AM$2:$AN$66,2,FALSE)</f>
        <v>Virginia Commonwealth</v>
      </c>
    </row>
    <row r="4501" spans="2:3" x14ac:dyDescent="0.4">
      <c r="B4501">
        <v>1437</v>
      </c>
      <c r="C4501" t="str">
        <f>VLOOKUP(B4501,Sheet2!$AM$2:$AN$66,2,FALSE)</f>
        <v>Villanova</v>
      </c>
    </row>
    <row r="4502" spans="2:3" x14ac:dyDescent="0.4">
      <c r="B4502">
        <v>1452</v>
      </c>
      <c r="C4502" t="str">
        <f>VLOOKUP(B4502,Sheet2!$AM$2:$AN$66,2,FALSE)</f>
        <v>West Virginia</v>
      </c>
    </row>
    <row r="4503" spans="2:3" x14ac:dyDescent="0.4">
      <c r="B4503">
        <v>1437</v>
      </c>
      <c r="C4503" t="str">
        <f>VLOOKUP(B4503,Sheet2!$AM$2:$AN$66,2,FALSE)</f>
        <v>Villanova</v>
      </c>
    </row>
    <row r="4504" spans="2:3" x14ac:dyDescent="0.4">
      <c r="B4504">
        <v>1376</v>
      </c>
      <c r="C4504" t="str">
        <f>VLOOKUP(B4504,Sheet2!$AM$2:$AN$66,2,FALSE)</f>
        <v>South Carolina</v>
      </c>
    </row>
    <row r="4505" spans="2:3" x14ac:dyDescent="0.4">
      <c r="B4505">
        <v>1452</v>
      </c>
      <c r="C4505" t="str">
        <f>VLOOKUP(B4505,Sheet2!$AM$2:$AN$66,2,FALSE)</f>
        <v>West Virginia</v>
      </c>
    </row>
    <row r="4506" spans="2:3" x14ac:dyDescent="0.4">
      <c r="B4506">
        <v>1376</v>
      </c>
      <c r="C4506" t="str">
        <f>VLOOKUP(B4506,Sheet2!$AM$2:$AN$66,2,FALSE)</f>
        <v>South Carolina</v>
      </c>
    </row>
    <row r="4507" spans="2:3" x14ac:dyDescent="0.4">
      <c r="B4507">
        <v>1433</v>
      </c>
      <c r="C4507" t="str">
        <f>VLOOKUP(B4507,Sheet2!$AM$2:$AN$66,2,FALSE)</f>
        <v>Virginia Commonwealth</v>
      </c>
    </row>
    <row r="4508" spans="2:3" x14ac:dyDescent="0.4">
      <c r="B4508">
        <v>1124</v>
      </c>
      <c r="C4508" t="str">
        <f>VLOOKUP(B4508,Sheet2!$AM$2:$AN$66,2,FALSE)</f>
        <v>Baylor</v>
      </c>
    </row>
    <row r="4509" spans="2:3" x14ac:dyDescent="0.4">
      <c r="B4509">
        <v>1181</v>
      </c>
      <c r="C4509" t="str">
        <f>VLOOKUP(B4509,Sheet2!$AM$2:$AN$66,2,FALSE)</f>
        <v>Duke</v>
      </c>
    </row>
    <row r="4510" spans="2:3" x14ac:dyDescent="0.4">
      <c r="B4510">
        <v>1124</v>
      </c>
      <c r="C4510" t="str">
        <f>VLOOKUP(B4510,Sheet2!$AM$2:$AN$66,2,FALSE)</f>
        <v>Baylor</v>
      </c>
    </row>
    <row r="4511" spans="2:3" x14ac:dyDescent="0.4">
      <c r="B4511">
        <v>1452</v>
      </c>
      <c r="C4511" t="str">
        <f>VLOOKUP(B4511,Sheet2!$AM$2:$AN$66,2,FALSE)</f>
        <v>West Virginia</v>
      </c>
    </row>
    <row r="4512" spans="2:3" x14ac:dyDescent="0.4">
      <c r="B4512">
        <v>1437</v>
      </c>
      <c r="C4512" t="str">
        <f>VLOOKUP(B4512,Sheet2!$AM$2:$AN$66,2,FALSE)</f>
        <v>Villanova</v>
      </c>
    </row>
    <row r="4513" spans="2:3" x14ac:dyDescent="0.4">
      <c r="B4513">
        <v>1124</v>
      </c>
      <c r="C4513" t="str">
        <f>VLOOKUP(B4513,Sheet2!$AM$2:$AN$66,2,FALSE)</f>
        <v>Baylor</v>
      </c>
    </row>
    <row r="4514" spans="2:3" x14ac:dyDescent="0.4">
      <c r="B4514">
        <v>1437</v>
      </c>
      <c r="C4514" t="str">
        <f>VLOOKUP(B4514,Sheet2!$AM$2:$AN$66,2,FALSE)</f>
        <v>Villanova</v>
      </c>
    </row>
    <row r="4515" spans="2:3" x14ac:dyDescent="0.4">
      <c r="B4515">
        <v>1433</v>
      </c>
      <c r="C4515" t="str">
        <f>VLOOKUP(B4515,Sheet2!$AM$2:$AN$66,2,FALSE)</f>
        <v>Virginia Commonwealth</v>
      </c>
    </row>
    <row r="4516" spans="2:3" x14ac:dyDescent="0.4">
      <c r="B4516">
        <v>1124</v>
      </c>
      <c r="C4516" t="str">
        <f>VLOOKUP(B4516,Sheet2!$AM$2:$AN$66,2,FALSE)</f>
        <v>Baylor</v>
      </c>
    </row>
    <row r="4517" spans="2:3" x14ac:dyDescent="0.4">
      <c r="B4517">
        <v>1452</v>
      </c>
      <c r="C4517" t="str">
        <f>VLOOKUP(B4517,Sheet2!$AM$2:$AN$66,2,FALSE)</f>
        <v>West Virginia</v>
      </c>
    </row>
    <row r="4518" spans="2:3" x14ac:dyDescent="0.4">
      <c r="B4518">
        <v>1458</v>
      </c>
      <c r="C4518" t="str">
        <f>VLOOKUP(B4518,Sheet2!$AM$2:$AN$66,2,FALSE)</f>
        <v>Wisconsin</v>
      </c>
    </row>
    <row r="4519" spans="2:3" x14ac:dyDescent="0.4">
      <c r="B4519">
        <v>1452</v>
      </c>
      <c r="C4519" t="str">
        <f>VLOOKUP(B4519,Sheet2!$AM$2:$AN$66,2,FALSE)</f>
        <v>West Virginia</v>
      </c>
    </row>
    <row r="4520" spans="2:3" x14ac:dyDescent="0.4">
      <c r="B4520">
        <v>1437</v>
      </c>
      <c r="C4520" t="str">
        <f>VLOOKUP(B4520,Sheet2!$AM$2:$AN$66,2,FALSE)</f>
        <v>Villanova</v>
      </c>
    </row>
    <row r="4521" spans="2:3" x14ac:dyDescent="0.4">
      <c r="B4521">
        <v>1433</v>
      </c>
      <c r="C4521" t="str">
        <f>VLOOKUP(B4521,Sheet2!$AM$2:$AN$66,2,FALSE)</f>
        <v>Virginia Commonwealth</v>
      </c>
    </row>
    <row r="4522" spans="2:3" x14ac:dyDescent="0.4">
      <c r="B4522">
        <v>1423</v>
      </c>
      <c r="C4522" t="str">
        <f>VLOOKUP(B4522,Sheet2!$AM$2:$AN$66,2,FALSE)</f>
        <v>North Carolina-Wilmington</v>
      </c>
    </row>
    <row r="4523" spans="2:3" x14ac:dyDescent="0.4">
      <c r="B4523">
        <v>1343</v>
      </c>
      <c r="C4523" t="str">
        <f>VLOOKUP(B4523,Sheet2!$AM$2:$AN$66,2,FALSE)</f>
        <v>Princeton</v>
      </c>
    </row>
    <row r="4524" spans="2:3" x14ac:dyDescent="0.4">
      <c r="B4524">
        <v>1124</v>
      </c>
      <c r="C4524" t="str">
        <f>VLOOKUP(B4524,Sheet2!$AM$2:$AN$66,2,FALSE)</f>
        <v>Baylor</v>
      </c>
    </row>
    <row r="4525" spans="2:3" x14ac:dyDescent="0.4">
      <c r="B4525">
        <v>1458</v>
      </c>
      <c r="C4525" t="str">
        <f>VLOOKUP(B4525,Sheet2!$AM$2:$AN$66,2,FALSE)</f>
        <v>Wisconsin</v>
      </c>
    </row>
    <row r="4526" spans="2:3" x14ac:dyDescent="0.4">
      <c r="B4526">
        <v>1437</v>
      </c>
      <c r="C4526" t="str">
        <f>VLOOKUP(B4526,Sheet2!$AM$2:$AN$66,2,FALSE)</f>
        <v>Villanova</v>
      </c>
    </row>
    <row r="4527" spans="2:3" x14ac:dyDescent="0.4">
      <c r="B4527">
        <v>1124</v>
      </c>
      <c r="C4527" t="str">
        <f>VLOOKUP(B4527,Sheet2!$AM$2:$AN$66,2,FALSE)</f>
        <v>Baylor</v>
      </c>
    </row>
    <row r="4528" spans="2:3" x14ac:dyDescent="0.4">
      <c r="B4528">
        <v>1452</v>
      </c>
      <c r="C4528" t="str">
        <f>VLOOKUP(B4528,Sheet2!$AM$2:$AN$66,2,FALSE)</f>
        <v>West Virginia</v>
      </c>
    </row>
    <row r="4529" spans="2:3" x14ac:dyDescent="0.4">
      <c r="B4529">
        <v>1452</v>
      </c>
      <c r="C4529" t="str">
        <f>VLOOKUP(B4529,Sheet2!$AM$2:$AN$66,2,FALSE)</f>
        <v>West Virginia</v>
      </c>
    </row>
    <row r="4530" spans="2:3" x14ac:dyDescent="0.4">
      <c r="B4530">
        <v>1452</v>
      </c>
      <c r="C4530" t="str">
        <f>VLOOKUP(B4530,Sheet2!$AM$2:$AN$66,2,FALSE)</f>
        <v>West Virginia</v>
      </c>
    </row>
    <row r="4531" spans="2:3" x14ac:dyDescent="0.4">
      <c r="B4531">
        <v>1124</v>
      </c>
      <c r="C4531" t="str">
        <f>VLOOKUP(B4531,Sheet2!$AM$2:$AN$66,2,FALSE)</f>
        <v>Baylor</v>
      </c>
    </row>
    <row r="4532" spans="2:3" x14ac:dyDescent="0.4">
      <c r="B4532">
        <v>1433</v>
      </c>
      <c r="C4532" t="str">
        <f>VLOOKUP(B4532,Sheet2!$AM$2:$AN$66,2,FALSE)</f>
        <v>Virginia Commonwealth</v>
      </c>
    </row>
    <row r="4533" spans="2:3" x14ac:dyDescent="0.4">
      <c r="B4533">
        <v>1423</v>
      </c>
      <c r="C4533" t="str">
        <f>VLOOKUP(B4533,Sheet2!$AM$2:$AN$66,2,FALSE)</f>
        <v>North Carolina-Wilmington</v>
      </c>
    </row>
    <row r="4534" spans="2:3" x14ac:dyDescent="0.4">
      <c r="B4534">
        <v>1433</v>
      </c>
      <c r="C4534" t="str">
        <f>VLOOKUP(B4534,Sheet2!$AM$2:$AN$66,2,FALSE)</f>
        <v>Virginia Commonwealth</v>
      </c>
    </row>
    <row r="4535" spans="2:3" x14ac:dyDescent="0.4">
      <c r="B4535">
        <v>1124</v>
      </c>
      <c r="C4535" t="str">
        <f>VLOOKUP(B4535,Sheet2!$AM$2:$AN$66,2,FALSE)</f>
        <v>Baylor</v>
      </c>
    </row>
    <row r="4536" spans="2:3" x14ac:dyDescent="0.4">
      <c r="B4536">
        <v>1458</v>
      </c>
      <c r="C4536" t="str">
        <f>VLOOKUP(B4536,Sheet2!$AM$2:$AN$66,2,FALSE)</f>
        <v>Wisconsin</v>
      </c>
    </row>
    <row r="4537" spans="2:3" x14ac:dyDescent="0.4">
      <c r="B4537">
        <v>1343</v>
      </c>
      <c r="C4537" t="str">
        <f>VLOOKUP(B4537,Sheet2!$AM$2:$AN$66,2,FALSE)</f>
        <v>Princeton</v>
      </c>
    </row>
    <row r="4538" spans="2:3" x14ac:dyDescent="0.4">
      <c r="B4538">
        <v>1458</v>
      </c>
      <c r="C4538" t="str">
        <f>VLOOKUP(B4538,Sheet2!$AM$2:$AN$66,2,FALSE)</f>
        <v>Wisconsin</v>
      </c>
    </row>
    <row r="4539" spans="2:3" x14ac:dyDescent="0.4">
      <c r="B4539">
        <v>1388</v>
      </c>
      <c r="C4539" t="str">
        <f>VLOOKUP(B4539,Sheet2!$AM$2:$AN$66,2,FALSE)</f>
        <v>Saint Mary's (CA)</v>
      </c>
    </row>
    <row r="4540" spans="2:3" x14ac:dyDescent="0.4">
      <c r="B4540">
        <v>1452</v>
      </c>
      <c r="C4540" t="str">
        <f>VLOOKUP(B4540,Sheet2!$AM$2:$AN$66,2,FALSE)</f>
        <v>West Virginia</v>
      </c>
    </row>
    <row r="4541" spans="2:3" x14ac:dyDescent="0.4">
      <c r="B4541">
        <v>1458</v>
      </c>
      <c r="C4541" t="str">
        <f>VLOOKUP(B4541,Sheet2!$AM$2:$AN$66,2,FALSE)</f>
        <v>Wisconsin</v>
      </c>
    </row>
    <row r="4542" spans="2:3" x14ac:dyDescent="0.4">
      <c r="B4542">
        <v>1452</v>
      </c>
      <c r="C4542" t="str">
        <f>VLOOKUP(B4542,Sheet2!$AM$2:$AN$66,2,FALSE)</f>
        <v>West Virginia</v>
      </c>
    </row>
    <row r="4543" spans="2:3" x14ac:dyDescent="0.4">
      <c r="B4543">
        <v>1458</v>
      </c>
      <c r="C4543" t="str">
        <f>VLOOKUP(B4543,Sheet2!$AM$2:$AN$66,2,FALSE)</f>
        <v>Wisconsin</v>
      </c>
    </row>
    <row r="4544" spans="2:3" x14ac:dyDescent="0.4">
      <c r="B4544">
        <v>1437</v>
      </c>
      <c r="C4544" t="str">
        <f>VLOOKUP(B4544,Sheet2!$AM$2:$AN$66,2,FALSE)</f>
        <v>Villanova</v>
      </c>
    </row>
    <row r="4545" spans="2:3" x14ac:dyDescent="0.4">
      <c r="B4545">
        <v>1124</v>
      </c>
      <c r="C4545" t="str">
        <f>VLOOKUP(B4545,Sheet2!$AM$2:$AN$66,2,FALSE)</f>
        <v>Baylor</v>
      </c>
    </row>
    <row r="4546" spans="2:3" x14ac:dyDescent="0.4">
      <c r="B4546">
        <v>1452</v>
      </c>
      <c r="C4546" t="str">
        <f>VLOOKUP(B4546,Sheet2!$AM$2:$AN$66,2,FALSE)</f>
        <v>West Virginia</v>
      </c>
    </row>
    <row r="4547" spans="2:3" x14ac:dyDescent="0.4">
      <c r="B4547">
        <v>1452</v>
      </c>
      <c r="C4547" t="str">
        <f>VLOOKUP(B4547,Sheet2!$AM$2:$AN$66,2,FALSE)</f>
        <v>West Virginia</v>
      </c>
    </row>
    <row r="4548" spans="2:3" x14ac:dyDescent="0.4">
      <c r="B4548">
        <v>1433</v>
      </c>
      <c r="C4548" t="str">
        <f>VLOOKUP(B4548,Sheet2!$AM$2:$AN$66,2,FALSE)</f>
        <v>Virginia Commonwealth</v>
      </c>
    </row>
    <row r="4549" spans="2:3" x14ac:dyDescent="0.4">
      <c r="B4549">
        <v>1124</v>
      </c>
      <c r="C4549" t="str">
        <f>VLOOKUP(B4549,Sheet2!$AM$2:$AN$66,2,FALSE)</f>
        <v>Baylor</v>
      </c>
    </row>
    <row r="4550" spans="2:3" x14ac:dyDescent="0.4">
      <c r="B4550">
        <v>1452</v>
      </c>
      <c r="C4550" t="str">
        <f>VLOOKUP(B4550,Sheet2!$AM$2:$AN$66,2,FALSE)</f>
        <v>West Virginia</v>
      </c>
    </row>
    <row r="4551" spans="2:3" x14ac:dyDescent="0.4">
      <c r="B4551">
        <v>1181</v>
      </c>
      <c r="C4551" t="str">
        <f>VLOOKUP(B4551,Sheet2!$AM$2:$AN$66,2,FALSE)</f>
        <v>Duke</v>
      </c>
    </row>
    <row r="4552" spans="2:3" x14ac:dyDescent="0.4">
      <c r="B4552">
        <v>1452</v>
      </c>
      <c r="C4552" t="str">
        <f>VLOOKUP(B4552,Sheet2!$AM$2:$AN$66,2,FALSE)</f>
        <v>West Virginia</v>
      </c>
    </row>
    <row r="4553" spans="2:3" x14ac:dyDescent="0.4">
      <c r="B4553">
        <v>1124</v>
      </c>
      <c r="C4553" t="str">
        <f>VLOOKUP(B4553,Sheet2!$AM$2:$AN$66,2,FALSE)</f>
        <v>Baylor</v>
      </c>
    </row>
    <row r="4554" spans="2:3" x14ac:dyDescent="0.4">
      <c r="B4554">
        <v>1452</v>
      </c>
      <c r="C4554" t="str">
        <f>VLOOKUP(B4554,Sheet2!$AM$2:$AN$66,2,FALSE)</f>
        <v>West Virginia</v>
      </c>
    </row>
    <row r="4555" spans="2:3" x14ac:dyDescent="0.4">
      <c r="B4555">
        <v>1458</v>
      </c>
      <c r="C4555" t="str">
        <f>VLOOKUP(B4555,Sheet2!$AM$2:$AN$66,2,FALSE)</f>
        <v>Wisconsin</v>
      </c>
    </row>
    <row r="4556" spans="2:3" x14ac:dyDescent="0.4">
      <c r="B4556">
        <v>1452</v>
      </c>
      <c r="C4556" t="str">
        <f>VLOOKUP(B4556,Sheet2!$AM$2:$AN$66,2,FALSE)</f>
        <v>West Virginia</v>
      </c>
    </row>
    <row r="4557" spans="2:3" x14ac:dyDescent="0.4">
      <c r="B4557">
        <v>1437</v>
      </c>
      <c r="C4557" t="str">
        <f>VLOOKUP(B4557,Sheet2!$AM$2:$AN$66,2,FALSE)</f>
        <v>Villanova</v>
      </c>
    </row>
    <row r="4558" spans="2:3" x14ac:dyDescent="0.4">
      <c r="B4558">
        <v>1452</v>
      </c>
      <c r="C4558" t="str">
        <f>VLOOKUP(B4558,Sheet2!$AM$2:$AN$66,2,FALSE)</f>
        <v>West Virginia</v>
      </c>
    </row>
    <row r="4559" spans="2:3" x14ac:dyDescent="0.4">
      <c r="B4559">
        <v>1452</v>
      </c>
      <c r="C4559" t="str">
        <f>VLOOKUP(B4559,Sheet2!$AM$2:$AN$66,2,FALSE)</f>
        <v>West Virginia</v>
      </c>
    </row>
    <row r="4560" spans="2:3" x14ac:dyDescent="0.4">
      <c r="B4560">
        <v>1437</v>
      </c>
      <c r="C4560" t="str">
        <f>VLOOKUP(B4560,Sheet2!$AM$2:$AN$66,2,FALSE)</f>
        <v>Villanova</v>
      </c>
    </row>
    <row r="4561" spans="2:3" x14ac:dyDescent="0.4">
      <c r="B4561">
        <v>1423</v>
      </c>
      <c r="C4561" t="str">
        <f>VLOOKUP(B4561,Sheet2!$AM$2:$AN$66,2,FALSE)</f>
        <v>North Carolina-Wilmington</v>
      </c>
    </row>
    <row r="4562" spans="2:3" x14ac:dyDescent="0.4">
      <c r="B4562">
        <v>1452</v>
      </c>
      <c r="C4562" t="str">
        <f>VLOOKUP(B4562,Sheet2!$AM$2:$AN$66,2,FALSE)</f>
        <v>West Virginia</v>
      </c>
    </row>
    <row r="4563" spans="2:3" x14ac:dyDescent="0.4">
      <c r="B4563">
        <v>1437</v>
      </c>
      <c r="C4563" t="str">
        <f>VLOOKUP(B4563,Sheet2!$AM$2:$AN$66,2,FALSE)</f>
        <v>Villanova</v>
      </c>
    </row>
    <row r="4564" spans="2:3" x14ac:dyDescent="0.4">
      <c r="B4564">
        <v>1452</v>
      </c>
      <c r="C4564" t="str">
        <f>VLOOKUP(B4564,Sheet2!$AM$2:$AN$66,2,FALSE)</f>
        <v>West Virginia</v>
      </c>
    </row>
    <row r="4565" spans="2:3" x14ac:dyDescent="0.4">
      <c r="B4565">
        <v>1437</v>
      </c>
      <c r="C4565" t="str">
        <f>VLOOKUP(B4565,Sheet2!$AM$2:$AN$66,2,FALSE)</f>
        <v>Villanova</v>
      </c>
    </row>
    <row r="4566" spans="2:3" x14ac:dyDescent="0.4">
      <c r="B4566">
        <v>1452</v>
      </c>
      <c r="C4566" t="str">
        <f>VLOOKUP(B4566,Sheet2!$AM$2:$AN$66,2,FALSE)</f>
        <v>West Virginia</v>
      </c>
    </row>
    <row r="4567" spans="2:3" x14ac:dyDescent="0.4">
      <c r="B4567">
        <v>1452</v>
      </c>
      <c r="C4567" t="str">
        <f>VLOOKUP(B4567,Sheet2!$AM$2:$AN$66,2,FALSE)</f>
        <v>West Virginia</v>
      </c>
    </row>
    <row r="4568" spans="2:3" x14ac:dyDescent="0.4">
      <c r="B4568">
        <v>1433</v>
      </c>
      <c r="C4568" t="str">
        <f>VLOOKUP(B4568,Sheet2!$AM$2:$AN$66,2,FALSE)</f>
        <v>Virginia Commonwealth</v>
      </c>
    </row>
    <row r="4569" spans="2:3" x14ac:dyDescent="0.4">
      <c r="B4569">
        <v>1376</v>
      </c>
      <c r="C4569" t="str">
        <f>VLOOKUP(B4569,Sheet2!$AM$2:$AN$66,2,FALSE)</f>
        <v>South Carolina</v>
      </c>
    </row>
    <row r="4570" spans="2:3" x14ac:dyDescent="0.4">
      <c r="B4570">
        <v>1124</v>
      </c>
      <c r="C4570" t="str">
        <f>VLOOKUP(B4570,Sheet2!$AM$2:$AN$66,2,FALSE)</f>
        <v>Baylor</v>
      </c>
    </row>
    <row r="4571" spans="2:3" x14ac:dyDescent="0.4">
      <c r="B4571">
        <v>1124</v>
      </c>
      <c r="C4571" t="str">
        <f>VLOOKUP(B4571,Sheet2!$AM$2:$AN$66,2,FALSE)</f>
        <v>Baylor</v>
      </c>
    </row>
    <row r="4572" spans="2:3" x14ac:dyDescent="0.4">
      <c r="B4572">
        <v>1124</v>
      </c>
      <c r="C4572" t="str">
        <f>VLOOKUP(B4572,Sheet2!$AM$2:$AN$66,2,FALSE)</f>
        <v>Baylor</v>
      </c>
    </row>
    <row r="4573" spans="2:3" x14ac:dyDescent="0.4">
      <c r="B4573">
        <v>1196</v>
      </c>
      <c r="C4573" t="str">
        <f>VLOOKUP(B4573,Sheet2!$AM$2:$AN$66,2,FALSE)</f>
        <v>Florida</v>
      </c>
    </row>
    <row r="4574" spans="2:3" x14ac:dyDescent="0.4">
      <c r="B4574">
        <v>1452</v>
      </c>
      <c r="C4574" t="str">
        <f>VLOOKUP(B4574,Sheet2!$AM$2:$AN$66,2,FALSE)</f>
        <v>West Virginia</v>
      </c>
    </row>
    <row r="4575" spans="2:3" x14ac:dyDescent="0.4">
      <c r="B4575">
        <v>1452</v>
      </c>
      <c r="C4575" t="str">
        <f>VLOOKUP(B4575,Sheet2!$AM$2:$AN$66,2,FALSE)</f>
        <v>West Virginia</v>
      </c>
    </row>
    <row r="4576" spans="2:3" x14ac:dyDescent="0.4">
      <c r="B4576">
        <v>1374</v>
      </c>
      <c r="C4576" t="str">
        <f>VLOOKUP(B4576,Sheet2!$AM$2:$AN$66,2,FALSE)</f>
        <v>Southern Methodist</v>
      </c>
    </row>
    <row r="4577" spans="2:3" x14ac:dyDescent="0.4">
      <c r="B4577">
        <v>1315</v>
      </c>
      <c r="C4577" t="str">
        <f>VLOOKUP(B4577,Sheet2!$AM$2:$AN$66,2,FALSE)</f>
        <v>North Dakota</v>
      </c>
    </row>
    <row r="4578" spans="2:3" x14ac:dyDescent="0.4">
      <c r="B4578">
        <v>1112</v>
      </c>
      <c r="C4578" t="str">
        <f>VLOOKUP(B4578,Sheet2!$AM$2:$AN$66,2,FALSE)</f>
        <v>Arizona</v>
      </c>
    </row>
    <row r="4579" spans="2:3" x14ac:dyDescent="0.4">
      <c r="B4579">
        <v>1458</v>
      </c>
      <c r="C4579" t="str">
        <f>VLOOKUP(B4579,Sheet2!$AM$2:$AN$66,2,FALSE)</f>
        <v>Wisconsin</v>
      </c>
    </row>
    <row r="4580" spans="2:3" x14ac:dyDescent="0.4">
      <c r="B4580">
        <v>1452</v>
      </c>
      <c r="C4580" t="str">
        <f>VLOOKUP(B4580,Sheet2!$AM$2:$AN$66,2,FALSE)</f>
        <v>West Virginia</v>
      </c>
    </row>
    <row r="4581" spans="2:3" x14ac:dyDescent="0.4">
      <c r="B4581">
        <v>1452</v>
      </c>
      <c r="C4581" t="str">
        <f>VLOOKUP(B4581,Sheet2!$AM$2:$AN$66,2,FALSE)</f>
        <v>West Virginia</v>
      </c>
    </row>
    <row r="4582" spans="2:3" x14ac:dyDescent="0.4">
      <c r="B4582">
        <v>1452</v>
      </c>
      <c r="C4582" t="str">
        <f>VLOOKUP(B4582,Sheet2!$AM$2:$AN$66,2,FALSE)</f>
        <v>West Virginia</v>
      </c>
    </row>
    <row r="4583" spans="2:3" x14ac:dyDescent="0.4">
      <c r="B4583">
        <v>1452</v>
      </c>
      <c r="C4583" t="str">
        <f>VLOOKUP(B4583,Sheet2!$AM$2:$AN$66,2,FALSE)</f>
        <v>West Virginia</v>
      </c>
    </row>
    <row r="4584" spans="2:3" x14ac:dyDescent="0.4">
      <c r="B4584">
        <v>1452</v>
      </c>
      <c r="C4584" t="str">
        <f>VLOOKUP(B4584,Sheet2!$AM$2:$AN$66,2,FALSE)</f>
        <v>West Virginia</v>
      </c>
    </row>
    <row r="4585" spans="2:3" x14ac:dyDescent="0.4">
      <c r="B4585">
        <v>1195</v>
      </c>
      <c r="C4585" t="str">
        <f>VLOOKUP(B4585,Sheet2!$AM$2:$AN$66,2,FALSE)</f>
        <v>Florida Gulf Coast</v>
      </c>
    </row>
    <row r="4586" spans="2:3" x14ac:dyDescent="0.4">
      <c r="B4586">
        <v>1124</v>
      </c>
      <c r="C4586" t="str">
        <f>VLOOKUP(B4586,Sheet2!$AM$2:$AN$66,2,FALSE)</f>
        <v>Baylor</v>
      </c>
    </row>
    <row r="4587" spans="2:3" x14ac:dyDescent="0.4">
      <c r="B4587">
        <v>1112</v>
      </c>
      <c r="C4587" t="str">
        <f>VLOOKUP(B4587,Sheet2!$AM$2:$AN$66,2,FALSE)</f>
        <v>Arizona</v>
      </c>
    </row>
    <row r="4588" spans="2:3" x14ac:dyDescent="0.4">
      <c r="B4588">
        <v>1433</v>
      </c>
      <c r="C4588" t="str">
        <f>VLOOKUP(B4588,Sheet2!$AM$2:$AN$66,2,FALSE)</f>
        <v>Virginia Commonwealth</v>
      </c>
    </row>
    <row r="4589" spans="2:3" x14ac:dyDescent="0.4">
      <c r="B4589">
        <v>1124</v>
      </c>
      <c r="C4589" t="str">
        <f>VLOOKUP(B4589,Sheet2!$AM$2:$AN$66,2,FALSE)</f>
        <v>Baylor</v>
      </c>
    </row>
    <row r="4590" spans="2:3" x14ac:dyDescent="0.4">
      <c r="B4590">
        <v>1452</v>
      </c>
      <c r="C4590" t="str">
        <f>VLOOKUP(B4590,Sheet2!$AM$2:$AN$66,2,FALSE)</f>
        <v>West Virginia</v>
      </c>
    </row>
    <row r="4591" spans="2:3" x14ac:dyDescent="0.4">
      <c r="B4591">
        <v>1376</v>
      </c>
      <c r="C4591" t="str">
        <f>VLOOKUP(B4591,Sheet2!$AM$2:$AN$66,2,FALSE)</f>
        <v>South Carolina</v>
      </c>
    </row>
    <row r="4592" spans="2:3" x14ac:dyDescent="0.4">
      <c r="B4592">
        <v>1437</v>
      </c>
      <c r="C4592" t="str">
        <f>VLOOKUP(B4592,Sheet2!$AM$2:$AN$66,2,FALSE)</f>
        <v>Villanova</v>
      </c>
    </row>
    <row r="4593" spans="2:3" x14ac:dyDescent="0.4">
      <c r="B4593">
        <v>1343</v>
      </c>
      <c r="C4593" t="str">
        <f>VLOOKUP(B4593,Sheet2!$AM$2:$AN$66,2,FALSE)</f>
        <v>Princeton</v>
      </c>
    </row>
    <row r="4594" spans="2:3" x14ac:dyDescent="0.4">
      <c r="B4594">
        <v>1124</v>
      </c>
      <c r="C4594" t="str">
        <f>VLOOKUP(B4594,Sheet2!$AM$2:$AN$66,2,FALSE)</f>
        <v>Baylor</v>
      </c>
    </row>
    <row r="4595" spans="2:3" x14ac:dyDescent="0.4">
      <c r="B4595">
        <v>1124</v>
      </c>
      <c r="C4595" t="str">
        <f>VLOOKUP(B4595,Sheet2!$AM$2:$AN$66,2,FALSE)</f>
        <v>Baylor</v>
      </c>
    </row>
    <row r="4596" spans="2:3" x14ac:dyDescent="0.4">
      <c r="B4596">
        <v>1124</v>
      </c>
      <c r="C4596" t="str">
        <f>VLOOKUP(B4596,Sheet2!$AM$2:$AN$66,2,FALSE)</f>
        <v>Baylor</v>
      </c>
    </row>
    <row r="4597" spans="2:3" x14ac:dyDescent="0.4">
      <c r="B4597">
        <v>1124</v>
      </c>
      <c r="C4597" t="str">
        <f>VLOOKUP(B4597,Sheet2!$AM$2:$AN$66,2,FALSE)</f>
        <v>Baylor</v>
      </c>
    </row>
    <row r="4598" spans="2:3" x14ac:dyDescent="0.4">
      <c r="B4598">
        <v>1124</v>
      </c>
      <c r="C4598" t="str">
        <f>VLOOKUP(B4598,Sheet2!$AM$2:$AN$66,2,FALSE)</f>
        <v>Baylor</v>
      </c>
    </row>
    <row r="4599" spans="2:3" x14ac:dyDescent="0.4">
      <c r="B4599">
        <v>1374</v>
      </c>
      <c r="C4599" t="str">
        <f>VLOOKUP(B4599,Sheet2!$AM$2:$AN$66,2,FALSE)</f>
        <v>Southern Methodist</v>
      </c>
    </row>
    <row r="4600" spans="2:3" x14ac:dyDescent="0.4">
      <c r="B4600">
        <v>1437</v>
      </c>
      <c r="C4600" t="str">
        <f>VLOOKUP(B4600,Sheet2!$AM$2:$AN$66,2,FALSE)</f>
        <v>Villanova</v>
      </c>
    </row>
    <row r="4601" spans="2:3" x14ac:dyDescent="0.4">
      <c r="B4601">
        <v>1433</v>
      </c>
      <c r="C4601" t="str">
        <f>VLOOKUP(B4601,Sheet2!$AM$2:$AN$66,2,FALSE)</f>
        <v>Virginia Commonwealth</v>
      </c>
    </row>
    <row r="4602" spans="2:3" x14ac:dyDescent="0.4">
      <c r="B4602">
        <v>1437</v>
      </c>
      <c r="C4602" t="str">
        <f>VLOOKUP(B4602,Sheet2!$AM$2:$AN$66,2,FALSE)</f>
        <v>Villanova</v>
      </c>
    </row>
    <row r="4603" spans="2:3" x14ac:dyDescent="0.4">
      <c r="B4603">
        <v>1437</v>
      </c>
      <c r="C4603" t="str">
        <f>VLOOKUP(B4603,Sheet2!$AM$2:$AN$66,2,FALSE)</f>
        <v>Villanova</v>
      </c>
    </row>
    <row r="4604" spans="2:3" x14ac:dyDescent="0.4">
      <c r="B4604">
        <v>1458</v>
      </c>
      <c r="C4604" t="str">
        <f>VLOOKUP(B4604,Sheet2!$AM$2:$AN$66,2,FALSE)</f>
        <v>Wisconsin</v>
      </c>
    </row>
    <row r="4605" spans="2:3" x14ac:dyDescent="0.4">
      <c r="B4605">
        <v>1437</v>
      </c>
      <c r="C4605" t="str">
        <f>VLOOKUP(B4605,Sheet2!$AM$2:$AN$66,2,FALSE)</f>
        <v>Villanova</v>
      </c>
    </row>
    <row r="4606" spans="2:3" x14ac:dyDescent="0.4">
      <c r="B4606">
        <v>1124</v>
      </c>
      <c r="C4606" t="str">
        <f>VLOOKUP(B4606,Sheet2!$AM$2:$AN$66,2,FALSE)</f>
        <v>Baylor</v>
      </c>
    </row>
    <row r="4607" spans="2:3" x14ac:dyDescent="0.4">
      <c r="B4607">
        <v>1458</v>
      </c>
      <c r="C4607" t="str">
        <f>VLOOKUP(B4607,Sheet2!$AM$2:$AN$66,2,FALSE)</f>
        <v>Wisconsin</v>
      </c>
    </row>
    <row r="4608" spans="2:3" x14ac:dyDescent="0.4">
      <c r="B4608">
        <v>1124</v>
      </c>
      <c r="C4608" t="str">
        <f>VLOOKUP(B4608,Sheet2!$AM$2:$AN$66,2,FALSE)</f>
        <v>Baylor</v>
      </c>
    </row>
    <row r="4609" spans="2:3" x14ac:dyDescent="0.4">
      <c r="B4609">
        <v>1374</v>
      </c>
      <c r="C4609" t="str">
        <f>VLOOKUP(B4609,Sheet2!$AM$2:$AN$66,2,FALSE)</f>
        <v>Southern Methodist</v>
      </c>
    </row>
    <row r="4610" spans="2:3" x14ac:dyDescent="0.4">
      <c r="B4610">
        <v>1423</v>
      </c>
      <c r="C4610" t="str">
        <f>VLOOKUP(B4610,Sheet2!$AM$2:$AN$66,2,FALSE)</f>
        <v>North Carolina-Wilmington</v>
      </c>
    </row>
    <row r="4611" spans="2:3" x14ac:dyDescent="0.4">
      <c r="B4611">
        <v>1433</v>
      </c>
      <c r="C4611" t="str">
        <f>VLOOKUP(B4611,Sheet2!$AM$2:$AN$66,2,FALSE)</f>
        <v>Virginia Commonwealth</v>
      </c>
    </row>
    <row r="4612" spans="2:3" x14ac:dyDescent="0.4">
      <c r="B4612">
        <v>1458</v>
      </c>
      <c r="C4612" t="str">
        <f>VLOOKUP(B4612,Sheet2!$AM$2:$AN$66,2,FALSE)</f>
        <v>Wisconsin</v>
      </c>
    </row>
    <row r="4613" spans="2:3" x14ac:dyDescent="0.4">
      <c r="B4613">
        <v>1452</v>
      </c>
      <c r="C4613" t="str">
        <f>VLOOKUP(B4613,Sheet2!$AM$2:$AN$66,2,FALSE)</f>
        <v>West Virginia</v>
      </c>
    </row>
    <row r="4614" spans="2:3" x14ac:dyDescent="0.4">
      <c r="B4614">
        <v>1196</v>
      </c>
      <c r="C4614" t="str">
        <f>VLOOKUP(B4614,Sheet2!$AM$2:$AN$66,2,FALSE)</f>
        <v>Florida</v>
      </c>
    </row>
    <row r="4615" spans="2:3" x14ac:dyDescent="0.4">
      <c r="B4615">
        <v>1181</v>
      </c>
      <c r="C4615" t="str">
        <f>VLOOKUP(B4615,Sheet2!$AM$2:$AN$66,2,FALSE)</f>
        <v>Duke</v>
      </c>
    </row>
    <row r="4616" spans="2:3" x14ac:dyDescent="0.4">
      <c r="B4616">
        <v>1433</v>
      </c>
      <c r="C4616" t="str">
        <f>VLOOKUP(B4616,Sheet2!$AM$2:$AN$66,2,FALSE)</f>
        <v>Virginia Commonwealth</v>
      </c>
    </row>
    <row r="4617" spans="2:3" x14ac:dyDescent="0.4">
      <c r="B4617">
        <v>1458</v>
      </c>
      <c r="C4617" t="str">
        <f>VLOOKUP(B4617,Sheet2!$AM$2:$AN$66,2,FALSE)</f>
        <v>Wisconsin</v>
      </c>
    </row>
    <row r="4618" spans="2:3" x14ac:dyDescent="0.4">
      <c r="B4618">
        <v>1124</v>
      </c>
      <c r="C4618" t="str">
        <f>VLOOKUP(B4618,Sheet2!$AM$2:$AN$66,2,FALSE)</f>
        <v>Baylor</v>
      </c>
    </row>
    <row r="4619" spans="2:3" x14ac:dyDescent="0.4">
      <c r="B4619">
        <v>1437</v>
      </c>
      <c r="C4619" t="str">
        <f>VLOOKUP(B4619,Sheet2!$AM$2:$AN$66,2,FALSE)</f>
        <v>Villanova</v>
      </c>
    </row>
    <row r="4620" spans="2:3" x14ac:dyDescent="0.4">
      <c r="B4620">
        <v>1452</v>
      </c>
      <c r="C4620" t="str">
        <f>VLOOKUP(B4620,Sheet2!$AM$2:$AN$66,2,FALSE)</f>
        <v>West Virginia</v>
      </c>
    </row>
    <row r="4621" spans="2:3" x14ac:dyDescent="0.4">
      <c r="B4621">
        <v>1124</v>
      </c>
      <c r="C4621" t="str">
        <f>VLOOKUP(B4621,Sheet2!$AM$2:$AN$66,2,FALSE)</f>
        <v>Baylor</v>
      </c>
    </row>
    <row r="4622" spans="2:3" x14ac:dyDescent="0.4">
      <c r="B4622">
        <v>1452</v>
      </c>
      <c r="C4622" t="str">
        <f>VLOOKUP(B4622,Sheet2!$AM$2:$AN$66,2,FALSE)</f>
        <v>West Virginia</v>
      </c>
    </row>
    <row r="4623" spans="2:3" x14ac:dyDescent="0.4">
      <c r="B4623">
        <v>1458</v>
      </c>
      <c r="C4623" t="str">
        <f>VLOOKUP(B4623,Sheet2!$AM$2:$AN$66,2,FALSE)</f>
        <v>Wisconsin</v>
      </c>
    </row>
    <row r="4624" spans="2:3" x14ac:dyDescent="0.4">
      <c r="B4624">
        <v>1437</v>
      </c>
      <c r="C4624" t="str">
        <f>VLOOKUP(B4624,Sheet2!$AM$2:$AN$66,2,FALSE)</f>
        <v>Villanova</v>
      </c>
    </row>
    <row r="4625" spans="2:3" x14ac:dyDescent="0.4">
      <c r="B4625">
        <v>1124</v>
      </c>
      <c r="C4625" t="str">
        <f>VLOOKUP(B4625,Sheet2!$AM$2:$AN$66,2,FALSE)</f>
        <v>Baylor</v>
      </c>
    </row>
    <row r="4626" spans="2:3" x14ac:dyDescent="0.4">
      <c r="B4626">
        <v>1124</v>
      </c>
      <c r="C4626" t="str">
        <f>VLOOKUP(B4626,Sheet2!$AM$2:$AN$66,2,FALSE)</f>
        <v>Baylor</v>
      </c>
    </row>
    <row r="4627" spans="2:3" x14ac:dyDescent="0.4">
      <c r="B4627">
        <v>1374</v>
      </c>
      <c r="C4627" t="str">
        <f>VLOOKUP(B4627,Sheet2!$AM$2:$AN$66,2,FALSE)</f>
        <v>Southern Methodist</v>
      </c>
    </row>
    <row r="4628" spans="2:3" x14ac:dyDescent="0.4">
      <c r="B4628">
        <v>1452</v>
      </c>
      <c r="C4628" t="str">
        <f>VLOOKUP(B4628,Sheet2!$AM$2:$AN$66,2,FALSE)</f>
        <v>West Virginia</v>
      </c>
    </row>
    <row r="4629" spans="2:3" x14ac:dyDescent="0.4">
      <c r="B4629">
        <v>1124</v>
      </c>
      <c r="C4629" t="str">
        <f>VLOOKUP(B4629,Sheet2!$AM$2:$AN$66,2,FALSE)</f>
        <v>Baylor</v>
      </c>
    </row>
    <row r="4630" spans="2:3" x14ac:dyDescent="0.4">
      <c r="B4630">
        <v>1437</v>
      </c>
      <c r="C4630" t="str">
        <f>VLOOKUP(B4630,Sheet2!$AM$2:$AN$66,2,FALSE)</f>
        <v>Villanova</v>
      </c>
    </row>
    <row r="4631" spans="2:3" x14ac:dyDescent="0.4">
      <c r="B4631">
        <v>1124</v>
      </c>
      <c r="C4631" t="str">
        <f>VLOOKUP(B4631,Sheet2!$AM$2:$AN$66,2,FALSE)</f>
        <v>Baylor</v>
      </c>
    </row>
    <row r="4632" spans="2:3" x14ac:dyDescent="0.4">
      <c r="B4632">
        <v>1452</v>
      </c>
      <c r="C4632" t="str">
        <f>VLOOKUP(B4632,Sheet2!$AM$2:$AN$66,2,FALSE)</f>
        <v>West Virginia</v>
      </c>
    </row>
    <row r="4633" spans="2:3" x14ac:dyDescent="0.4">
      <c r="B4633">
        <v>1452</v>
      </c>
      <c r="C4633" t="str">
        <f>VLOOKUP(B4633,Sheet2!$AM$2:$AN$66,2,FALSE)</f>
        <v>West Virginia</v>
      </c>
    </row>
    <row r="4634" spans="2:3" x14ac:dyDescent="0.4">
      <c r="B4634">
        <v>1458</v>
      </c>
      <c r="C4634" t="str">
        <f>VLOOKUP(B4634,Sheet2!$AM$2:$AN$66,2,FALSE)</f>
        <v>Wisconsin</v>
      </c>
    </row>
    <row r="4635" spans="2:3" x14ac:dyDescent="0.4">
      <c r="B4635">
        <v>1437</v>
      </c>
      <c r="C4635" t="str">
        <f>VLOOKUP(B4635,Sheet2!$AM$2:$AN$66,2,FALSE)</f>
        <v>Villanova</v>
      </c>
    </row>
    <row r="4636" spans="2:3" x14ac:dyDescent="0.4">
      <c r="B4636">
        <v>1452</v>
      </c>
      <c r="C4636" t="str">
        <f>VLOOKUP(B4636,Sheet2!$AM$2:$AN$66,2,FALSE)</f>
        <v>West Virginia</v>
      </c>
    </row>
    <row r="4637" spans="2:3" x14ac:dyDescent="0.4">
      <c r="B4637">
        <v>1452</v>
      </c>
      <c r="C4637" t="str">
        <f>VLOOKUP(B4637,Sheet2!$AM$2:$AN$66,2,FALSE)</f>
        <v>West Virginia</v>
      </c>
    </row>
    <row r="4638" spans="2:3" x14ac:dyDescent="0.4">
      <c r="B4638">
        <v>1196</v>
      </c>
      <c r="C4638" t="str">
        <f>VLOOKUP(B4638,Sheet2!$AM$2:$AN$66,2,FALSE)</f>
        <v>Florida</v>
      </c>
    </row>
    <row r="4639" spans="2:3" x14ac:dyDescent="0.4">
      <c r="B4639">
        <v>1112</v>
      </c>
      <c r="C4639" t="str">
        <f>VLOOKUP(B4639,Sheet2!$AM$2:$AN$66,2,FALSE)</f>
        <v>Arizona</v>
      </c>
    </row>
    <row r="4640" spans="2:3" x14ac:dyDescent="0.4">
      <c r="B4640">
        <v>1181</v>
      </c>
      <c r="C4640" t="str">
        <f>VLOOKUP(B4640,Sheet2!$AM$2:$AN$66,2,FALSE)</f>
        <v>Duke</v>
      </c>
    </row>
    <row r="4641" spans="2:3" x14ac:dyDescent="0.4">
      <c r="B4641">
        <v>1112</v>
      </c>
      <c r="C4641" t="str">
        <f>VLOOKUP(B4641,Sheet2!$AM$2:$AN$66,2,FALSE)</f>
        <v>Arizona</v>
      </c>
    </row>
    <row r="4642" spans="2:3" x14ac:dyDescent="0.4">
      <c r="B4642">
        <v>1112</v>
      </c>
      <c r="C4642" t="str">
        <f>VLOOKUP(B4642,Sheet2!$AM$2:$AN$66,2,FALSE)</f>
        <v>Arizona</v>
      </c>
    </row>
    <row r="4643" spans="2:3" x14ac:dyDescent="0.4">
      <c r="B4643">
        <v>1458</v>
      </c>
      <c r="C4643" t="str">
        <f>VLOOKUP(B4643,Sheet2!$AM$2:$AN$66,2,FALSE)</f>
        <v>Wisconsin</v>
      </c>
    </row>
    <row r="4644" spans="2:3" x14ac:dyDescent="0.4">
      <c r="B4644">
        <v>1437</v>
      </c>
      <c r="C4644" t="str">
        <f>VLOOKUP(B4644,Sheet2!$AM$2:$AN$66,2,FALSE)</f>
        <v>Villanova</v>
      </c>
    </row>
    <row r="4645" spans="2:3" x14ac:dyDescent="0.4">
      <c r="B4645">
        <v>1124</v>
      </c>
      <c r="C4645" t="str">
        <f>VLOOKUP(B4645,Sheet2!$AM$2:$AN$66,2,FALSE)</f>
        <v>Baylor</v>
      </c>
    </row>
    <row r="4646" spans="2:3" x14ac:dyDescent="0.4">
      <c r="B4646">
        <v>1124</v>
      </c>
      <c r="C4646" t="str">
        <f>VLOOKUP(B4646,Sheet2!$AM$2:$AN$66,2,FALSE)</f>
        <v>Baylor</v>
      </c>
    </row>
    <row r="4647" spans="2:3" x14ac:dyDescent="0.4">
      <c r="B4647">
        <v>1452</v>
      </c>
      <c r="C4647" t="str">
        <f>VLOOKUP(B4647,Sheet2!$AM$2:$AN$66,2,FALSE)</f>
        <v>West Virginia</v>
      </c>
    </row>
    <row r="4648" spans="2:3" x14ac:dyDescent="0.4">
      <c r="B4648">
        <v>1452</v>
      </c>
      <c r="C4648" t="str">
        <f>VLOOKUP(B4648,Sheet2!$AM$2:$AN$66,2,FALSE)</f>
        <v>West Virginia</v>
      </c>
    </row>
    <row r="4649" spans="2:3" x14ac:dyDescent="0.4">
      <c r="B4649">
        <v>1124</v>
      </c>
      <c r="C4649" t="str">
        <f>VLOOKUP(B4649,Sheet2!$AM$2:$AN$66,2,FALSE)</f>
        <v>Baylor</v>
      </c>
    </row>
    <row r="4650" spans="2:3" x14ac:dyDescent="0.4">
      <c r="B4650">
        <v>1437</v>
      </c>
      <c r="C4650" t="str">
        <f>VLOOKUP(B4650,Sheet2!$AM$2:$AN$66,2,FALSE)</f>
        <v>Villanova</v>
      </c>
    </row>
    <row r="4651" spans="2:3" x14ac:dyDescent="0.4">
      <c r="B4651">
        <v>1124</v>
      </c>
      <c r="C4651" t="str">
        <f>VLOOKUP(B4651,Sheet2!$AM$2:$AN$66,2,FALSE)</f>
        <v>Baylor</v>
      </c>
    </row>
    <row r="4652" spans="2:3" x14ac:dyDescent="0.4">
      <c r="B4652">
        <v>1435</v>
      </c>
      <c r="C4652" t="str">
        <f>VLOOKUP(B4652,Sheet2!$AM$2:$AN$66,2,FALSE)</f>
        <v>Vanderbilt</v>
      </c>
    </row>
    <row r="4653" spans="2:3" x14ac:dyDescent="0.4">
      <c r="B4653">
        <v>1458</v>
      </c>
      <c r="C4653" t="str">
        <f>VLOOKUP(B4653,Sheet2!$AM$2:$AN$66,2,FALSE)</f>
        <v>Wisconsin</v>
      </c>
    </row>
    <row r="4654" spans="2:3" x14ac:dyDescent="0.4">
      <c r="B4654">
        <v>1437</v>
      </c>
      <c r="C4654" t="str">
        <f>VLOOKUP(B4654,Sheet2!$AM$2:$AN$66,2,FALSE)</f>
        <v>Villanova</v>
      </c>
    </row>
    <row r="4655" spans="2:3" x14ac:dyDescent="0.4">
      <c r="B4655">
        <v>1458</v>
      </c>
      <c r="C4655" t="str">
        <f>VLOOKUP(B4655,Sheet2!$AM$2:$AN$66,2,FALSE)</f>
        <v>Wisconsin</v>
      </c>
    </row>
    <row r="4656" spans="2:3" x14ac:dyDescent="0.4">
      <c r="B4656">
        <v>1452</v>
      </c>
      <c r="C4656" t="str">
        <f>VLOOKUP(B4656,Sheet2!$AM$2:$AN$66,2,FALSE)</f>
        <v>West Virginia</v>
      </c>
    </row>
    <row r="4657" spans="2:3" x14ac:dyDescent="0.4">
      <c r="B4657">
        <v>1452</v>
      </c>
      <c r="C4657" t="str">
        <f>VLOOKUP(B4657,Sheet2!$AM$2:$AN$66,2,FALSE)</f>
        <v>West Virginia</v>
      </c>
    </row>
    <row r="4658" spans="2:3" x14ac:dyDescent="0.4">
      <c r="B4658">
        <v>1124</v>
      </c>
      <c r="C4658" t="str">
        <f>VLOOKUP(B4658,Sheet2!$AM$2:$AN$66,2,FALSE)</f>
        <v>Baylor</v>
      </c>
    </row>
    <row r="4659" spans="2:3" x14ac:dyDescent="0.4">
      <c r="B4659">
        <v>1124</v>
      </c>
      <c r="C4659" t="str">
        <f>VLOOKUP(B4659,Sheet2!$AM$2:$AN$66,2,FALSE)</f>
        <v>Baylor</v>
      </c>
    </row>
    <row r="4660" spans="2:3" x14ac:dyDescent="0.4">
      <c r="B4660">
        <v>1437</v>
      </c>
      <c r="C4660" t="str">
        <f>VLOOKUP(B4660,Sheet2!$AM$2:$AN$66,2,FALSE)</f>
        <v>Villanova</v>
      </c>
    </row>
    <row r="4661" spans="2:3" x14ac:dyDescent="0.4">
      <c r="B4661">
        <v>1437</v>
      </c>
      <c r="C4661" t="str">
        <f>VLOOKUP(B4661,Sheet2!$AM$2:$AN$66,2,FALSE)</f>
        <v>Villanova</v>
      </c>
    </row>
    <row r="4662" spans="2:3" x14ac:dyDescent="0.4">
      <c r="B4662">
        <v>1437</v>
      </c>
      <c r="C4662" t="str">
        <f>VLOOKUP(B4662,Sheet2!$AM$2:$AN$66,2,FALSE)</f>
        <v>Villanova</v>
      </c>
    </row>
    <row r="4663" spans="2:3" x14ac:dyDescent="0.4">
      <c r="B4663">
        <v>1124</v>
      </c>
      <c r="C4663" t="str">
        <f>VLOOKUP(B4663,Sheet2!$AM$2:$AN$66,2,FALSE)</f>
        <v>Baylor</v>
      </c>
    </row>
    <row r="4664" spans="2:3" x14ac:dyDescent="0.4">
      <c r="B4664">
        <v>1423</v>
      </c>
      <c r="C4664" t="str">
        <f>VLOOKUP(B4664,Sheet2!$AM$2:$AN$66,2,FALSE)</f>
        <v>North Carolina-Wilmington</v>
      </c>
    </row>
    <row r="4665" spans="2:3" x14ac:dyDescent="0.4">
      <c r="B4665">
        <v>1124</v>
      </c>
      <c r="C4665" t="str">
        <f>VLOOKUP(B4665,Sheet2!$AM$2:$AN$66,2,FALSE)</f>
        <v>Baylor</v>
      </c>
    </row>
    <row r="4666" spans="2:3" x14ac:dyDescent="0.4">
      <c r="B4666">
        <v>1433</v>
      </c>
      <c r="C4666" t="str">
        <f>VLOOKUP(B4666,Sheet2!$AM$2:$AN$66,2,FALSE)</f>
        <v>Virginia Commonwealth</v>
      </c>
    </row>
    <row r="4667" spans="2:3" x14ac:dyDescent="0.4">
      <c r="B4667">
        <v>1452</v>
      </c>
      <c r="C4667" t="str">
        <f>VLOOKUP(B4667,Sheet2!$AM$2:$AN$66,2,FALSE)</f>
        <v>West Virginia</v>
      </c>
    </row>
    <row r="4668" spans="2:3" x14ac:dyDescent="0.4">
      <c r="B4668">
        <v>1437</v>
      </c>
      <c r="C4668" t="str">
        <f>VLOOKUP(B4668,Sheet2!$AM$2:$AN$66,2,FALSE)</f>
        <v>Villanova</v>
      </c>
    </row>
    <row r="4669" spans="2:3" x14ac:dyDescent="0.4">
      <c r="B4669">
        <v>1433</v>
      </c>
      <c r="C4669" t="str">
        <f>VLOOKUP(B4669,Sheet2!$AM$2:$AN$66,2,FALSE)</f>
        <v>Virginia Commonwealth</v>
      </c>
    </row>
    <row r="4670" spans="2:3" x14ac:dyDescent="0.4">
      <c r="B4670">
        <v>1452</v>
      </c>
      <c r="C4670" t="str">
        <f>VLOOKUP(B4670,Sheet2!$AM$2:$AN$66,2,FALSE)</f>
        <v>West Virginia</v>
      </c>
    </row>
    <row r="4671" spans="2:3" x14ac:dyDescent="0.4">
      <c r="B4671">
        <v>1437</v>
      </c>
      <c r="C4671" t="str">
        <f>VLOOKUP(B4671,Sheet2!$AM$2:$AN$66,2,FALSE)</f>
        <v>Villanova</v>
      </c>
    </row>
    <row r="4672" spans="2:3" x14ac:dyDescent="0.4">
      <c r="B4672">
        <v>1376</v>
      </c>
      <c r="C4672" t="str">
        <f>VLOOKUP(B4672,Sheet2!$AM$2:$AN$66,2,FALSE)</f>
        <v>South Carolina</v>
      </c>
    </row>
    <row r="4673" spans="2:3" x14ac:dyDescent="0.4">
      <c r="B4673">
        <v>1124</v>
      </c>
      <c r="C4673" t="str">
        <f>VLOOKUP(B4673,Sheet2!$AM$2:$AN$66,2,FALSE)</f>
        <v>Baylor</v>
      </c>
    </row>
    <row r="4674" spans="2:3" x14ac:dyDescent="0.4">
      <c r="B4674">
        <v>1374</v>
      </c>
      <c r="C4674" t="str">
        <f>VLOOKUP(B4674,Sheet2!$AM$2:$AN$66,2,FALSE)</f>
        <v>Southern Methodist</v>
      </c>
    </row>
    <row r="4675" spans="2:3" x14ac:dyDescent="0.4">
      <c r="B4675">
        <v>1124</v>
      </c>
      <c r="C4675" t="str">
        <f>VLOOKUP(B4675,Sheet2!$AM$2:$AN$66,2,FALSE)</f>
        <v>Baylor</v>
      </c>
    </row>
    <row r="4676" spans="2:3" x14ac:dyDescent="0.4">
      <c r="B4676">
        <v>1452</v>
      </c>
      <c r="C4676" t="str">
        <f>VLOOKUP(B4676,Sheet2!$AM$2:$AN$66,2,FALSE)</f>
        <v>West Virginia</v>
      </c>
    </row>
    <row r="4677" spans="2:3" x14ac:dyDescent="0.4">
      <c r="B4677">
        <v>1452</v>
      </c>
      <c r="C4677" t="str">
        <f>VLOOKUP(B4677,Sheet2!$AM$2:$AN$66,2,FALSE)</f>
        <v>West Virginia</v>
      </c>
    </row>
    <row r="4678" spans="2:3" x14ac:dyDescent="0.4">
      <c r="B4678">
        <v>1374</v>
      </c>
      <c r="C4678" t="str">
        <f>VLOOKUP(B4678,Sheet2!$AM$2:$AN$66,2,FALSE)</f>
        <v>Southern Methodist</v>
      </c>
    </row>
    <row r="4679" spans="2:3" x14ac:dyDescent="0.4">
      <c r="B4679">
        <v>1124</v>
      </c>
      <c r="C4679" t="str">
        <f>VLOOKUP(B4679,Sheet2!$AM$2:$AN$66,2,FALSE)</f>
        <v>Baylor</v>
      </c>
    </row>
    <row r="4680" spans="2:3" x14ac:dyDescent="0.4">
      <c r="B4680">
        <v>1437</v>
      </c>
      <c r="C4680" t="str">
        <f>VLOOKUP(B4680,Sheet2!$AM$2:$AN$66,2,FALSE)</f>
        <v>Villanova</v>
      </c>
    </row>
    <row r="4681" spans="2:3" x14ac:dyDescent="0.4">
      <c r="B4681">
        <v>1437</v>
      </c>
      <c r="C4681" t="str">
        <f>VLOOKUP(B4681,Sheet2!$AM$2:$AN$66,2,FALSE)</f>
        <v>Villanova</v>
      </c>
    </row>
    <row r="4682" spans="2:3" x14ac:dyDescent="0.4">
      <c r="B4682">
        <v>1452</v>
      </c>
      <c r="C4682" t="str">
        <f>VLOOKUP(B4682,Sheet2!$AM$2:$AN$66,2,FALSE)</f>
        <v>West Virginia</v>
      </c>
    </row>
    <row r="4683" spans="2:3" x14ac:dyDescent="0.4">
      <c r="B4683">
        <v>1374</v>
      </c>
      <c r="C4683" t="str">
        <f>VLOOKUP(B4683,Sheet2!$AM$2:$AN$66,2,FALSE)</f>
        <v>Southern Methodist</v>
      </c>
    </row>
    <row r="4684" spans="2:3" x14ac:dyDescent="0.4">
      <c r="B4684">
        <v>1452</v>
      </c>
      <c r="C4684" t="str">
        <f>VLOOKUP(B4684,Sheet2!$AM$2:$AN$66,2,FALSE)</f>
        <v>West Virginia</v>
      </c>
    </row>
    <row r="4685" spans="2:3" x14ac:dyDescent="0.4">
      <c r="B4685">
        <v>1181</v>
      </c>
      <c r="C4685" t="str">
        <f>VLOOKUP(B4685,Sheet2!$AM$2:$AN$66,2,FALSE)</f>
        <v>Duke</v>
      </c>
    </row>
    <row r="4686" spans="2:3" x14ac:dyDescent="0.4">
      <c r="B4686">
        <v>1452</v>
      </c>
      <c r="C4686" t="str">
        <f>VLOOKUP(B4686,Sheet2!$AM$2:$AN$66,2,FALSE)</f>
        <v>West Virginia</v>
      </c>
    </row>
    <row r="4687" spans="2:3" x14ac:dyDescent="0.4">
      <c r="B4687">
        <v>1452</v>
      </c>
      <c r="C4687" t="str">
        <f>VLOOKUP(B4687,Sheet2!$AM$2:$AN$66,2,FALSE)</f>
        <v>West Virginia</v>
      </c>
    </row>
    <row r="4688" spans="2:3" x14ac:dyDescent="0.4">
      <c r="B4688">
        <v>1124</v>
      </c>
      <c r="C4688" t="str">
        <f>VLOOKUP(B4688,Sheet2!$AM$2:$AN$66,2,FALSE)</f>
        <v>Baylor</v>
      </c>
    </row>
    <row r="4689" spans="2:3" x14ac:dyDescent="0.4">
      <c r="B4689">
        <v>1452</v>
      </c>
      <c r="C4689" t="str">
        <f>VLOOKUP(B4689,Sheet2!$AM$2:$AN$66,2,FALSE)</f>
        <v>West Virginia</v>
      </c>
    </row>
    <row r="4690" spans="2:3" x14ac:dyDescent="0.4">
      <c r="B4690">
        <v>1452</v>
      </c>
      <c r="C4690" t="str">
        <f>VLOOKUP(B4690,Sheet2!$AM$2:$AN$66,2,FALSE)</f>
        <v>West Virginia</v>
      </c>
    </row>
    <row r="4691" spans="2:3" x14ac:dyDescent="0.4">
      <c r="B4691">
        <v>1452</v>
      </c>
      <c r="C4691" t="str">
        <f>VLOOKUP(B4691,Sheet2!$AM$2:$AN$66,2,FALSE)</f>
        <v>West Virginia</v>
      </c>
    </row>
    <row r="4692" spans="2:3" x14ac:dyDescent="0.4">
      <c r="B4692">
        <v>1124</v>
      </c>
      <c r="C4692" t="str">
        <f>VLOOKUP(B4692,Sheet2!$AM$2:$AN$66,2,FALSE)</f>
        <v>Baylor</v>
      </c>
    </row>
    <row r="4693" spans="2:3" x14ac:dyDescent="0.4">
      <c r="B4693">
        <v>1124</v>
      </c>
      <c r="C4693" t="str">
        <f>VLOOKUP(B4693,Sheet2!$AM$2:$AN$66,2,FALSE)</f>
        <v>Baylor</v>
      </c>
    </row>
    <row r="4694" spans="2:3" x14ac:dyDescent="0.4">
      <c r="B4694">
        <v>1437</v>
      </c>
      <c r="C4694" t="str">
        <f>VLOOKUP(B4694,Sheet2!$AM$2:$AN$66,2,FALSE)</f>
        <v>Villanova</v>
      </c>
    </row>
    <row r="4695" spans="2:3" x14ac:dyDescent="0.4">
      <c r="B4695">
        <v>1343</v>
      </c>
      <c r="C4695" t="str">
        <f>VLOOKUP(B4695,Sheet2!$AM$2:$AN$66,2,FALSE)</f>
        <v>Princeton</v>
      </c>
    </row>
    <row r="4696" spans="2:3" x14ac:dyDescent="0.4">
      <c r="B4696">
        <v>1437</v>
      </c>
      <c r="C4696" t="str">
        <f>VLOOKUP(B4696,Sheet2!$AM$2:$AN$66,2,FALSE)</f>
        <v>Villanova</v>
      </c>
    </row>
    <row r="4697" spans="2:3" x14ac:dyDescent="0.4">
      <c r="B4697">
        <v>1124</v>
      </c>
      <c r="C4697" t="str">
        <f>VLOOKUP(B4697,Sheet2!$AM$2:$AN$66,2,FALSE)</f>
        <v>Baylor</v>
      </c>
    </row>
    <row r="4698" spans="2:3" x14ac:dyDescent="0.4">
      <c r="B4698">
        <v>1423</v>
      </c>
      <c r="C4698" t="str">
        <f>VLOOKUP(B4698,Sheet2!$AM$2:$AN$66,2,FALSE)</f>
        <v>North Carolina-Wilmington</v>
      </c>
    </row>
    <row r="4699" spans="2:3" x14ac:dyDescent="0.4">
      <c r="B4699">
        <v>1433</v>
      </c>
      <c r="C4699" t="str">
        <f>VLOOKUP(B4699,Sheet2!$AM$2:$AN$66,2,FALSE)</f>
        <v>Virginia Commonwealth</v>
      </c>
    </row>
    <row r="4700" spans="2:3" x14ac:dyDescent="0.4">
      <c r="B4700">
        <v>1437</v>
      </c>
      <c r="C4700" t="str">
        <f>VLOOKUP(B4700,Sheet2!$AM$2:$AN$66,2,FALSE)</f>
        <v>Villanova</v>
      </c>
    </row>
    <row r="4701" spans="2:3" x14ac:dyDescent="0.4">
      <c r="B4701">
        <v>1458</v>
      </c>
      <c r="C4701" t="str">
        <f>VLOOKUP(B4701,Sheet2!$AM$2:$AN$66,2,FALSE)</f>
        <v>Wisconsin</v>
      </c>
    </row>
    <row r="4702" spans="2:3" x14ac:dyDescent="0.4">
      <c r="B4702">
        <v>1452</v>
      </c>
      <c r="C4702" t="str">
        <f>VLOOKUP(B4702,Sheet2!$AM$2:$AN$66,2,FALSE)</f>
        <v>West Virginia</v>
      </c>
    </row>
    <row r="4703" spans="2:3" x14ac:dyDescent="0.4">
      <c r="B4703">
        <v>1124</v>
      </c>
      <c r="C4703" t="str">
        <f>VLOOKUP(B4703,Sheet2!$AM$2:$AN$66,2,FALSE)</f>
        <v>Baylor</v>
      </c>
    </row>
    <row r="4704" spans="2:3" x14ac:dyDescent="0.4">
      <c r="B4704">
        <v>1112</v>
      </c>
      <c r="C4704" t="str">
        <f>VLOOKUP(B4704,Sheet2!$AM$2:$AN$66,2,FALSE)</f>
        <v>Arizona</v>
      </c>
    </row>
    <row r="4705" spans="2:3" x14ac:dyDescent="0.4">
      <c r="B4705">
        <v>1124</v>
      </c>
      <c r="C4705" t="str">
        <f>VLOOKUP(B4705,Sheet2!$AM$2:$AN$66,2,FALSE)</f>
        <v>Baylor</v>
      </c>
    </row>
    <row r="4706" spans="2:3" x14ac:dyDescent="0.4">
      <c r="B4706">
        <v>1433</v>
      </c>
      <c r="C4706" t="str">
        <f>VLOOKUP(B4706,Sheet2!$AM$2:$AN$66,2,FALSE)</f>
        <v>Virginia Commonwealth</v>
      </c>
    </row>
    <row r="4707" spans="2:3" x14ac:dyDescent="0.4">
      <c r="B4707">
        <v>1452</v>
      </c>
      <c r="C4707" t="str">
        <f>VLOOKUP(B4707,Sheet2!$AM$2:$AN$66,2,FALSE)</f>
        <v>West Virginia</v>
      </c>
    </row>
    <row r="4708" spans="2:3" x14ac:dyDescent="0.4">
      <c r="B4708">
        <v>1452</v>
      </c>
      <c r="C4708" t="str">
        <f>VLOOKUP(B4708,Sheet2!$AM$2:$AN$66,2,FALSE)</f>
        <v>West Virginia</v>
      </c>
    </row>
    <row r="4709" spans="2:3" x14ac:dyDescent="0.4">
      <c r="B4709">
        <v>1452</v>
      </c>
      <c r="C4709" t="str">
        <f>VLOOKUP(B4709,Sheet2!$AM$2:$AN$66,2,FALSE)</f>
        <v>West Virginia</v>
      </c>
    </row>
    <row r="4710" spans="2:3" x14ac:dyDescent="0.4">
      <c r="B4710">
        <v>1452</v>
      </c>
      <c r="C4710" t="str">
        <f>VLOOKUP(B4710,Sheet2!$AM$2:$AN$66,2,FALSE)</f>
        <v>West Virginia</v>
      </c>
    </row>
    <row r="4711" spans="2:3" x14ac:dyDescent="0.4">
      <c r="B4711">
        <v>1124</v>
      </c>
      <c r="C4711" t="str">
        <f>VLOOKUP(B4711,Sheet2!$AM$2:$AN$66,2,FALSE)</f>
        <v>Baylor</v>
      </c>
    </row>
    <row r="4712" spans="2:3" x14ac:dyDescent="0.4">
      <c r="B4712">
        <v>1452</v>
      </c>
      <c r="C4712" t="str">
        <f>VLOOKUP(B4712,Sheet2!$AM$2:$AN$66,2,FALSE)</f>
        <v>West Virginia</v>
      </c>
    </row>
    <row r="4713" spans="2:3" x14ac:dyDescent="0.4">
      <c r="B4713">
        <v>1437</v>
      </c>
      <c r="C4713" t="str">
        <f>VLOOKUP(B4713,Sheet2!$AM$2:$AN$66,2,FALSE)</f>
        <v>Villanova</v>
      </c>
    </row>
    <row r="4714" spans="2:3" x14ac:dyDescent="0.4">
      <c r="B4714">
        <v>1124</v>
      </c>
      <c r="C4714" t="str">
        <f>VLOOKUP(B4714,Sheet2!$AM$2:$AN$66,2,FALSE)</f>
        <v>Baylor</v>
      </c>
    </row>
    <row r="4715" spans="2:3" x14ac:dyDescent="0.4">
      <c r="B4715">
        <v>1433</v>
      </c>
      <c r="C4715" t="str">
        <f>VLOOKUP(B4715,Sheet2!$AM$2:$AN$66,2,FALSE)</f>
        <v>Virginia Commonwealth</v>
      </c>
    </row>
    <row r="4716" spans="2:3" x14ac:dyDescent="0.4">
      <c r="B4716">
        <v>1124</v>
      </c>
      <c r="C4716" t="str">
        <f>VLOOKUP(B4716,Sheet2!$AM$2:$AN$66,2,FALSE)</f>
        <v>Baylor</v>
      </c>
    </row>
    <row r="4717" spans="2:3" x14ac:dyDescent="0.4">
      <c r="B4717">
        <v>1452</v>
      </c>
      <c r="C4717" t="str">
        <f>VLOOKUP(B4717,Sheet2!$AM$2:$AN$66,2,FALSE)</f>
        <v>West Virginia</v>
      </c>
    </row>
    <row r="4718" spans="2:3" x14ac:dyDescent="0.4">
      <c r="B4718">
        <v>1124</v>
      </c>
      <c r="C4718" t="str">
        <f>VLOOKUP(B4718,Sheet2!$AM$2:$AN$66,2,FALSE)</f>
        <v>Baylor</v>
      </c>
    </row>
    <row r="4719" spans="2:3" x14ac:dyDescent="0.4">
      <c r="B4719">
        <v>1452</v>
      </c>
      <c r="C4719" t="str">
        <f>VLOOKUP(B4719,Sheet2!$AM$2:$AN$66,2,FALSE)</f>
        <v>West Virginia</v>
      </c>
    </row>
    <row r="4720" spans="2:3" x14ac:dyDescent="0.4">
      <c r="B4720">
        <v>1124</v>
      </c>
      <c r="C4720" t="str">
        <f>VLOOKUP(B4720,Sheet2!$AM$2:$AN$66,2,FALSE)</f>
        <v>Baylor</v>
      </c>
    </row>
    <row r="4721" spans="2:3" x14ac:dyDescent="0.4">
      <c r="B4721">
        <v>1452</v>
      </c>
      <c r="C4721" t="str">
        <f>VLOOKUP(B4721,Sheet2!$AM$2:$AN$66,2,FALSE)</f>
        <v>West Virginia</v>
      </c>
    </row>
    <row r="4722" spans="2:3" x14ac:dyDescent="0.4">
      <c r="B4722">
        <v>1124</v>
      </c>
      <c r="C4722" t="str">
        <f>VLOOKUP(B4722,Sheet2!$AM$2:$AN$66,2,FALSE)</f>
        <v>Baylor</v>
      </c>
    </row>
    <row r="4723" spans="2:3" x14ac:dyDescent="0.4">
      <c r="B4723">
        <v>1452</v>
      </c>
      <c r="C4723" t="str">
        <f>VLOOKUP(B4723,Sheet2!$AM$2:$AN$66,2,FALSE)</f>
        <v>West Virginia</v>
      </c>
    </row>
    <row r="4724" spans="2:3" x14ac:dyDescent="0.4">
      <c r="B4724">
        <v>1437</v>
      </c>
      <c r="C4724" t="str">
        <f>VLOOKUP(B4724,Sheet2!$AM$2:$AN$66,2,FALSE)</f>
        <v>Villanova</v>
      </c>
    </row>
    <row r="4725" spans="2:3" x14ac:dyDescent="0.4">
      <c r="B4725">
        <v>1112</v>
      </c>
      <c r="C4725" t="str">
        <f>VLOOKUP(B4725,Sheet2!$AM$2:$AN$66,2,FALSE)</f>
        <v>Arizona</v>
      </c>
    </row>
    <row r="4726" spans="2:3" x14ac:dyDescent="0.4">
      <c r="B4726">
        <v>1452</v>
      </c>
      <c r="C4726" t="str">
        <f>VLOOKUP(B4726,Sheet2!$AM$2:$AN$66,2,FALSE)</f>
        <v>West Virginia</v>
      </c>
    </row>
    <row r="4727" spans="2:3" x14ac:dyDescent="0.4">
      <c r="B4727">
        <v>1452</v>
      </c>
      <c r="C4727" t="str">
        <f>VLOOKUP(B4727,Sheet2!$AM$2:$AN$66,2,FALSE)</f>
        <v>West Virginia</v>
      </c>
    </row>
    <row r="4728" spans="2:3" x14ac:dyDescent="0.4">
      <c r="B4728">
        <v>1374</v>
      </c>
      <c r="C4728" t="str">
        <f>VLOOKUP(B4728,Sheet2!$AM$2:$AN$66,2,FALSE)</f>
        <v>Southern Methodist</v>
      </c>
    </row>
    <row r="4729" spans="2:3" x14ac:dyDescent="0.4">
      <c r="B4729">
        <v>1196</v>
      </c>
      <c r="C4729" t="str">
        <f>VLOOKUP(B4729,Sheet2!$AM$2:$AN$66,2,FALSE)</f>
        <v>Florida</v>
      </c>
    </row>
    <row r="4730" spans="2:3" x14ac:dyDescent="0.4">
      <c r="B4730">
        <v>1452</v>
      </c>
      <c r="C4730" t="str">
        <f>VLOOKUP(B4730,Sheet2!$AM$2:$AN$66,2,FALSE)</f>
        <v>West Virginia</v>
      </c>
    </row>
    <row r="4731" spans="2:3" x14ac:dyDescent="0.4">
      <c r="B4731">
        <v>1433</v>
      </c>
      <c r="C4731" t="str">
        <f>VLOOKUP(B4731,Sheet2!$AM$2:$AN$66,2,FALSE)</f>
        <v>Virginia Commonwealth</v>
      </c>
    </row>
    <row r="4732" spans="2:3" x14ac:dyDescent="0.4">
      <c r="B4732">
        <v>1452</v>
      </c>
      <c r="C4732" t="str">
        <f>VLOOKUP(B4732,Sheet2!$AM$2:$AN$66,2,FALSE)</f>
        <v>West Virginia</v>
      </c>
    </row>
    <row r="4733" spans="2:3" x14ac:dyDescent="0.4">
      <c r="B4733">
        <v>1343</v>
      </c>
      <c r="C4733" t="str">
        <f>VLOOKUP(B4733,Sheet2!$AM$2:$AN$66,2,FALSE)</f>
        <v>Princeton</v>
      </c>
    </row>
    <row r="4734" spans="2:3" x14ac:dyDescent="0.4">
      <c r="B4734">
        <v>1437</v>
      </c>
      <c r="C4734" t="str">
        <f>VLOOKUP(B4734,Sheet2!$AM$2:$AN$66,2,FALSE)</f>
        <v>Villanova</v>
      </c>
    </row>
    <row r="4735" spans="2:3" x14ac:dyDescent="0.4">
      <c r="B4735">
        <v>1437</v>
      </c>
      <c r="C4735" t="str">
        <f>VLOOKUP(B4735,Sheet2!$AM$2:$AN$66,2,FALSE)</f>
        <v>Villanova</v>
      </c>
    </row>
    <row r="4736" spans="2:3" x14ac:dyDescent="0.4">
      <c r="B4736">
        <v>1181</v>
      </c>
      <c r="C4736" t="str">
        <f>VLOOKUP(B4736,Sheet2!$AM$2:$AN$66,2,FALSE)</f>
        <v>Duke</v>
      </c>
    </row>
    <row r="4737" spans="2:3" x14ac:dyDescent="0.4">
      <c r="B4737">
        <v>1452</v>
      </c>
      <c r="C4737" t="str">
        <f>VLOOKUP(B4737,Sheet2!$AM$2:$AN$66,2,FALSE)</f>
        <v>West Virginia</v>
      </c>
    </row>
    <row r="4738" spans="2:3" x14ac:dyDescent="0.4">
      <c r="B4738">
        <v>1437</v>
      </c>
      <c r="C4738" t="str">
        <f>VLOOKUP(B4738,Sheet2!$AM$2:$AN$66,2,FALSE)</f>
        <v>Villanova</v>
      </c>
    </row>
    <row r="4739" spans="2:3" x14ac:dyDescent="0.4">
      <c r="B4739">
        <v>1437</v>
      </c>
      <c r="C4739" t="str">
        <f>VLOOKUP(B4739,Sheet2!$AM$2:$AN$66,2,FALSE)</f>
        <v>Villanova</v>
      </c>
    </row>
    <row r="4740" spans="2:3" x14ac:dyDescent="0.4">
      <c r="B4740">
        <v>1452</v>
      </c>
      <c r="C4740" t="str">
        <f>VLOOKUP(B4740,Sheet2!$AM$2:$AN$66,2,FALSE)</f>
        <v>West Virginia</v>
      </c>
    </row>
    <row r="4741" spans="2:3" x14ac:dyDescent="0.4">
      <c r="B4741">
        <v>1112</v>
      </c>
      <c r="C4741" t="str">
        <f>VLOOKUP(B4741,Sheet2!$AM$2:$AN$66,2,FALSE)</f>
        <v>Arizona</v>
      </c>
    </row>
    <row r="4742" spans="2:3" x14ac:dyDescent="0.4">
      <c r="B4742">
        <v>1458</v>
      </c>
      <c r="C4742" t="str">
        <f>VLOOKUP(B4742,Sheet2!$AM$2:$AN$66,2,FALSE)</f>
        <v>Wisconsin</v>
      </c>
    </row>
    <row r="4743" spans="2:3" x14ac:dyDescent="0.4">
      <c r="B4743">
        <v>1433</v>
      </c>
      <c r="C4743" t="str">
        <f>VLOOKUP(B4743,Sheet2!$AM$2:$AN$66,2,FALSE)</f>
        <v>Virginia Commonwealth</v>
      </c>
    </row>
    <row r="4744" spans="2:3" x14ac:dyDescent="0.4">
      <c r="B4744">
        <v>1124</v>
      </c>
      <c r="C4744" t="str">
        <f>VLOOKUP(B4744,Sheet2!$AM$2:$AN$66,2,FALSE)</f>
        <v>Baylor</v>
      </c>
    </row>
    <row r="4745" spans="2:3" x14ac:dyDescent="0.4">
      <c r="B4745">
        <v>1452</v>
      </c>
      <c r="C4745" t="str">
        <f>VLOOKUP(B4745,Sheet2!$AM$2:$AN$66,2,FALSE)</f>
        <v>West Virginia</v>
      </c>
    </row>
    <row r="4746" spans="2:3" x14ac:dyDescent="0.4">
      <c r="B4746">
        <v>1268</v>
      </c>
      <c r="C4746" t="str">
        <f>VLOOKUP(B4746,Sheet2!$AM$2:$AN$66,2,FALSE)</f>
        <v>Maryland</v>
      </c>
    </row>
    <row r="4747" spans="2:3" x14ac:dyDescent="0.4">
      <c r="B4747">
        <v>1124</v>
      </c>
      <c r="C4747" t="str">
        <f>VLOOKUP(B4747,Sheet2!$AM$2:$AN$66,2,FALSE)</f>
        <v>Baylor</v>
      </c>
    </row>
    <row r="4748" spans="2:3" x14ac:dyDescent="0.4">
      <c r="B4748">
        <v>1374</v>
      </c>
      <c r="C4748" t="str">
        <f>VLOOKUP(B4748,Sheet2!$AM$2:$AN$66,2,FALSE)</f>
        <v>Southern Methodist</v>
      </c>
    </row>
    <row r="4749" spans="2:3" x14ac:dyDescent="0.4">
      <c r="B4749">
        <v>1437</v>
      </c>
      <c r="C4749" t="str">
        <f>VLOOKUP(B4749,Sheet2!$AM$2:$AN$66,2,FALSE)</f>
        <v>Villanova</v>
      </c>
    </row>
    <row r="4750" spans="2:3" x14ac:dyDescent="0.4">
      <c r="B4750">
        <v>1124</v>
      </c>
      <c r="C4750" t="str">
        <f>VLOOKUP(B4750,Sheet2!$AM$2:$AN$66,2,FALSE)</f>
        <v>Baylor</v>
      </c>
    </row>
    <row r="4751" spans="2:3" x14ac:dyDescent="0.4">
      <c r="B4751">
        <v>1112</v>
      </c>
      <c r="C4751" t="str">
        <f>VLOOKUP(B4751,Sheet2!$AM$2:$AN$66,2,FALSE)</f>
        <v>Arizona</v>
      </c>
    </row>
    <row r="4752" spans="2:3" x14ac:dyDescent="0.4">
      <c r="B4752">
        <v>1452</v>
      </c>
      <c r="C4752" t="str">
        <f>VLOOKUP(B4752,Sheet2!$AM$2:$AN$66,2,FALSE)</f>
        <v>West Virginia</v>
      </c>
    </row>
    <row r="4753" spans="2:3" x14ac:dyDescent="0.4">
      <c r="B4753">
        <v>1181</v>
      </c>
      <c r="C4753" t="str">
        <f>VLOOKUP(B4753,Sheet2!$AM$2:$AN$66,2,FALSE)</f>
        <v>Duke</v>
      </c>
    </row>
    <row r="4754" spans="2:3" x14ac:dyDescent="0.4">
      <c r="B4754">
        <v>1433</v>
      </c>
      <c r="C4754" t="str">
        <f>VLOOKUP(B4754,Sheet2!$AM$2:$AN$66,2,FALSE)</f>
        <v>Virginia Commonwealth</v>
      </c>
    </row>
    <row r="4755" spans="2:3" x14ac:dyDescent="0.4">
      <c r="B4755">
        <v>1437</v>
      </c>
      <c r="C4755" t="str">
        <f>VLOOKUP(B4755,Sheet2!$AM$2:$AN$66,2,FALSE)</f>
        <v>Villanova</v>
      </c>
    </row>
    <row r="4756" spans="2:3" x14ac:dyDescent="0.4">
      <c r="B4756">
        <v>1452</v>
      </c>
      <c r="C4756" t="str">
        <f>VLOOKUP(B4756,Sheet2!$AM$2:$AN$66,2,FALSE)</f>
        <v>West Virginia</v>
      </c>
    </row>
    <row r="4757" spans="2:3" x14ac:dyDescent="0.4">
      <c r="B4757">
        <v>1452</v>
      </c>
      <c r="C4757" t="str">
        <f>VLOOKUP(B4757,Sheet2!$AM$2:$AN$66,2,FALSE)</f>
        <v>West Virginia</v>
      </c>
    </row>
    <row r="4758" spans="2:3" x14ac:dyDescent="0.4">
      <c r="B4758">
        <v>1452</v>
      </c>
      <c r="C4758" t="str">
        <f>VLOOKUP(B4758,Sheet2!$AM$2:$AN$66,2,FALSE)</f>
        <v>West Virginia</v>
      </c>
    </row>
    <row r="4759" spans="2:3" x14ac:dyDescent="0.4">
      <c r="B4759">
        <v>1437</v>
      </c>
      <c r="C4759" t="str">
        <f>VLOOKUP(B4759,Sheet2!$AM$2:$AN$66,2,FALSE)</f>
        <v>Villanova</v>
      </c>
    </row>
    <row r="4760" spans="2:3" x14ac:dyDescent="0.4">
      <c r="B4760">
        <v>1124</v>
      </c>
      <c r="C4760" t="str">
        <f>VLOOKUP(B4760,Sheet2!$AM$2:$AN$66,2,FALSE)</f>
        <v>Baylor</v>
      </c>
    </row>
    <row r="4761" spans="2:3" x14ac:dyDescent="0.4">
      <c r="B4761">
        <v>1452</v>
      </c>
      <c r="C4761" t="str">
        <f>VLOOKUP(B4761,Sheet2!$AM$2:$AN$66,2,FALSE)</f>
        <v>West Virginia</v>
      </c>
    </row>
    <row r="4762" spans="2:3" x14ac:dyDescent="0.4">
      <c r="B4762">
        <v>1458</v>
      </c>
      <c r="C4762" t="str">
        <f>VLOOKUP(B4762,Sheet2!$AM$2:$AN$66,2,FALSE)</f>
        <v>Wisconsin</v>
      </c>
    </row>
    <row r="4763" spans="2:3" x14ac:dyDescent="0.4">
      <c r="B4763">
        <v>1452</v>
      </c>
      <c r="C4763" t="str">
        <f>VLOOKUP(B4763,Sheet2!$AM$2:$AN$66,2,FALSE)</f>
        <v>West Virginia</v>
      </c>
    </row>
    <row r="4764" spans="2:3" x14ac:dyDescent="0.4">
      <c r="B4764">
        <v>1437</v>
      </c>
      <c r="C4764" t="str">
        <f>VLOOKUP(B4764,Sheet2!$AM$2:$AN$66,2,FALSE)</f>
        <v>Villanova</v>
      </c>
    </row>
    <row r="4765" spans="2:3" x14ac:dyDescent="0.4">
      <c r="B4765">
        <v>1124</v>
      </c>
      <c r="C4765" t="str">
        <f>VLOOKUP(B4765,Sheet2!$AM$2:$AN$66,2,FALSE)</f>
        <v>Baylor</v>
      </c>
    </row>
    <row r="4766" spans="2:3" x14ac:dyDescent="0.4">
      <c r="B4766">
        <v>1124</v>
      </c>
      <c r="C4766" t="str">
        <f>VLOOKUP(B4766,Sheet2!$AM$2:$AN$66,2,FALSE)</f>
        <v>Baylor</v>
      </c>
    </row>
    <row r="4767" spans="2:3" x14ac:dyDescent="0.4">
      <c r="B4767">
        <v>1437</v>
      </c>
      <c r="C4767" t="str">
        <f>VLOOKUP(B4767,Sheet2!$AM$2:$AN$66,2,FALSE)</f>
        <v>Villanova</v>
      </c>
    </row>
    <row r="4768" spans="2:3" x14ac:dyDescent="0.4">
      <c r="B4768">
        <v>1452</v>
      </c>
      <c r="C4768" t="str">
        <f>VLOOKUP(B4768,Sheet2!$AM$2:$AN$66,2,FALSE)</f>
        <v>West Virginia</v>
      </c>
    </row>
    <row r="4769" spans="2:3" x14ac:dyDescent="0.4">
      <c r="B4769">
        <v>1458</v>
      </c>
      <c r="C4769" t="str">
        <f>VLOOKUP(B4769,Sheet2!$AM$2:$AN$66,2,FALSE)</f>
        <v>Wisconsin</v>
      </c>
    </row>
    <row r="4770" spans="2:3" x14ac:dyDescent="0.4">
      <c r="B4770">
        <v>1388</v>
      </c>
      <c r="C4770" t="str">
        <f>VLOOKUP(B4770,Sheet2!$AM$2:$AN$66,2,FALSE)</f>
        <v>Saint Mary's (CA)</v>
      </c>
    </row>
    <row r="4771" spans="2:3" x14ac:dyDescent="0.4">
      <c r="B4771">
        <v>1124</v>
      </c>
      <c r="C4771" t="str">
        <f>VLOOKUP(B4771,Sheet2!$AM$2:$AN$66,2,FALSE)</f>
        <v>Baylor</v>
      </c>
    </row>
    <row r="4772" spans="2:3" x14ac:dyDescent="0.4">
      <c r="B4772">
        <v>1437</v>
      </c>
      <c r="C4772" t="str">
        <f>VLOOKUP(B4772,Sheet2!$AM$2:$AN$66,2,FALSE)</f>
        <v>Villanova</v>
      </c>
    </row>
    <row r="4773" spans="2:3" x14ac:dyDescent="0.4">
      <c r="B4773">
        <v>1452</v>
      </c>
      <c r="C4773" t="str">
        <f>VLOOKUP(B4773,Sheet2!$AM$2:$AN$66,2,FALSE)</f>
        <v>West Virginia</v>
      </c>
    </row>
    <row r="4774" spans="2:3" x14ac:dyDescent="0.4">
      <c r="B4774">
        <v>1437</v>
      </c>
      <c r="C4774" t="str">
        <f>VLOOKUP(B4774,Sheet2!$AM$2:$AN$66,2,FALSE)</f>
        <v>Villanova</v>
      </c>
    </row>
    <row r="4775" spans="2:3" x14ac:dyDescent="0.4">
      <c r="B4775">
        <v>1452</v>
      </c>
      <c r="C4775" t="str">
        <f>VLOOKUP(B4775,Sheet2!$AM$2:$AN$66,2,FALSE)</f>
        <v>West Virginia</v>
      </c>
    </row>
    <row r="4776" spans="2:3" x14ac:dyDescent="0.4">
      <c r="B4776">
        <v>1437</v>
      </c>
      <c r="C4776" t="str">
        <f>VLOOKUP(B4776,Sheet2!$AM$2:$AN$66,2,FALSE)</f>
        <v>Villanova</v>
      </c>
    </row>
    <row r="4777" spans="2:3" x14ac:dyDescent="0.4">
      <c r="B4777">
        <v>1423</v>
      </c>
      <c r="C4777" t="str">
        <f>VLOOKUP(B4777,Sheet2!$AM$2:$AN$66,2,FALSE)</f>
        <v>North Carolina-Wilmington</v>
      </c>
    </row>
    <row r="4778" spans="2:3" x14ac:dyDescent="0.4">
      <c r="B4778">
        <v>1452</v>
      </c>
      <c r="C4778" t="str">
        <f>VLOOKUP(B4778,Sheet2!$AM$2:$AN$66,2,FALSE)</f>
        <v>West Virginia</v>
      </c>
    </row>
    <row r="4779" spans="2:3" x14ac:dyDescent="0.4">
      <c r="B4779">
        <v>1124</v>
      </c>
      <c r="C4779" t="str">
        <f>VLOOKUP(B4779,Sheet2!$AM$2:$AN$66,2,FALSE)</f>
        <v>Baylor</v>
      </c>
    </row>
    <row r="4780" spans="2:3" x14ac:dyDescent="0.4">
      <c r="B4780">
        <v>1452</v>
      </c>
      <c r="C4780" t="str">
        <f>VLOOKUP(B4780,Sheet2!$AM$2:$AN$66,2,FALSE)</f>
        <v>West Virginia</v>
      </c>
    </row>
    <row r="4781" spans="2:3" x14ac:dyDescent="0.4">
      <c r="B4781">
        <v>1452</v>
      </c>
      <c r="C4781" t="str">
        <f>VLOOKUP(B4781,Sheet2!$AM$2:$AN$66,2,FALSE)</f>
        <v>West Virginia</v>
      </c>
    </row>
    <row r="4782" spans="2:3" x14ac:dyDescent="0.4">
      <c r="B4782">
        <v>1458</v>
      </c>
      <c r="C4782" t="str">
        <f>VLOOKUP(B4782,Sheet2!$AM$2:$AN$66,2,FALSE)</f>
        <v>Wisconsin</v>
      </c>
    </row>
    <row r="4783" spans="2:3" x14ac:dyDescent="0.4">
      <c r="B4783">
        <v>1124</v>
      </c>
      <c r="C4783" t="str">
        <f>VLOOKUP(B4783,Sheet2!$AM$2:$AN$66,2,FALSE)</f>
        <v>Baylor</v>
      </c>
    </row>
    <row r="4784" spans="2:3" x14ac:dyDescent="0.4">
      <c r="B4784">
        <v>1343</v>
      </c>
      <c r="C4784" t="str">
        <f>VLOOKUP(B4784,Sheet2!$AM$2:$AN$66,2,FALSE)</f>
        <v>Princeton</v>
      </c>
    </row>
    <row r="4785" spans="2:3" x14ac:dyDescent="0.4">
      <c r="B4785">
        <v>1343</v>
      </c>
      <c r="C4785" t="str">
        <f>VLOOKUP(B4785,Sheet2!$AM$2:$AN$66,2,FALSE)</f>
        <v>Princeton</v>
      </c>
    </row>
    <row r="4786" spans="2:3" x14ac:dyDescent="0.4">
      <c r="B4786">
        <v>1124</v>
      </c>
      <c r="C4786" t="str">
        <f>VLOOKUP(B4786,Sheet2!$AM$2:$AN$66,2,FALSE)</f>
        <v>Baylor</v>
      </c>
    </row>
    <row r="4787" spans="2:3" x14ac:dyDescent="0.4">
      <c r="B4787">
        <v>1124</v>
      </c>
      <c r="C4787" t="str">
        <f>VLOOKUP(B4787,Sheet2!$AM$2:$AN$66,2,FALSE)</f>
        <v>Baylor</v>
      </c>
    </row>
    <row r="4788" spans="2:3" x14ac:dyDescent="0.4">
      <c r="B4788">
        <v>1452</v>
      </c>
      <c r="C4788" t="str">
        <f>VLOOKUP(B4788,Sheet2!$AM$2:$AN$66,2,FALSE)</f>
        <v>West Virginia</v>
      </c>
    </row>
    <row r="4789" spans="2:3" x14ac:dyDescent="0.4">
      <c r="B4789">
        <v>1195</v>
      </c>
      <c r="C4789" t="str">
        <f>VLOOKUP(B4789,Sheet2!$AM$2:$AN$66,2,FALSE)</f>
        <v>Florida Gulf Coast</v>
      </c>
    </row>
    <row r="4790" spans="2:3" x14ac:dyDescent="0.4">
      <c r="B4790">
        <v>1124</v>
      </c>
      <c r="C4790" t="str">
        <f>VLOOKUP(B4790,Sheet2!$AM$2:$AN$66,2,FALSE)</f>
        <v>Baylor</v>
      </c>
    </row>
    <row r="4791" spans="2:3" x14ac:dyDescent="0.4">
      <c r="B4791">
        <v>1452</v>
      </c>
      <c r="C4791" t="str">
        <f>VLOOKUP(B4791,Sheet2!$AM$2:$AN$66,2,FALSE)</f>
        <v>West Virginia</v>
      </c>
    </row>
    <row r="4792" spans="2:3" x14ac:dyDescent="0.4">
      <c r="B4792">
        <v>1452</v>
      </c>
      <c r="C4792" t="str">
        <f>VLOOKUP(B4792,Sheet2!$AM$2:$AN$66,2,FALSE)</f>
        <v>West Virginia</v>
      </c>
    </row>
    <row r="4793" spans="2:3" x14ac:dyDescent="0.4">
      <c r="B4793">
        <v>1437</v>
      </c>
      <c r="C4793" t="str">
        <f>VLOOKUP(B4793,Sheet2!$AM$2:$AN$66,2,FALSE)</f>
        <v>Villanova</v>
      </c>
    </row>
    <row r="4794" spans="2:3" x14ac:dyDescent="0.4">
      <c r="B4794">
        <v>1452</v>
      </c>
      <c r="C4794" t="str">
        <f>VLOOKUP(B4794,Sheet2!$AM$2:$AN$66,2,FALSE)</f>
        <v>West Virginia</v>
      </c>
    </row>
    <row r="4795" spans="2:3" x14ac:dyDescent="0.4">
      <c r="B4795">
        <v>1112</v>
      </c>
      <c r="C4795" t="str">
        <f>VLOOKUP(B4795,Sheet2!$AM$2:$AN$66,2,FALSE)</f>
        <v>Arizona</v>
      </c>
    </row>
    <row r="4796" spans="2:3" x14ac:dyDescent="0.4">
      <c r="B4796">
        <v>1433</v>
      </c>
      <c r="C4796" t="str">
        <f>VLOOKUP(B4796,Sheet2!$AM$2:$AN$66,2,FALSE)</f>
        <v>Virginia Commonwealth</v>
      </c>
    </row>
    <row r="4797" spans="2:3" x14ac:dyDescent="0.4">
      <c r="B4797">
        <v>1458</v>
      </c>
      <c r="C4797" t="str">
        <f>VLOOKUP(B4797,Sheet2!$AM$2:$AN$66,2,FALSE)</f>
        <v>Wisconsin</v>
      </c>
    </row>
    <row r="4798" spans="2:3" x14ac:dyDescent="0.4">
      <c r="B4798">
        <v>1452</v>
      </c>
      <c r="C4798" t="str">
        <f>VLOOKUP(B4798,Sheet2!$AM$2:$AN$66,2,FALSE)</f>
        <v>West Virginia</v>
      </c>
    </row>
    <row r="4799" spans="2:3" x14ac:dyDescent="0.4">
      <c r="B4799">
        <v>1452</v>
      </c>
      <c r="C4799" t="str">
        <f>VLOOKUP(B4799,Sheet2!$AM$2:$AN$66,2,FALSE)</f>
        <v>West Virginia</v>
      </c>
    </row>
    <row r="4800" spans="2:3" x14ac:dyDescent="0.4">
      <c r="B4800">
        <v>1181</v>
      </c>
      <c r="C4800" t="str">
        <f>VLOOKUP(B4800,Sheet2!$AM$2:$AN$66,2,FALSE)</f>
        <v>Duke</v>
      </c>
    </row>
    <row r="4801" spans="2:3" x14ac:dyDescent="0.4">
      <c r="B4801">
        <v>1433</v>
      </c>
      <c r="C4801" t="str">
        <f>VLOOKUP(B4801,Sheet2!$AM$2:$AN$66,2,FALSE)</f>
        <v>Virginia Commonwealth</v>
      </c>
    </row>
    <row r="4802" spans="2:3" x14ac:dyDescent="0.4">
      <c r="B4802">
        <v>1452</v>
      </c>
      <c r="C4802" t="str">
        <f>VLOOKUP(B4802,Sheet2!$AM$2:$AN$66,2,FALSE)</f>
        <v>West Virginia</v>
      </c>
    </row>
    <row r="4803" spans="2:3" x14ac:dyDescent="0.4">
      <c r="B4803">
        <v>1124</v>
      </c>
      <c r="C4803" t="str">
        <f>VLOOKUP(B4803,Sheet2!$AM$2:$AN$66,2,FALSE)</f>
        <v>Baylor</v>
      </c>
    </row>
    <row r="4804" spans="2:3" x14ac:dyDescent="0.4">
      <c r="B4804">
        <v>1437</v>
      </c>
      <c r="C4804" t="str">
        <f>VLOOKUP(B4804,Sheet2!$AM$2:$AN$66,2,FALSE)</f>
        <v>Villanova</v>
      </c>
    </row>
    <row r="4805" spans="2:3" x14ac:dyDescent="0.4">
      <c r="B4805">
        <v>1458</v>
      </c>
      <c r="C4805" t="str">
        <f>VLOOKUP(B4805,Sheet2!$AM$2:$AN$66,2,FALSE)</f>
        <v>Wisconsin</v>
      </c>
    </row>
    <row r="4806" spans="2:3" x14ac:dyDescent="0.4">
      <c r="B4806">
        <v>1374</v>
      </c>
      <c r="C4806" t="str">
        <f>VLOOKUP(B4806,Sheet2!$AM$2:$AN$66,2,FALSE)</f>
        <v>Southern Methodist</v>
      </c>
    </row>
    <row r="4807" spans="2:3" x14ac:dyDescent="0.4">
      <c r="B4807">
        <v>1452</v>
      </c>
      <c r="C4807" t="str">
        <f>VLOOKUP(B4807,Sheet2!$AM$2:$AN$66,2,FALSE)</f>
        <v>West Virginia</v>
      </c>
    </row>
    <row r="4808" spans="2:3" x14ac:dyDescent="0.4">
      <c r="B4808">
        <v>1433</v>
      </c>
      <c r="C4808" t="str">
        <f>VLOOKUP(B4808,Sheet2!$AM$2:$AN$66,2,FALSE)</f>
        <v>Virginia Commonwealth</v>
      </c>
    </row>
    <row r="4809" spans="2:3" x14ac:dyDescent="0.4">
      <c r="B4809">
        <v>1452</v>
      </c>
      <c r="C4809" t="str">
        <f>VLOOKUP(B4809,Sheet2!$AM$2:$AN$66,2,FALSE)</f>
        <v>West Virginia</v>
      </c>
    </row>
    <row r="4810" spans="2:3" x14ac:dyDescent="0.4">
      <c r="B4810">
        <v>1452</v>
      </c>
      <c r="C4810" t="str">
        <f>VLOOKUP(B4810,Sheet2!$AM$2:$AN$66,2,FALSE)</f>
        <v>West Virginia</v>
      </c>
    </row>
    <row r="4811" spans="2:3" x14ac:dyDescent="0.4">
      <c r="B4811">
        <v>1124</v>
      </c>
      <c r="C4811" t="str">
        <f>VLOOKUP(B4811,Sheet2!$AM$2:$AN$66,2,FALSE)</f>
        <v>Baylor</v>
      </c>
    </row>
    <row r="4812" spans="2:3" x14ac:dyDescent="0.4">
      <c r="B4812">
        <v>1124</v>
      </c>
      <c r="C4812" t="str">
        <f>VLOOKUP(B4812,Sheet2!$AM$2:$AN$66,2,FALSE)</f>
        <v>Baylor</v>
      </c>
    </row>
    <row r="4813" spans="2:3" x14ac:dyDescent="0.4">
      <c r="B4813">
        <v>1452</v>
      </c>
      <c r="C4813" t="str">
        <f>VLOOKUP(B4813,Sheet2!$AM$2:$AN$66,2,FALSE)</f>
        <v>West Virginia</v>
      </c>
    </row>
    <row r="4814" spans="2:3" x14ac:dyDescent="0.4">
      <c r="B4814">
        <v>1452</v>
      </c>
      <c r="C4814" t="str">
        <f>VLOOKUP(B4814,Sheet2!$AM$2:$AN$66,2,FALSE)</f>
        <v>West Virginia</v>
      </c>
    </row>
    <row r="4815" spans="2:3" x14ac:dyDescent="0.4">
      <c r="B4815">
        <v>1452</v>
      </c>
      <c r="C4815" t="str">
        <f>VLOOKUP(B4815,Sheet2!$AM$2:$AN$66,2,FALSE)</f>
        <v>West Virginia</v>
      </c>
    </row>
    <row r="4816" spans="2:3" x14ac:dyDescent="0.4">
      <c r="B4816">
        <v>1343</v>
      </c>
      <c r="C4816" t="str">
        <f>VLOOKUP(B4816,Sheet2!$AM$2:$AN$66,2,FALSE)</f>
        <v>Princeton</v>
      </c>
    </row>
    <row r="4817" spans="2:3" x14ac:dyDescent="0.4">
      <c r="B4817">
        <v>1343</v>
      </c>
      <c r="C4817" t="str">
        <f>VLOOKUP(B4817,Sheet2!$AM$2:$AN$66,2,FALSE)</f>
        <v>Princeton</v>
      </c>
    </row>
    <row r="4818" spans="2:3" x14ac:dyDescent="0.4">
      <c r="B4818">
        <v>1196</v>
      </c>
      <c r="C4818" t="str">
        <f>VLOOKUP(B4818,Sheet2!$AM$2:$AN$66,2,FALSE)</f>
        <v>Florida</v>
      </c>
    </row>
    <row r="4819" spans="2:3" x14ac:dyDescent="0.4">
      <c r="B4819">
        <v>1343</v>
      </c>
      <c r="C4819" t="str">
        <f>VLOOKUP(B4819,Sheet2!$AM$2:$AN$66,2,FALSE)</f>
        <v>Princeton</v>
      </c>
    </row>
    <row r="4820" spans="2:3" x14ac:dyDescent="0.4">
      <c r="B4820">
        <v>1458</v>
      </c>
      <c r="C4820" t="str">
        <f>VLOOKUP(B4820,Sheet2!$AM$2:$AN$66,2,FALSE)</f>
        <v>Wisconsin</v>
      </c>
    </row>
    <row r="4821" spans="2:3" x14ac:dyDescent="0.4">
      <c r="B4821">
        <v>1433</v>
      </c>
      <c r="C4821" t="str">
        <f>VLOOKUP(B4821,Sheet2!$AM$2:$AN$66,2,FALSE)</f>
        <v>Virginia Commonwealth</v>
      </c>
    </row>
    <row r="4822" spans="2:3" x14ac:dyDescent="0.4">
      <c r="B4822">
        <v>1452</v>
      </c>
      <c r="C4822" t="str">
        <f>VLOOKUP(B4822,Sheet2!$AM$2:$AN$66,2,FALSE)</f>
        <v>West Virginia</v>
      </c>
    </row>
    <row r="4823" spans="2:3" x14ac:dyDescent="0.4">
      <c r="B4823">
        <v>1452</v>
      </c>
      <c r="C4823" t="str">
        <f>VLOOKUP(B4823,Sheet2!$AM$2:$AN$66,2,FALSE)</f>
        <v>West Virginia</v>
      </c>
    </row>
    <row r="4824" spans="2:3" x14ac:dyDescent="0.4">
      <c r="B4824">
        <v>1374</v>
      </c>
      <c r="C4824" t="str">
        <f>VLOOKUP(B4824,Sheet2!$AM$2:$AN$66,2,FALSE)</f>
        <v>Southern Methodist</v>
      </c>
    </row>
    <row r="4825" spans="2:3" x14ac:dyDescent="0.4">
      <c r="B4825">
        <v>1124</v>
      </c>
      <c r="C4825" t="str">
        <f>VLOOKUP(B4825,Sheet2!$AM$2:$AN$66,2,FALSE)</f>
        <v>Baylor</v>
      </c>
    </row>
    <row r="4826" spans="2:3" x14ac:dyDescent="0.4">
      <c r="B4826">
        <v>1437</v>
      </c>
      <c r="C4826" t="str">
        <f>VLOOKUP(B4826,Sheet2!$AM$2:$AN$66,2,FALSE)</f>
        <v>Villanova</v>
      </c>
    </row>
    <row r="4827" spans="2:3" x14ac:dyDescent="0.4">
      <c r="B4827">
        <v>1452</v>
      </c>
      <c r="C4827" t="str">
        <f>VLOOKUP(B4827,Sheet2!$AM$2:$AN$66,2,FALSE)</f>
        <v>West Virginia</v>
      </c>
    </row>
    <row r="4828" spans="2:3" x14ac:dyDescent="0.4">
      <c r="B4828">
        <v>1437</v>
      </c>
      <c r="C4828" t="str">
        <f>VLOOKUP(B4828,Sheet2!$AM$2:$AN$66,2,FALSE)</f>
        <v>Villanova</v>
      </c>
    </row>
    <row r="4829" spans="2:3" x14ac:dyDescent="0.4">
      <c r="B4829">
        <v>1437</v>
      </c>
      <c r="C4829" t="str">
        <f>VLOOKUP(B4829,Sheet2!$AM$2:$AN$66,2,FALSE)</f>
        <v>Villanova</v>
      </c>
    </row>
    <row r="4830" spans="2:3" x14ac:dyDescent="0.4">
      <c r="B4830">
        <v>1458</v>
      </c>
      <c r="C4830" t="str">
        <f>VLOOKUP(B4830,Sheet2!$AM$2:$AN$66,2,FALSE)</f>
        <v>Wisconsin</v>
      </c>
    </row>
    <row r="4831" spans="2:3" x14ac:dyDescent="0.4">
      <c r="B4831">
        <v>1112</v>
      </c>
      <c r="C4831" t="str">
        <f>VLOOKUP(B4831,Sheet2!$AM$2:$AN$66,2,FALSE)</f>
        <v>Arizona</v>
      </c>
    </row>
    <row r="4832" spans="2:3" x14ac:dyDescent="0.4">
      <c r="B4832">
        <v>1437</v>
      </c>
      <c r="C4832" t="str">
        <f>VLOOKUP(B4832,Sheet2!$AM$2:$AN$66,2,FALSE)</f>
        <v>Villanova</v>
      </c>
    </row>
    <row r="4833" spans="2:3" x14ac:dyDescent="0.4">
      <c r="B4833">
        <v>1124</v>
      </c>
      <c r="C4833" t="str">
        <f>VLOOKUP(B4833,Sheet2!$AM$2:$AN$66,2,FALSE)</f>
        <v>Baylor</v>
      </c>
    </row>
    <row r="4834" spans="2:3" x14ac:dyDescent="0.4">
      <c r="B4834">
        <v>1124</v>
      </c>
      <c r="C4834" t="str">
        <f>VLOOKUP(B4834,Sheet2!$AM$2:$AN$66,2,FALSE)</f>
        <v>Baylor</v>
      </c>
    </row>
    <row r="4835" spans="2:3" x14ac:dyDescent="0.4">
      <c r="B4835">
        <v>1452</v>
      </c>
      <c r="C4835" t="str">
        <f>VLOOKUP(B4835,Sheet2!$AM$2:$AN$66,2,FALSE)</f>
        <v>West Virginia</v>
      </c>
    </row>
    <row r="4836" spans="2:3" x14ac:dyDescent="0.4">
      <c r="B4836">
        <v>1437</v>
      </c>
      <c r="C4836" t="str">
        <f>VLOOKUP(B4836,Sheet2!$AM$2:$AN$66,2,FALSE)</f>
        <v>Villanova</v>
      </c>
    </row>
    <row r="4837" spans="2:3" x14ac:dyDescent="0.4">
      <c r="B4837">
        <v>1452</v>
      </c>
      <c r="C4837" t="str">
        <f>VLOOKUP(B4837,Sheet2!$AM$2:$AN$66,2,FALSE)</f>
        <v>West Virginia</v>
      </c>
    </row>
    <row r="4838" spans="2:3" x14ac:dyDescent="0.4">
      <c r="B4838">
        <v>1452</v>
      </c>
      <c r="C4838" t="str">
        <f>VLOOKUP(B4838,Sheet2!$AM$2:$AN$66,2,FALSE)</f>
        <v>West Virginia</v>
      </c>
    </row>
    <row r="4839" spans="2:3" x14ac:dyDescent="0.4">
      <c r="B4839">
        <v>1452</v>
      </c>
      <c r="C4839" t="str">
        <f>VLOOKUP(B4839,Sheet2!$AM$2:$AN$66,2,FALSE)</f>
        <v>West Virginia</v>
      </c>
    </row>
    <row r="4840" spans="2:3" x14ac:dyDescent="0.4">
      <c r="B4840">
        <v>1195</v>
      </c>
      <c r="C4840" t="str">
        <f>VLOOKUP(B4840,Sheet2!$AM$2:$AN$66,2,FALSE)</f>
        <v>Florida Gulf Coast</v>
      </c>
    </row>
    <row r="4841" spans="2:3" x14ac:dyDescent="0.4">
      <c r="B4841">
        <v>1452</v>
      </c>
      <c r="C4841" t="str">
        <f>VLOOKUP(B4841,Sheet2!$AM$2:$AN$66,2,FALSE)</f>
        <v>West Virginia</v>
      </c>
    </row>
    <row r="4842" spans="2:3" x14ac:dyDescent="0.4">
      <c r="B4842">
        <v>1124</v>
      </c>
      <c r="C4842" t="str">
        <f>VLOOKUP(B4842,Sheet2!$AM$2:$AN$66,2,FALSE)</f>
        <v>Baylor</v>
      </c>
    </row>
    <row r="4843" spans="2:3" x14ac:dyDescent="0.4">
      <c r="B4843">
        <v>1433</v>
      </c>
      <c r="C4843" t="str">
        <f>VLOOKUP(B4843,Sheet2!$AM$2:$AN$66,2,FALSE)</f>
        <v>Virginia Commonwealth</v>
      </c>
    </row>
    <row r="4844" spans="2:3" x14ac:dyDescent="0.4">
      <c r="B4844">
        <v>1437</v>
      </c>
      <c r="C4844" t="str">
        <f>VLOOKUP(B4844,Sheet2!$AM$2:$AN$66,2,FALSE)</f>
        <v>Villanova</v>
      </c>
    </row>
    <row r="4845" spans="2:3" x14ac:dyDescent="0.4">
      <c r="B4845">
        <v>1196</v>
      </c>
      <c r="C4845" t="str">
        <f>VLOOKUP(B4845,Sheet2!$AM$2:$AN$66,2,FALSE)</f>
        <v>Florida</v>
      </c>
    </row>
    <row r="4846" spans="2:3" x14ac:dyDescent="0.4">
      <c r="B4846">
        <v>1452</v>
      </c>
      <c r="C4846" t="str">
        <f>VLOOKUP(B4846,Sheet2!$AM$2:$AN$66,2,FALSE)</f>
        <v>West Virginia</v>
      </c>
    </row>
    <row r="4847" spans="2:3" x14ac:dyDescent="0.4">
      <c r="B4847">
        <v>1124</v>
      </c>
      <c r="C4847" t="str">
        <f>VLOOKUP(B4847,Sheet2!$AM$2:$AN$66,2,FALSE)</f>
        <v>Baylor</v>
      </c>
    </row>
    <row r="4848" spans="2:3" x14ac:dyDescent="0.4">
      <c r="B4848">
        <v>1124</v>
      </c>
      <c r="C4848" t="str">
        <f>VLOOKUP(B4848,Sheet2!$AM$2:$AN$66,2,FALSE)</f>
        <v>Baylor</v>
      </c>
    </row>
    <row r="4849" spans="2:3" x14ac:dyDescent="0.4">
      <c r="B4849">
        <v>1437</v>
      </c>
      <c r="C4849" t="str">
        <f>VLOOKUP(B4849,Sheet2!$AM$2:$AN$66,2,FALSE)</f>
        <v>Villanova</v>
      </c>
    </row>
    <row r="4850" spans="2:3" x14ac:dyDescent="0.4">
      <c r="B4850">
        <v>1343</v>
      </c>
      <c r="C4850" t="str">
        <f>VLOOKUP(B4850,Sheet2!$AM$2:$AN$66,2,FALSE)</f>
        <v>Princeton</v>
      </c>
    </row>
    <row r="4851" spans="2:3" x14ac:dyDescent="0.4">
      <c r="B4851">
        <v>1452</v>
      </c>
      <c r="C4851" t="str">
        <f>VLOOKUP(B4851,Sheet2!$AM$2:$AN$66,2,FALSE)</f>
        <v>West Virginia</v>
      </c>
    </row>
    <row r="4852" spans="2:3" x14ac:dyDescent="0.4">
      <c r="B4852">
        <v>1437</v>
      </c>
      <c r="C4852" t="str">
        <f>VLOOKUP(B4852,Sheet2!$AM$2:$AN$66,2,FALSE)</f>
        <v>Villanova</v>
      </c>
    </row>
    <row r="4853" spans="2:3" x14ac:dyDescent="0.4">
      <c r="B4853">
        <v>1452</v>
      </c>
      <c r="C4853" t="str">
        <f>VLOOKUP(B4853,Sheet2!$AM$2:$AN$66,2,FALSE)</f>
        <v>West Virginia</v>
      </c>
    </row>
    <row r="4854" spans="2:3" x14ac:dyDescent="0.4">
      <c r="B4854">
        <v>1433</v>
      </c>
      <c r="C4854" t="str">
        <f>VLOOKUP(B4854,Sheet2!$AM$2:$AN$66,2,FALSE)</f>
        <v>Virginia Commonwealth</v>
      </c>
    </row>
    <row r="4855" spans="2:3" x14ac:dyDescent="0.4">
      <c r="B4855">
        <v>1196</v>
      </c>
      <c r="C4855" t="str">
        <f>VLOOKUP(B4855,Sheet2!$AM$2:$AN$66,2,FALSE)</f>
        <v>Florida</v>
      </c>
    </row>
    <row r="4856" spans="2:3" x14ac:dyDescent="0.4">
      <c r="B4856">
        <v>1452</v>
      </c>
      <c r="C4856" t="str">
        <f>VLOOKUP(B4856,Sheet2!$AM$2:$AN$66,2,FALSE)</f>
        <v>West Virginia</v>
      </c>
    </row>
    <row r="4857" spans="2:3" x14ac:dyDescent="0.4">
      <c r="B4857">
        <v>1458</v>
      </c>
      <c r="C4857" t="str">
        <f>VLOOKUP(B4857,Sheet2!$AM$2:$AN$66,2,FALSE)</f>
        <v>Wisconsin</v>
      </c>
    </row>
    <row r="4858" spans="2:3" x14ac:dyDescent="0.4">
      <c r="B4858">
        <v>1452</v>
      </c>
      <c r="C4858" t="str">
        <f>VLOOKUP(B4858,Sheet2!$AM$2:$AN$66,2,FALSE)</f>
        <v>West Virginia</v>
      </c>
    </row>
    <row r="4859" spans="2:3" x14ac:dyDescent="0.4">
      <c r="B4859">
        <v>1458</v>
      </c>
      <c r="C4859" t="str">
        <f>VLOOKUP(B4859,Sheet2!$AM$2:$AN$66,2,FALSE)</f>
        <v>Wisconsin</v>
      </c>
    </row>
    <row r="4860" spans="2:3" x14ac:dyDescent="0.4">
      <c r="B4860">
        <v>1452</v>
      </c>
      <c r="C4860" t="str">
        <f>VLOOKUP(B4860,Sheet2!$AM$2:$AN$66,2,FALSE)</f>
        <v>West Virginia</v>
      </c>
    </row>
    <row r="4861" spans="2:3" x14ac:dyDescent="0.4">
      <c r="B4861">
        <v>1374</v>
      </c>
      <c r="C4861" t="str">
        <f>VLOOKUP(B4861,Sheet2!$AM$2:$AN$66,2,FALSE)</f>
        <v>Southern Methodist</v>
      </c>
    </row>
    <row r="4862" spans="2:3" x14ac:dyDescent="0.4">
      <c r="B4862">
        <v>1452</v>
      </c>
      <c r="C4862" t="str">
        <f>VLOOKUP(B4862,Sheet2!$AM$2:$AN$66,2,FALSE)</f>
        <v>West Virginia</v>
      </c>
    </row>
    <row r="4863" spans="2:3" x14ac:dyDescent="0.4">
      <c r="B4863">
        <v>1112</v>
      </c>
      <c r="C4863" t="str">
        <f>VLOOKUP(B4863,Sheet2!$AM$2:$AN$66,2,FALSE)</f>
        <v>Arizona</v>
      </c>
    </row>
    <row r="4864" spans="2:3" x14ac:dyDescent="0.4">
      <c r="B4864">
        <v>1452</v>
      </c>
      <c r="C4864" t="str">
        <f>VLOOKUP(B4864,Sheet2!$AM$2:$AN$66,2,FALSE)</f>
        <v>West Virginia</v>
      </c>
    </row>
    <row r="4865" spans="2:3" x14ac:dyDescent="0.4">
      <c r="B4865">
        <v>1452</v>
      </c>
      <c r="C4865" t="str">
        <f>VLOOKUP(B4865,Sheet2!$AM$2:$AN$66,2,FALSE)</f>
        <v>West Virginia</v>
      </c>
    </row>
    <row r="4866" spans="2:3" x14ac:dyDescent="0.4">
      <c r="B4866">
        <v>1452</v>
      </c>
      <c r="C4866" t="str">
        <f>VLOOKUP(B4866,Sheet2!$AM$2:$AN$66,2,FALSE)</f>
        <v>West Virginia</v>
      </c>
    </row>
    <row r="4867" spans="2:3" x14ac:dyDescent="0.4">
      <c r="B4867">
        <v>1181</v>
      </c>
      <c r="C4867" t="str">
        <f>VLOOKUP(B4867,Sheet2!$AM$2:$AN$66,2,FALSE)</f>
        <v>Duke</v>
      </c>
    </row>
    <row r="4868" spans="2:3" x14ac:dyDescent="0.4">
      <c r="B4868">
        <v>1374</v>
      </c>
      <c r="C4868" t="str">
        <f>VLOOKUP(B4868,Sheet2!$AM$2:$AN$66,2,FALSE)</f>
        <v>Southern Methodist</v>
      </c>
    </row>
    <row r="4869" spans="2:3" x14ac:dyDescent="0.4">
      <c r="B4869">
        <v>1124</v>
      </c>
      <c r="C4869" t="str">
        <f>VLOOKUP(B4869,Sheet2!$AM$2:$AN$66,2,FALSE)</f>
        <v>Baylor</v>
      </c>
    </row>
    <row r="4870" spans="2:3" x14ac:dyDescent="0.4">
      <c r="B4870">
        <v>1124</v>
      </c>
      <c r="C4870" t="str">
        <f>VLOOKUP(B4870,Sheet2!$AM$2:$AN$66,2,FALSE)</f>
        <v>Baylor</v>
      </c>
    </row>
    <row r="4871" spans="2:3" x14ac:dyDescent="0.4">
      <c r="B4871">
        <v>1195</v>
      </c>
      <c r="C4871" t="str">
        <f>VLOOKUP(B4871,Sheet2!$AM$2:$AN$66,2,FALSE)</f>
        <v>Florida Gulf Coast</v>
      </c>
    </row>
    <row r="4872" spans="2:3" x14ac:dyDescent="0.4">
      <c r="B4872">
        <v>1433</v>
      </c>
      <c r="C4872" t="str">
        <f>VLOOKUP(B4872,Sheet2!$AM$2:$AN$66,2,FALSE)</f>
        <v>Virginia Commonwealth</v>
      </c>
    </row>
    <row r="4873" spans="2:3" x14ac:dyDescent="0.4">
      <c r="B4873">
        <v>1458</v>
      </c>
      <c r="C4873" t="str">
        <f>VLOOKUP(B4873,Sheet2!$AM$2:$AN$66,2,FALSE)</f>
        <v>Wisconsin</v>
      </c>
    </row>
    <row r="4874" spans="2:3" x14ac:dyDescent="0.4">
      <c r="B4874">
        <v>1433</v>
      </c>
      <c r="C4874" t="str">
        <f>VLOOKUP(B4874,Sheet2!$AM$2:$AN$66,2,FALSE)</f>
        <v>Virginia Commonwealth</v>
      </c>
    </row>
    <row r="4875" spans="2:3" x14ac:dyDescent="0.4">
      <c r="B4875">
        <v>1433</v>
      </c>
      <c r="C4875" t="str">
        <f>VLOOKUP(B4875,Sheet2!$AM$2:$AN$66,2,FALSE)</f>
        <v>Virginia Commonwealth</v>
      </c>
    </row>
    <row r="4876" spans="2:3" x14ac:dyDescent="0.4">
      <c r="B4876">
        <v>1452</v>
      </c>
      <c r="C4876" t="str">
        <f>VLOOKUP(B4876,Sheet2!$AM$2:$AN$66,2,FALSE)</f>
        <v>West Virginia</v>
      </c>
    </row>
    <row r="4877" spans="2:3" x14ac:dyDescent="0.4">
      <c r="B4877">
        <v>1452</v>
      </c>
      <c r="C4877" t="str">
        <f>VLOOKUP(B4877,Sheet2!$AM$2:$AN$66,2,FALSE)</f>
        <v>West Virginia</v>
      </c>
    </row>
    <row r="4878" spans="2:3" x14ac:dyDescent="0.4">
      <c r="B4878">
        <v>1124</v>
      </c>
      <c r="C4878" t="str">
        <f>VLOOKUP(B4878,Sheet2!$AM$2:$AN$66,2,FALSE)</f>
        <v>Baylor</v>
      </c>
    </row>
    <row r="4879" spans="2:3" x14ac:dyDescent="0.4">
      <c r="B4879">
        <v>1452</v>
      </c>
      <c r="C4879" t="str">
        <f>VLOOKUP(B4879,Sheet2!$AM$2:$AN$66,2,FALSE)</f>
        <v>West Virginia</v>
      </c>
    </row>
    <row r="4880" spans="2:3" x14ac:dyDescent="0.4">
      <c r="B4880">
        <v>1437</v>
      </c>
      <c r="C4880" t="str">
        <f>VLOOKUP(B4880,Sheet2!$AM$2:$AN$66,2,FALSE)</f>
        <v>Villanova</v>
      </c>
    </row>
    <row r="4881" spans="2:3" x14ac:dyDescent="0.4">
      <c r="B4881">
        <v>1452</v>
      </c>
      <c r="C4881" t="str">
        <f>VLOOKUP(B4881,Sheet2!$AM$2:$AN$66,2,FALSE)</f>
        <v>West Virginia</v>
      </c>
    </row>
    <row r="4882" spans="2:3" x14ac:dyDescent="0.4">
      <c r="B4882">
        <v>1181</v>
      </c>
      <c r="C4882" t="str">
        <f>VLOOKUP(B4882,Sheet2!$AM$2:$AN$66,2,FALSE)</f>
        <v>Duke</v>
      </c>
    </row>
    <row r="4883" spans="2:3" x14ac:dyDescent="0.4">
      <c r="B4883">
        <v>1124</v>
      </c>
      <c r="C4883" t="str">
        <f>VLOOKUP(B4883,Sheet2!$AM$2:$AN$66,2,FALSE)</f>
        <v>Baylor</v>
      </c>
    </row>
    <row r="4884" spans="2:3" x14ac:dyDescent="0.4">
      <c r="B4884">
        <v>1437</v>
      </c>
      <c r="C4884" t="str">
        <f>VLOOKUP(B4884,Sheet2!$AM$2:$AN$66,2,FALSE)</f>
        <v>Villanova</v>
      </c>
    </row>
    <row r="4885" spans="2:3" x14ac:dyDescent="0.4">
      <c r="B4885">
        <v>1452</v>
      </c>
      <c r="C4885" t="str">
        <f>VLOOKUP(B4885,Sheet2!$AM$2:$AN$66,2,FALSE)</f>
        <v>West Virginia</v>
      </c>
    </row>
    <row r="4886" spans="2:3" x14ac:dyDescent="0.4">
      <c r="B4886">
        <v>1452</v>
      </c>
      <c r="C4886" t="str">
        <f>VLOOKUP(B4886,Sheet2!$AM$2:$AN$66,2,FALSE)</f>
        <v>West Virginia</v>
      </c>
    </row>
    <row r="4887" spans="2:3" x14ac:dyDescent="0.4">
      <c r="B4887">
        <v>1437</v>
      </c>
      <c r="C4887" t="str">
        <f>VLOOKUP(B4887,Sheet2!$AM$2:$AN$66,2,FALSE)</f>
        <v>Villanova</v>
      </c>
    </row>
    <row r="4888" spans="2:3" x14ac:dyDescent="0.4">
      <c r="B4888">
        <v>1437</v>
      </c>
      <c r="C4888" t="str">
        <f>VLOOKUP(B4888,Sheet2!$AM$2:$AN$66,2,FALSE)</f>
        <v>Villanova</v>
      </c>
    </row>
    <row r="4889" spans="2:3" x14ac:dyDescent="0.4">
      <c r="B4889">
        <v>1195</v>
      </c>
      <c r="C4889" t="str">
        <f>VLOOKUP(B4889,Sheet2!$AM$2:$AN$66,2,FALSE)</f>
        <v>Florida Gulf Coast</v>
      </c>
    </row>
    <row r="4890" spans="2:3" x14ac:dyDescent="0.4">
      <c r="B4890">
        <v>1343</v>
      </c>
      <c r="C4890" t="str">
        <f>VLOOKUP(B4890,Sheet2!$AM$2:$AN$66,2,FALSE)</f>
        <v>Princeton</v>
      </c>
    </row>
    <row r="4891" spans="2:3" x14ac:dyDescent="0.4">
      <c r="B4891">
        <v>1437</v>
      </c>
      <c r="C4891" t="str">
        <f>VLOOKUP(B4891,Sheet2!$AM$2:$AN$66,2,FALSE)</f>
        <v>Villanova</v>
      </c>
    </row>
    <row r="4892" spans="2:3" x14ac:dyDescent="0.4">
      <c r="B4892">
        <v>1435</v>
      </c>
      <c r="C4892" t="str">
        <f>VLOOKUP(B4892,Sheet2!$AM$2:$AN$66,2,FALSE)</f>
        <v>Vanderbilt</v>
      </c>
    </row>
    <row r="4893" spans="2:3" x14ac:dyDescent="0.4">
      <c r="B4893">
        <v>1343</v>
      </c>
      <c r="C4893" t="str">
        <f>VLOOKUP(B4893,Sheet2!$AM$2:$AN$66,2,FALSE)</f>
        <v>Princeton</v>
      </c>
    </row>
    <row r="4894" spans="2:3" x14ac:dyDescent="0.4">
      <c r="B4894">
        <v>1124</v>
      </c>
      <c r="C4894" t="str">
        <f>VLOOKUP(B4894,Sheet2!$AM$2:$AN$66,2,FALSE)</f>
        <v>Baylor</v>
      </c>
    </row>
    <row r="4895" spans="2:3" x14ac:dyDescent="0.4">
      <c r="B4895">
        <v>1343</v>
      </c>
      <c r="C4895" t="str">
        <f>VLOOKUP(B4895,Sheet2!$AM$2:$AN$66,2,FALSE)</f>
        <v>Princeton</v>
      </c>
    </row>
    <row r="4896" spans="2:3" x14ac:dyDescent="0.4">
      <c r="B4896">
        <v>1423</v>
      </c>
      <c r="C4896" t="str">
        <f>VLOOKUP(B4896,Sheet2!$AM$2:$AN$66,2,FALSE)</f>
        <v>North Carolina-Wilmington</v>
      </c>
    </row>
    <row r="4897" spans="2:3" x14ac:dyDescent="0.4">
      <c r="B4897">
        <v>1124</v>
      </c>
      <c r="C4897" t="str">
        <f>VLOOKUP(B4897,Sheet2!$AM$2:$AN$66,2,FALSE)</f>
        <v>Baylor</v>
      </c>
    </row>
    <row r="4898" spans="2:3" x14ac:dyDescent="0.4">
      <c r="B4898">
        <v>1343</v>
      </c>
      <c r="C4898" t="str">
        <f>VLOOKUP(B4898,Sheet2!$AM$2:$AN$66,2,FALSE)</f>
        <v>Princeton</v>
      </c>
    </row>
    <row r="4899" spans="2:3" x14ac:dyDescent="0.4">
      <c r="B4899">
        <v>1112</v>
      </c>
      <c r="C4899" t="str">
        <f>VLOOKUP(B4899,Sheet2!$AM$2:$AN$66,2,FALSE)</f>
        <v>Arizona</v>
      </c>
    </row>
    <row r="4900" spans="2:3" x14ac:dyDescent="0.4">
      <c r="B4900">
        <v>1452</v>
      </c>
      <c r="C4900" t="str">
        <f>VLOOKUP(B4900,Sheet2!$AM$2:$AN$66,2,FALSE)</f>
        <v>West Virginia</v>
      </c>
    </row>
    <row r="4901" spans="2:3" x14ac:dyDescent="0.4">
      <c r="B4901">
        <v>1437</v>
      </c>
      <c r="C4901" t="str">
        <f>VLOOKUP(B4901,Sheet2!$AM$2:$AN$66,2,FALSE)</f>
        <v>Villanova</v>
      </c>
    </row>
    <row r="4902" spans="2:3" x14ac:dyDescent="0.4">
      <c r="B4902">
        <v>1452</v>
      </c>
      <c r="C4902" t="str">
        <f>VLOOKUP(B4902,Sheet2!$AM$2:$AN$66,2,FALSE)</f>
        <v>West Virginia</v>
      </c>
    </row>
    <row r="4903" spans="2:3" x14ac:dyDescent="0.4">
      <c r="B4903">
        <v>1112</v>
      </c>
      <c r="C4903" t="str">
        <f>VLOOKUP(B4903,Sheet2!$AM$2:$AN$66,2,FALSE)</f>
        <v>Arizona</v>
      </c>
    </row>
    <row r="4904" spans="2:3" x14ac:dyDescent="0.4">
      <c r="B4904">
        <v>1452</v>
      </c>
      <c r="C4904" t="str">
        <f>VLOOKUP(B4904,Sheet2!$AM$2:$AN$66,2,FALSE)</f>
        <v>West Virginia</v>
      </c>
    </row>
    <row r="4905" spans="2:3" x14ac:dyDescent="0.4">
      <c r="B4905">
        <v>1452</v>
      </c>
      <c r="C4905" t="str">
        <f>VLOOKUP(B4905,Sheet2!$AM$2:$AN$66,2,FALSE)</f>
        <v>West Virginia</v>
      </c>
    </row>
    <row r="4906" spans="2:3" x14ac:dyDescent="0.4">
      <c r="B4906">
        <v>1437</v>
      </c>
      <c r="C4906" t="str">
        <f>VLOOKUP(B4906,Sheet2!$AM$2:$AN$66,2,FALSE)</f>
        <v>Villanova</v>
      </c>
    </row>
    <row r="4907" spans="2:3" x14ac:dyDescent="0.4">
      <c r="B4907">
        <v>1374</v>
      </c>
      <c r="C4907" t="str">
        <f>VLOOKUP(B4907,Sheet2!$AM$2:$AN$66,2,FALSE)</f>
        <v>Southern Methodist</v>
      </c>
    </row>
    <row r="4908" spans="2:3" x14ac:dyDescent="0.4">
      <c r="B4908">
        <v>1343</v>
      </c>
      <c r="C4908" t="str">
        <f>VLOOKUP(B4908,Sheet2!$AM$2:$AN$66,2,FALSE)</f>
        <v>Princeton</v>
      </c>
    </row>
    <row r="4909" spans="2:3" x14ac:dyDescent="0.4">
      <c r="B4909">
        <v>1124</v>
      </c>
      <c r="C4909" t="str">
        <f>VLOOKUP(B4909,Sheet2!$AM$2:$AN$66,2,FALSE)</f>
        <v>Baylor</v>
      </c>
    </row>
    <row r="4910" spans="2:3" x14ac:dyDescent="0.4">
      <c r="B4910">
        <v>1452</v>
      </c>
      <c r="C4910" t="str">
        <f>VLOOKUP(B4910,Sheet2!$AM$2:$AN$66,2,FALSE)</f>
        <v>West Virginia</v>
      </c>
    </row>
    <row r="4911" spans="2:3" x14ac:dyDescent="0.4">
      <c r="B4911">
        <v>1458</v>
      </c>
      <c r="C4911" t="str">
        <f>VLOOKUP(B4911,Sheet2!$AM$2:$AN$66,2,FALSE)</f>
        <v>Wisconsin</v>
      </c>
    </row>
    <row r="4912" spans="2:3" x14ac:dyDescent="0.4">
      <c r="B4912">
        <v>1433</v>
      </c>
      <c r="C4912" t="str">
        <f>VLOOKUP(B4912,Sheet2!$AM$2:$AN$66,2,FALSE)</f>
        <v>Virginia Commonwealth</v>
      </c>
    </row>
    <row r="4913" spans="2:3" x14ac:dyDescent="0.4">
      <c r="B4913">
        <v>1452</v>
      </c>
      <c r="C4913" t="str">
        <f>VLOOKUP(B4913,Sheet2!$AM$2:$AN$66,2,FALSE)</f>
        <v>West Virginia</v>
      </c>
    </row>
    <row r="4914" spans="2:3" x14ac:dyDescent="0.4">
      <c r="B4914">
        <v>1437</v>
      </c>
      <c r="C4914" t="str">
        <f>VLOOKUP(B4914,Sheet2!$AM$2:$AN$66,2,FALSE)</f>
        <v>Villanova</v>
      </c>
    </row>
    <row r="4915" spans="2:3" x14ac:dyDescent="0.4">
      <c r="B4915">
        <v>1124</v>
      </c>
      <c r="C4915" t="str">
        <f>VLOOKUP(B4915,Sheet2!$AM$2:$AN$66,2,FALSE)</f>
        <v>Baylor</v>
      </c>
    </row>
    <row r="4916" spans="2:3" x14ac:dyDescent="0.4">
      <c r="B4916">
        <v>1452</v>
      </c>
      <c r="C4916" t="str">
        <f>VLOOKUP(B4916,Sheet2!$AM$2:$AN$66,2,FALSE)</f>
        <v>West Virginia</v>
      </c>
    </row>
    <row r="4917" spans="2:3" x14ac:dyDescent="0.4">
      <c r="B4917">
        <v>1124</v>
      </c>
      <c r="C4917" t="str">
        <f>VLOOKUP(B4917,Sheet2!$AM$2:$AN$66,2,FALSE)</f>
        <v>Baylor</v>
      </c>
    </row>
    <row r="4918" spans="2:3" x14ac:dyDescent="0.4">
      <c r="B4918">
        <v>1437</v>
      </c>
      <c r="C4918" t="str">
        <f>VLOOKUP(B4918,Sheet2!$AM$2:$AN$66,2,FALSE)</f>
        <v>Villanova</v>
      </c>
    </row>
    <row r="4919" spans="2:3" x14ac:dyDescent="0.4">
      <c r="B4919">
        <v>1181</v>
      </c>
      <c r="C4919" t="str">
        <f>VLOOKUP(B4919,Sheet2!$AM$2:$AN$66,2,FALSE)</f>
        <v>Duke</v>
      </c>
    </row>
    <row r="4920" spans="2:3" x14ac:dyDescent="0.4">
      <c r="B4920">
        <v>1437</v>
      </c>
      <c r="C4920" t="str">
        <f>VLOOKUP(B4920,Sheet2!$AM$2:$AN$66,2,FALSE)</f>
        <v>Villanova</v>
      </c>
    </row>
    <row r="4921" spans="2:3" x14ac:dyDescent="0.4">
      <c r="B4921">
        <v>1452</v>
      </c>
      <c r="C4921" t="str">
        <f>VLOOKUP(B4921,Sheet2!$AM$2:$AN$66,2,FALSE)</f>
        <v>West Virginia</v>
      </c>
    </row>
    <row r="4922" spans="2:3" x14ac:dyDescent="0.4">
      <c r="B4922">
        <v>1458</v>
      </c>
      <c r="C4922" t="str">
        <f>VLOOKUP(B4922,Sheet2!$AM$2:$AN$66,2,FALSE)</f>
        <v>Wisconsin</v>
      </c>
    </row>
    <row r="4923" spans="2:3" x14ac:dyDescent="0.4">
      <c r="B4923">
        <v>1181</v>
      </c>
      <c r="C4923" t="str">
        <f>VLOOKUP(B4923,Sheet2!$AM$2:$AN$66,2,FALSE)</f>
        <v>Duke</v>
      </c>
    </row>
    <row r="4924" spans="2:3" x14ac:dyDescent="0.4">
      <c r="B4924">
        <v>1452</v>
      </c>
      <c r="C4924" t="str">
        <f>VLOOKUP(B4924,Sheet2!$AM$2:$AN$66,2,FALSE)</f>
        <v>West Virginia</v>
      </c>
    </row>
    <row r="4925" spans="2:3" x14ac:dyDescent="0.4">
      <c r="B4925">
        <v>1124</v>
      </c>
      <c r="C4925" t="str">
        <f>VLOOKUP(B4925,Sheet2!$AM$2:$AN$66,2,FALSE)</f>
        <v>Baylor</v>
      </c>
    </row>
    <row r="4926" spans="2:3" x14ac:dyDescent="0.4">
      <c r="B4926">
        <v>1452</v>
      </c>
      <c r="C4926" t="str">
        <f>VLOOKUP(B4926,Sheet2!$AM$2:$AN$66,2,FALSE)</f>
        <v>West Virginia</v>
      </c>
    </row>
    <row r="4927" spans="2:3" x14ac:dyDescent="0.4">
      <c r="B4927">
        <v>1437</v>
      </c>
      <c r="C4927" t="str">
        <f>VLOOKUP(B4927,Sheet2!$AM$2:$AN$66,2,FALSE)</f>
        <v>Villanova</v>
      </c>
    </row>
    <row r="4928" spans="2:3" x14ac:dyDescent="0.4">
      <c r="B4928">
        <v>1124</v>
      </c>
      <c r="C4928" t="str">
        <f>VLOOKUP(B4928,Sheet2!$AM$2:$AN$66,2,FALSE)</f>
        <v>Baylor</v>
      </c>
    </row>
    <row r="4929" spans="2:3" x14ac:dyDescent="0.4">
      <c r="B4929">
        <v>1437</v>
      </c>
      <c r="C4929" t="str">
        <f>VLOOKUP(B4929,Sheet2!$AM$2:$AN$66,2,FALSE)</f>
        <v>Villanova</v>
      </c>
    </row>
    <row r="4930" spans="2:3" x14ac:dyDescent="0.4">
      <c r="B4930">
        <v>1124</v>
      </c>
      <c r="C4930" t="str">
        <f>VLOOKUP(B4930,Sheet2!$AM$2:$AN$66,2,FALSE)</f>
        <v>Baylor</v>
      </c>
    </row>
    <row r="4931" spans="2:3" x14ac:dyDescent="0.4">
      <c r="B4931">
        <v>1437</v>
      </c>
      <c r="C4931" t="str">
        <f>VLOOKUP(B4931,Sheet2!$AM$2:$AN$66,2,FALSE)</f>
        <v>Villanova</v>
      </c>
    </row>
    <row r="4932" spans="2:3" x14ac:dyDescent="0.4">
      <c r="B4932">
        <v>1437</v>
      </c>
      <c r="C4932" t="str">
        <f>VLOOKUP(B4932,Sheet2!$AM$2:$AN$66,2,FALSE)</f>
        <v>Villanova</v>
      </c>
    </row>
    <row r="4933" spans="2:3" x14ac:dyDescent="0.4">
      <c r="B4933">
        <v>1124</v>
      </c>
      <c r="C4933" t="str">
        <f>VLOOKUP(B4933,Sheet2!$AM$2:$AN$66,2,FALSE)</f>
        <v>Baylor</v>
      </c>
    </row>
    <row r="4934" spans="2:3" x14ac:dyDescent="0.4">
      <c r="B4934">
        <v>1437</v>
      </c>
      <c r="C4934" t="str">
        <f>VLOOKUP(B4934,Sheet2!$AM$2:$AN$66,2,FALSE)</f>
        <v>Villanova</v>
      </c>
    </row>
    <row r="4935" spans="2:3" x14ac:dyDescent="0.4">
      <c r="B4935">
        <v>1452</v>
      </c>
      <c r="C4935" t="str">
        <f>VLOOKUP(B4935,Sheet2!$AM$2:$AN$66,2,FALSE)</f>
        <v>West Virginia</v>
      </c>
    </row>
    <row r="4936" spans="2:3" x14ac:dyDescent="0.4">
      <c r="B4936">
        <v>1124</v>
      </c>
      <c r="C4936" t="str">
        <f>VLOOKUP(B4936,Sheet2!$AM$2:$AN$66,2,FALSE)</f>
        <v>Baylor</v>
      </c>
    </row>
    <row r="4937" spans="2:3" x14ac:dyDescent="0.4">
      <c r="B4937">
        <v>1437</v>
      </c>
      <c r="C4937" t="str">
        <f>VLOOKUP(B4937,Sheet2!$AM$2:$AN$66,2,FALSE)</f>
        <v>Villanova</v>
      </c>
    </row>
    <row r="4938" spans="2:3" x14ac:dyDescent="0.4">
      <c r="B4938">
        <v>1437</v>
      </c>
      <c r="C4938" t="str">
        <f>VLOOKUP(B4938,Sheet2!$AM$2:$AN$66,2,FALSE)</f>
        <v>Villanova</v>
      </c>
    </row>
    <row r="4939" spans="2:3" x14ac:dyDescent="0.4">
      <c r="B4939">
        <v>1433</v>
      </c>
      <c r="C4939" t="str">
        <f>VLOOKUP(B4939,Sheet2!$AM$2:$AN$66,2,FALSE)</f>
        <v>Virginia Commonwealth</v>
      </c>
    </row>
    <row r="4940" spans="2:3" x14ac:dyDescent="0.4">
      <c r="B4940">
        <v>1452</v>
      </c>
      <c r="C4940" t="str">
        <f>VLOOKUP(B4940,Sheet2!$AM$2:$AN$66,2,FALSE)</f>
        <v>West Virginia</v>
      </c>
    </row>
    <row r="4941" spans="2:3" x14ac:dyDescent="0.4">
      <c r="B4941">
        <v>1423</v>
      </c>
      <c r="C4941" t="str">
        <f>VLOOKUP(B4941,Sheet2!$AM$2:$AN$66,2,FALSE)</f>
        <v>North Carolina-Wilmington</v>
      </c>
    </row>
    <row r="4942" spans="2:3" x14ac:dyDescent="0.4">
      <c r="B4942">
        <v>1124</v>
      </c>
      <c r="C4942" t="str">
        <f>VLOOKUP(B4942,Sheet2!$AM$2:$AN$66,2,FALSE)</f>
        <v>Baylor</v>
      </c>
    </row>
    <row r="4943" spans="2:3" x14ac:dyDescent="0.4">
      <c r="B4943">
        <v>1343</v>
      </c>
      <c r="C4943" t="str">
        <f>VLOOKUP(B4943,Sheet2!$AM$2:$AN$66,2,FALSE)</f>
        <v>Princeton</v>
      </c>
    </row>
    <row r="4944" spans="2:3" x14ac:dyDescent="0.4">
      <c r="B4944">
        <v>1452</v>
      </c>
      <c r="C4944" t="str">
        <f>VLOOKUP(B4944,Sheet2!$AM$2:$AN$66,2,FALSE)</f>
        <v>West Virginia</v>
      </c>
    </row>
    <row r="4945" spans="2:3" x14ac:dyDescent="0.4">
      <c r="B4945">
        <v>1124</v>
      </c>
      <c r="C4945" t="str">
        <f>VLOOKUP(B4945,Sheet2!$AM$2:$AN$66,2,FALSE)</f>
        <v>Baylor</v>
      </c>
    </row>
    <row r="4946" spans="2:3" x14ac:dyDescent="0.4">
      <c r="B4946">
        <v>1452</v>
      </c>
      <c r="C4946" t="str">
        <f>VLOOKUP(B4946,Sheet2!$AM$2:$AN$66,2,FALSE)</f>
        <v>West Virginia</v>
      </c>
    </row>
    <row r="4947" spans="2:3" x14ac:dyDescent="0.4">
      <c r="B4947">
        <v>1124</v>
      </c>
      <c r="C4947" t="str">
        <f>VLOOKUP(B4947,Sheet2!$AM$2:$AN$66,2,FALSE)</f>
        <v>Baylor</v>
      </c>
    </row>
    <row r="4948" spans="2:3" x14ac:dyDescent="0.4">
      <c r="B4948">
        <v>1423</v>
      </c>
      <c r="C4948" t="str">
        <f>VLOOKUP(B4948,Sheet2!$AM$2:$AN$66,2,FALSE)</f>
        <v>North Carolina-Wilmington</v>
      </c>
    </row>
    <row r="4949" spans="2:3" x14ac:dyDescent="0.4">
      <c r="B4949">
        <v>1195</v>
      </c>
      <c r="C4949" t="str">
        <f>VLOOKUP(B4949,Sheet2!$AM$2:$AN$66,2,FALSE)</f>
        <v>Florida Gulf Coast</v>
      </c>
    </row>
    <row r="4950" spans="2:3" x14ac:dyDescent="0.4">
      <c r="B4950">
        <v>1423</v>
      </c>
      <c r="C4950" t="str">
        <f>VLOOKUP(B4950,Sheet2!$AM$2:$AN$66,2,FALSE)</f>
        <v>North Carolina-Wilmington</v>
      </c>
    </row>
    <row r="4951" spans="2:3" x14ac:dyDescent="0.4">
      <c r="B4951">
        <v>1452</v>
      </c>
      <c r="C4951" t="str">
        <f>VLOOKUP(B4951,Sheet2!$AM$2:$AN$66,2,FALSE)</f>
        <v>West Virginia</v>
      </c>
    </row>
    <row r="4952" spans="2:3" x14ac:dyDescent="0.4">
      <c r="B4952">
        <v>1374</v>
      </c>
      <c r="C4952" t="str">
        <f>VLOOKUP(B4952,Sheet2!$AM$2:$AN$66,2,FALSE)</f>
        <v>Southern Methodist</v>
      </c>
    </row>
    <row r="4953" spans="2:3" x14ac:dyDescent="0.4">
      <c r="B4953">
        <v>1124</v>
      </c>
      <c r="C4953" t="str">
        <f>VLOOKUP(B4953,Sheet2!$AM$2:$AN$66,2,FALSE)</f>
        <v>Baylor</v>
      </c>
    </row>
    <row r="4954" spans="2:3" x14ac:dyDescent="0.4">
      <c r="B4954">
        <v>1124</v>
      </c>
      <c r="C4954" t="str">
        <f>VLOOKUP(B4954,Sheet2!$AM$2:$AN$66,2,FALSE)</f>
        <v>Baylor</v>
      </c>
    </row>
    <row r="4955" spans="2:3" x14ac:dyDescent="0.4">
      <c r="B4955">
        <v>1452</v>
      </c>
      <c r="C4955" t="str">
        <f>VLOOKUP(B4955,Sheet2!$AM$2:$AN$66,2,FALSE)</f>
        <v>West Virginia</v>
      </c>
    </row>
    <row r="4956" spans="2:3" x14ac:dyDescent="0.4">
      <c r="B4956">
        <v>1452</v>
      </c>
      <c r="C4956" t="str">
        <f>VLOOKUP(B4956,Sheet2!$AM$2:$AN$66,2,FALSE)</f>
        <v>West Virginia</v>
      </c>
    </row>
    <row r="4957" spans="2:3" x14ac:dyDescent="0.4">
      <c r="B4957">
        <v>1452</v>
      </c>
      <c r="C4957" t="str">
        <f>VLOOKUP(B4957,Sheet2!$AM$2:$AN$66,2,FALSE)</f>
        <v>West Virginia</v>
      </c>
    </row>
    <row r="4958" spans="2:3" x14ac:dyDescent="0.4">
      <c r="B4958">
        <v>1437</v>
      </c>
      <c r="C4958" t="str">
        <f>VLOOKUP(B4958,Sheet2!$AM$2:$AN$66,2,FALSE)</f>
        <v>Villanova</v>
      </c>
    </row>
    <row r="4959" spans="2:3" x14ac:dyDescent="0.4">
      <c r="B4959">
        <v>1112</v>
      </c>
      <c r="C4959" t="str">
        <f>VLOOKUP(B4959,Sheet2!$AM$2:$AN$66,2,FALSE)</f>
        <v>Arizona</v>
      </c>
    </row>
    <row r="4960" spans="2:3" x14ac:dyDescent="0.4">
      <c r="B4960">
        <v>1452</v>
      </c>
      <c r="C4960" t="str">
        <f>VLOOKUP(B4960,Sheet2!$AM$2:$AN$66,2,FALSE)</f>
        <v>West Virginia</v>
      </c>
    </row>
    <row r="4961" spans="2:3" x14ac:dyDescent="0.4">
      <c r="B4961">
        <v>1452</v>
      </c>
      <c r="C4961" t="str">
        <f>VLOOKUP(B4961,Sheet2!$AM$2:$AN$66,2,FALSE)</f>
        <v>West Virginia</v>
      </c>
    </row>
    <row r="4962" spans="2:3" x14ac:dyDescent="0.4">
      <c r="B4962">
        <v>1437</v>
      </c>
      <c r="C4962" t="str">
        <f>VLOOKUP(B4962,Sheet2!$AM$2:$AN$66,2,FALSE)</f>
        <v>Villanova</v>
      </c>
    </row>
    <row r="4963" spans="2:3" x14ac:dyDescent="0.4">
      <c r="B4963">
        <v>1452</v>
      </c>
      <c r="C4963" t="str">
        <f>VLOOKUP(B4963,Sheet2!$AM$2:$AN$66,2,FALSE)</f>
        <v>West Virginia</v>
      </c>
    </row>
    <row r="4964" spans="2:3" x14ac:dyDescent="0.4">
      <c r="B4964">
        <v>1452</v>
      </c>
      <c r="C4964" t="str">
        <f>VLOOKUP(B4964,Sheet2!$AM$2:$AN$66,2,FALSE)</f>
        <v>West Virginia</v>
      </c>
    </row>
    <row r="4965" spans="2:3" x14ac:dyDescent="0.4">
      <c r="B4965">
        <v>1452</v>
      </c>
      <c r="C4965" t="str">
        <f>VLOOKUP(B4965,Sheet2!$AM$2:$AN$66,2,FALSE)</f>
        <v>West Virginia</v>
      </c>
    </row>
    <row r="4966" spans="2:3" x14ac:dyDescent="0.4">
      <c r="B4966">
        <v>1437</v>
      </c>
      <c r="C4966" t="str">
        <f>VLOOKUP(B4966,Sheet2!$AM$2:$AN$66,2,FALSE)</f>
        <v>Villanova</v>
      </c>
    </row>
    <row r="4967" spans="2:3" x14ac:dyDescent="0.4">
      <c r="B4967">
        <v>1452</v>
      </c>
      <c r="C4967" t="str">
        <f>VLOOKUP(B4967,Sheet2!$AM$2:$AN$66,2,FALSE)</f>
        <v>West Virginia</v>
      </c>
    </row>
    <row r="4968" spans="2:3" x14ac:dyDescent="0.4">
      <c r="B4968">
        <v>1112</v>
      </c>
      <c r="C4968" t="str">
        <f>VLOOKUP(B4968,Sheet2!$AM$2:$AN$66,2,FALSE)</f>
        <v>Arizona</v>
      </c>
    </row>
    <row r="4969" spans="2:3" x14ac:dyDescent="0.4">
      <c r="B4969">
        <v>1435</v>
      </c>
      <c r="C4969" t="str">
        <f>VLOOKUP(B4969,Sheet2!$AM$2:$AN$66,2,FALSE)</f>
        <v>Vanderbilt</v>
      </c>
    </row>
    <row r="4970" spans="2:3" x14ac:dyDescent="0.4">
      <c r="B4970">
        <v>1452</v>
      </c>
      <c r="C4970" t="str">
        <f>VLOOKUP(B4970,Sheet2!$AM$2:$AN$66,2,FALSE)</f>
        <v>West Virginia</v>
      </c>
    </row>
    <row r="4971" spans="2:3" x14ac:dyDescent="0.4">
      <c r="B4971">
        <v>1374</v>
      </c>
      <c r="C4971" t="str">
        <f>VLOOKUP(B4971,Sheet2!$AM$2:$AN$66,2,FALSE)</f>
        <v>Southern Methodist</v>
      </c>
    </row>
    <row r="4972" spans="2:3" x14ac:dyDescent="0.4">
      <c r="B4972">
        <v>1343</v>
      </c>
      <c r="C4972" t="str">
        <f>VLOOKUP(B4972,Sheet2!$AM$2:$AN$66,2,FALSE)</f>
        <v>Princeton</v>
      </c>
    </row>
    <row r="4973" spans="2:3" x14ac:dyDescent="0.4">
      <c r="B4973">
        <v>1437</v>
      </c>
      <c r="C4973" t="str">
        <f>VLOOKUP(B4973,Sheet2!$AM$2:$AN$66,2,FALSE)</f>
        <v>Villanova</v>
      </c>
    </row>
    <row r="4974" spans="2:3" x14ac:dyDescent="0.4">
      <c r="B4974">
        <v>1437</v>
      </c>
      <c r="C4974" t="str">
        <f>VLOOKUP(B4974,Sheet2!$AM$2:$AN$66,2,FALSE)</f>
        <v>Villanova</v>
      </c>
    </row>
    <row r="4975" spans="2:3" x14ac:dyDescent="0.4">
      <c r="B4975">
        <v>1437</v>
      </c>
      <c r="C4975" t="str">
        <f>VLOOKUP(B4975,Sheet2!$AM$2:$AN$66,2,FALSE)</f>
        <v>Villanova</v>
      </c>
    </row>
    <row r="4976" spans="2:3" x14ac:dyDescent="0.4">
      <c r="B4976">
        <v>1452</v>
      </c>
      <c r="C4976" t="str">
        <f>VLOOKUP(B4976,Sheet2!$AM$2:$AN$66,2,FALSE)</f>
        <v>West Virginia</v>
      </c>
    </row>
    <row r="4977" spans="2:3" x14ac:dyDescent="0.4">
      <c r="B4977">
        <v>1437</v>
      </c>
      <c r="C4977" t="str">
        <f>VLOOKUP(B4977,Sheet2!$AM$2:$AN$66,2,FALSE)</f>
        <v>Villanova</v>
      </c>
    </row>
    <row r="4978" spans="2:3" x14ac:dyDescent="0.4">
      <c r="B4978">
        <v>1374</v>
      </c>
      <c r="C4978" t="str">
        <f>VLOOKUP(B4978,Sheet2!$AM$2:$AN$66,2,FALSE)</f>
        <v>Southern Methodist</v>
      </c>
    </row>
    <row r="4979" spans="2:3" x14ac:dyDescent="0.4">
      <c r="B4979">
        <v>1437</v>
      </c>
      <c r="C4979" t="str">
        <f>VLOOKUP(B4979,Sheet2!$AM$2:$AN$66,2,FALSE)</f>
        <v>Villanova</v>
      </c>
    </row>
    <row r="4980" spans="2:3" x14ac:dyDescent="0.4">
      <c r="B4980">
        <v>1433</v>
      </c>
      <c r="C4980" t="str">
        <f>VLOOKUP(B4980,Sheet2!$AM$2:$AN$66,2,FALSE)</f>
        <v>Virginia Commonwealth</v>
      </c>
    </row>
    <row r="4981" spans="2:3" x14ac:dyDescent="0.4">
      <c r="B4981">
        <v>1112</v>
      </c>
      <c r="C4981" t="str">
        <f>VLOOKUP(B4981,Sheet2!$AM$2:$AN$66,2,FALSE)</f>
        <v>Arizona</v>
      </c>
    </row>
    <row r="4982" spans="2:3" x14ac:dyDescent="0.4">
      <c r="B4982">
        <v>1437</v>
      </c>
      <c r="C4982" t="str">
        <f>VLOOKUP(B4982,Sheet2!$AM$2:$AN$66,2,FALSE)</f>
        <v>Villanova</v>
      </c>
    </row>
    <row r="4983" spans="2:3" x14ac:dyDescent="0.4">
      <c r="B4983">
        <v>1124</v>
      </c>
      <c r="C4983" t="str">
        <f>VLOOKUP(B4983,Sheet2!$AM$2:$AN$66,2,FALSE)</f>
        <v>Baylor</v>
      </c>
    </row>
    <row r="4984" spans="2:3" x14ac:dyDescent="0.4">
      <c r="B4984">
        <v>1376</v>
      </c>
      <c r="C4984" t="str">
        <f>VLOOKUP(B4984,Sheet2!$AM$2:$AN$66,2,FALSE)</f>
        <v>South Carolina</v>
      </c>
    </row>
    <row r="4985" spans="2:3" x14ac:dyDescent="0.4">
      <c r="B4985">
        <v>1124</v>
      </c>
      <c r="C4985" t="str">
        <f>VLOOKUP(B4985,Sheet2!$AM$2:$AN$66,2,FALSE)</f>
        <v>Baylor</v>
      </c>
    </row>
    <row r="4986" spans="2:3" x14ac:dyDescent="0.4">
      <c r="B4986">
        <v>1124</v>
      </c>
      <c r="C4986" t="str">
        <f>VLOOKUP(B4986,Sheet2!$AM$2:$AN$66,2,FALSE)</f>
        <v>Baylor</v>
      </c>
    </row>
    <row r="4987" spans="2:3" x14ac:dyDescent="0.4">
      <c r="B4987">
        <v>1452</v>
      </c>
      <c r="C4987" t="str">
        <f>VLOOKUP(B4987,Sheet2!$AM$2:$AN$66,2,FALSE)</f>
        <v>West Virginia</v>
      </c>
    </row>
    <row r="4988" spans="2:3" x14ac:dyDescent="0.4">
      <c r="B4988">
        <v>1423</v>
      </c>
      <c r="C4988" t="str">
        <f>VLOOKUP(B4988,Sheet2!$AM$2:$AN$66,2,FALSE)</f>
        <v>North Carolina-Wilmington</v>
      </c>
    </row>
    <row r="4989" spans="2:3" x14ac:dyDescent="0.4">
      <c r="B4989">
        <v>1452</v>
      </c>
      <c r="C4989" t="str">
        <f>VLOOKUP(B4989,Sheet2!$AM$2:$AN$66,2,FALSE)</f>
        <v>West Virginia</v>
      </c>
    </row>
    <row r="4990" spans="2:3" x14ac:dyDescent="0.4">
      <c r="B4990">
        <v>1452</v>
      </c>
      <c r="C4990" t="str">
        <f>VLOOKUP(B4990,Sheet2!$AM$2:$AN$66,2,FALSE)</f>
        <v>West Virginia</v>
      </c>
    </row>
    <row r="4991" spans="2:3" x14ac:dyDescent="0.4">
      <c r="B4991">
        <v>1388</v>
      </c>
      <c r="C4991" t="str">
        <f>VLOOKUP(B4991,Sheet2!$AM$2:$AN$66,2,FALSE)</f>
        <v>Saint Mary's (CA)</v>
      </c>
    </row>
    <row r="4992" spans="2:3" x14ac:dyDescent="0.4">
      <c r="B4992">
        <v>1433</v>
      </c>
      <c r="C4992" t="str">
        <f>VLOOKUP(B4992,Sheet2!$AM$2:$AN$66,2,FALSE)</f>
        <v>Virginia Commonwealth</v>
      </c>
    </row>
    <row r="4993" spans="2:3" x14ac:dyDescent="0.4">
      <c r="B4993">
        <v>1433</v>
      </c>
      <c r="C4993" t="str">
        <f>VLOOKUP(B4993,Sheet2!$AM$2:$AN$66,2,FALSE)</f>
        <v>Virginia Commonwealth</v>
      </c>
    </row>
    <row r="4994" spans="2:3" x14ac:dyDescent="0.4">
      <c r="B4994">
        <v>1437</v>
      </c>
      <c r="C4994" t="str">
        <f>VLOOKUP(B4994,Sheet2!$AM$2:$AN$66,2,FALSE)</f>
        <v>Villanova</v>
      </c>
    </row>
    <row r="4995" spans="2:3" x14ac:dyDescent="0.4">
      <c r="B4995">
        <v>1452</v>
      </c>
      <c r="C4995" t="str">
        <f>VLOOKUP(B4995,Sheet2!$AM$2:$AN$66,2,FALSE)</f>
        <v>West Virginia</v>
      </c>
    </row>
    <row r="4996" spans="2:3" x14ac:dyDescent="0.4">
      <c r="B4996">
        <v>1376</v>
      </c>
      <c r="C4996" t="str">
        <f>VLOOKUP(B4996,Sheet2!$AM$2:$AN$66,2,FALSE)</f>
        <v>South Carolina</v>
      </c>
    </row>
    <row r="4997" spans="2:3" x14ac:dyDescent="0.4">
      <c r="B4997">
        <v>1452</v>
      </c>
      <c r="C4997" t="str">
        <f>VLOOKUP(B4997,Sheet2!$AM$2:$AN$66,2,FALSE)</f>
        <v>West Virginia</v>
      </c>
    </row>
    <row r="4998" spans="2:3" x14ac:dyDescent="0.4">
      <c r="B4998">
        <v>1374</v>
      </c>
      <c r="C4998" t="str">
        <f>VLOOKUP(B4998,Sheet2!$AM$2:$AN$66,2,FALSE)</f>
        <v>Southern Methodist</v>
      </c>
    </row>
    <row r="4999" spans="2:3" x14ac:dyDescent="0.4">
      <c r="B4999">
        <v>1374</v>
      </c>
      <c r="C4999" t="str">
        <f>VLOOKUP(B4999,Sheet2!$AM$2:$AN$66,2,FALSE)</f>
        <v>Southern Methodist</v>
      </c>
    </row>
    <row r="5000" spans="2:3" x14ac:dyDescent="0.4">
      <c r="B5000">
        <v>1343</v>
      </c>
      <c r="C5000" t="str">
        <f>VLOOKUP(B5000,Sheet2!$AM$2:$AN$66,2,FALSE)</f>
        <v>Princeton</v>
      </c>
    </row>
    <row r="5001" spans="2:3" x14ac:dyDescent="0.4">
      <c r="B5001">
        <v>1452</v>
      </c>
      <c r="C5001" t="str">
        <f>VLOOKUP(B5001,Sheet2!$AM$2:$AN$66,2,FALSE)</f>
        <v>West Virginia</v>
      </c>
    </row>
    <row r="5002" spans="2:3" x14ac:dyDescent="0.4">
      <c r="B5002">
        <v>1452</v>
      </c>
      <c r="C5002" t="str">
        <f>VLOOKUP(B5002,Sheet2!$AM$2:$AN$66,2,FALSE)</f>
        <v>West Virginia</v>
      </c>
    </row>
  </sheetData>
  <autoFilter ref="F2:H66">
    <filterColumn colId="1">
      <filters>
        <filter val="109"/>
        <filter val="113"/>
        <filter val="116"/>
        <filter val="12"/>
        <filter val="1202"/>
        <filter val="131"/>
        <filter val="14"/>
        <filter val="146"/>
        <filter val="17"/>
        <filter val="18"/>
        <filter val="19"/>
        <filter val="205"/>
        <filter val="206"/>
        <filter val="21"/>
        <filter val="248"/>
        <filter val="26"/>
        <filter val="41"/>
        <filter val="417"/>
        <filter val="46"/>
        <filter val="52"/>
        <filter val="616"/>
        <filter val="64"/>
        <filter val="658"/>
        <filter val="70"/>
        <filter val="89"/>
        <filter val="9"/>
        <filter val="95"/>
        <filter val="99"/>
      </filters>
    </filterColumn>
    <sortState ref="F3:H31">
      <sortCondition descending="1" ref="G2:G66"/>
    </sortState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"/>
  <sheetViews>
    <sheetView topLeftCell="A68" workbookViewId="0">
      <selection activeCell="B8" sqref="B8"/>
    </sheetView>
  </sheetViews>
  <sheetFormatPr defaultRowHeight="14.6" outlineLevelRow="1" x14ac:dyDescent="0.4"/>
  <cols>
    <col min="1" max="1" width="14.4609375" bestFit="1" customWidth="1"/>
  </cols>
  <sheetData>
    <row r="1" spans="1:3" x14ac:dyDescent="0.4">
      <c r="B1" t="s">
        <v>33</v>
      </c>
      <c r="C1" t="s">
        <v>410</v>
      </c>
    </row>
    <row r="2" spans="1:3" x14ac:dyDescent="0.4">
      <c r="A2" t="s">
        <v>6</v>
      </c>
      <c r="B2">
        <f>ROUND( AVERAGE( CHAMPION ), $B$9 )</f>
        <v>1327</v>
      </c>
      <c r="C2">
        <f>ROUND( AVERAGE( semis ), $C$9 )</f>
        <v>1352</v>
      </c>
    </row>
    <row r="3" spans="1:3" x14ac:dyDescent="0.4">
      <c r="A3" t="s">
        <v>7</v>
      </c>
      <c r="B3" t="str">
        <f>$B$1 &amp; " EV " &amp; $B$2</f>
        <v>CHAMPION EV 1327</v>
      </c>
      <c r="C3" t="str">
        <f>$C$1 &amp; " EV " &amp; $C$2</f>
        <v>semis EV 1352</v>
      </c>
    </row>
    <row r="4" spans="1:3" x14ac:dyDescent="0.4">
      <c r="A4" t="s">
        <v>8</v>
      </c>
      <c r="B4" s="12" t="b">
        <v>1</v>
      </c>
      <c r="C4" s="12" t="b">
        <v>0</v>
      </c>
    </row>
    <row r="5" spans="1:3" x14ac:dyDescent="0.4">
      <c r="A5" t="s">
        <v>9</v>
      </c>
      <c r="B5" s="12" t="b">
        <v>0</v>
      </c>
      <c r="C5" s="12" t="b">
        <v>0</v>
      </c>
    </row>
    <row r="6" spans="1:3" x14ac:dyDescent="0.4">
      <c r="A6" t="s">
        <v>10</v>
      </c>
      <c r="B6" s="12">
        <v>65</v>
      </c>
      <c r="C6" s="12">
        <f>IF( $C$4, MIN( INT( MAX( semis ) - MIN( semis ) + 1 ), 10 ), 10 )</f>
        <v>10</v>
      </c>
    </row>
    <row r="7" spans="1:3" x14ac:dyDescent="0.4">
      <c r="A7" t="s">
        <v>11</v>
      </c>
      <c r="B7" s="12">
        <v>10</v>
      </c>
      <c r="C7" s="12">
        <v>10</v>
      </c>
    </row>
    <row r="8" spans="1:3" x14ac:dyDescent="0.4">
      <c r="A8" t="s">
        <v>12</v>
      </c>
      <c r="B8" s="12">
        <v>1</v>
      </c>
      <c r="C8" s="12">
        <f>ROUNDUP(( MAX( semis ) - $C$13 ) / $C$6, $C$9 )</f>
        <v>35</v>
      </c>
    </row>
    <row r="9" spans="1:3" x14ac:dyDescent="0.4">
      <c r="A9" t="s">
        <v>13</v>
      </c>
      <c r="B9" s="12">
        <v>0</v>
      </c>
      <c r="C9" s="12">
        <v>0</v>
      </c>
    </row>
    <row r="10" spans="1:3" x14ac:dyDescent="0.4">
      <c r="A10" t="s">
        <v>14</v>
      </c>
      <c r="B10" s="12">
        <v>1</v>
      </c>
      <c r="C10" s="12">
        <v>1</v>
      </c>
    </row>
    <row r="11" spans="1:3" x14ac:dyDescent="0.4">
      <c r="A11" t="s">
        <v>15</v>
      </c>
      <c r="B11" s="12" t="b">
        <v>0</v>
      </c>
      <c r="C11" s="12" t="b">
        <v>0</v>
      </c>
    </row>
    <row r="12" spans="1:3" x14ac:dyDescent="0.4">
      <c r="A12" t="s">
        <v>16</v>
      </c>
      <c r="B12" s="12" t="str">
        <f>IF( AND( $B$11, $B$10 &gt; 1 ), MID( TEXT( $B$10, "#,##0" ), IF( MOD( LEN( TEXT( $B$10, "0" )), 3 ) = 1, 3, 2), 100 ) &amp; "s", "" )</f>
        <v/>
      </c>
      <c r="C12" s="12" t="str">
        <f>IF( AND( $C$11, $C$10 &gt; 1 ), MID( TEXT( $C$10, "#,##0" ), IF( MOD( LEN( TEXT( $C$10, "0" )), 3 ) = 1, 3, 2), 100 ) &amp; "s", "" )</f>
        <v/>
      </c>
    </row>
    <row r="13" spans="1:3" x14ac:dyDescent="0.4">
      <c r="A13" t="s">
        <v>17</v>
      </c>
      <c r="B13" s="12">
        <f>ROUND( MIN( CHAMPION ), $B$9 - LOG( $B$10 )) - IF( $B$4, 1, 0 )</f>
        <v>1111</v>
      </c>
      <c r="C13" s="12">
        <f>ROUND( MIN( semis ), $C$9 - LOG( $C$10 )) - IF( $C$4, 1, 0 )</f>
        <v>1112</v>
      </c>
    </row>
    <row r="14" spans="1:3" outlineLevel="1" x14ac:dyDescent="0.4">
      <c r="A14" s="5" t="s">
        <v>18</v>
      </c>
      <c r="B14" s="5">
        <f>ROUND( $B$13 + $B$8, $B$9 - LOG( $B$10 ))</f>
        <v>1112</v>
      </c>
      <c r="C14" s="5">
        <f>ROUND( $C$13 + $C$8, $C$9 - LOG( $C$10 ))</f>
        <v>1147</v>
      </c>
    </row>
    <row r="15" spans="1:3" outlineLevel="1" x14ac:dyDescent="0.4">
      <c r="A15" s="6" t="s">
        <v>19</v>
      </c>
      <c r="B15" s="5">
        <f>ROUND( $B$14 + $B$8, $B$9 - LOG( $B$10 ))</f>
        <v>1113</v>
      </c>
      <c r="C15" s="5">
        <f>ROUND( $C$14 + $C$8, $C$9 - LOG( $C$10 ))</f>
        <v>1182</v>
      </c>
    </row>
    <row r="16" spans="1:3" outlineLevel="1" x14ac:dyDescent="0.4">
      <c r="A16" s="7" t="s">
        <v>20</v>
      </c>
      <c r="B16" s="5">
        <f>ROUND( $B$15 + $B$8, $B$9 - LOG( $B$10 ))</f>
        <v>1114</v>
      </c>
      <c r="C16" s="5">
        <f>ROUND( $C$15 + $C$8, $C$9 - LOG( $C$10 ))</f>
        <v>1217</v>
      </c>
    </row>
    <row r="17" spans="1:3" outlineLevel="1" x14ac:dyDescent="0.4">
      <c r="A17" s="8" t="s">
        <v>21</v>
      </c>
      <c r="B17" s="5">
        <f>ROUND( $B$16 + $B$8, $B$9 - LOG( $B$10 ))</f>
        <v>1115</v>
      </c>
      <c r="C17" s="5">
        <f>ROUND( $C$16 + $C$8, $C$9 - LOG( $C$10 ))</f>
        <v>1252</v>
      </c>
    </row>
    <row r="18" spans="1:3" outlineLevel="1" x14ac:dyDescent="0.4">
      <c r="B18" s="5">
        <f>ROUND( $B$17 + $B$8, $B$9 - LOG( $B$10 ))</f>
        <v>1116</v>
      </c>
      <c r="C18" s="5">
        <f>ROUND( $C$17 + $C$8, $C$9 - LOG( $C$10 ))</f>
        <v>1287</v>
      </c>
    </row>
    <row r="19" spans="1:3" outlineLevel="1" x14ac:dyDescent="0.4">
      <c r="B19" s="5">
        <f>ROUND( $B$18 + $B$8, $B$9 - LOG( $B$10 ))</f>
        <v>1117</v>
      </c>
      <c r="C19" s="5">
        <f>ROUND( $C$18 + $C$8, $C$9 - LOG( $C$10 ))</f>
        <v>1322</v>
      </c>
    </row>
    <row r="20" spans="1:3" outlineLevel="1" x14ac:dyDescent="0.4">
      <c r="B20" s="5">
        <f>ROUND( $B$19 + $B$8, $B$9 - LOG( $B$10 ))</f>
        <v>1118</v>
      </c>
      <c r="C20" s="5">
        <f>ROUND( $C$19 + $C$8, $C$9 - LOG( $C$10 ))</f>
        <v>1357</v>
      </c>
    </row>
    <row r="21" spans="1:3" outlineLevel="1" x14ac:dyDescent="0.4">
      <c r="B21" s="5">
        <f>ROUND( $B$20 + $B$8, $B$9 - LOG( $B$10 ))</f>
        <v>1119</v>
      </c>
      <c r="C21" s="5">
        <f>ROUND( $C$20 + $C$8, $C$9 - LOG( $C$10 ))</f>
        <v>1392</v>
      </c>
    </row>
    <row r="22" spans="1:3" outlineLevel="1" x14ac:dyDescent="0.4">
      <c r="B22" s="5">
        <f>ROUND( $B$21 + $B$8, $B$9 - LOG( $B$10 ))</f>
        <v>1120</v>
      </c>
      <c r="C22" s="5">
        <f>ROUND( $C$21 + $C$8, $C$9 - LOG( $C$10 ))</f>
        <v>1427</v>
      </c>
    </row>
    <row r="23" spans="1:3" outlineLevel="1" x14ac:dyDescent="0.4">
      <c r="B23" s="5">
        <f>ROUND( $B$22 + $B$8, $B$9 - LOG( $B$10 ))</f>
        <v>1121</v>
      </c>
      <c r="C23" s="5">
        <f>ROUND( $C$22 + $C$8, $C$9 - LOG( $C$10 ))</f>
        <v>1462</v>
      </c>
    </row>
    <row r="24" spans="1:3" outlineLevel="1" x14ac:dyDescent="0.4">
      <c r="B24" s="5">
        <f>ROUND( $B$23 + $B$8, $B$9 - LOG( $B$10 ))</f>
        <v>1122</v>
      </c>
      <c r="C24" s="5">
        <f>ROUND( $C$23 + $C$8, $C$9 - LOG( $C$10 ))</f>
        <v>1497</v>
      </c>
    </row>
    <row r="25" spans="1:3" outlineLevel="1" x14ac:dyDescent="0.4">
      <c r="B25" s="5">
        <f>ROUND( $B$24 + $B$8, $B$9 - LOG( $B$10 ))</f>
        <v>1123</v>
      </c>
      <c r="C25" s="5">
        <f>ROUND( $C$24 + $C$8, $C$9 - LOG( $C$10 ))</f>
        <v>1532</v>
      </c>
    </row>
    <row r="26" spans="1:3" outlineLevel="1" x14ac:dyDescent="0.4">
      <c r="B26" s="5">
        <f>ROUND( $B$25 + $B$8, $B$9 - LOG( $B$10 ))</f>
        <v>1124</v>
      </c>
      <c r="C26" s="5">
        <f>ROUND( $C$25 + $C$8, $C$9 - LOG( $C$10 ))</f>
        <v>1567</v>
      </c>
    </row>
    <row r="27" spans="1:3" outlineLevel="1" x14ac:dyDescent="0.4">
      <c r="B27" s="5">
        <f>ROUND( $B$26 + $B$8, $B$9 - LOG( $B$10 ))</f>
        <v>1125</v>
      </c>
      <c r="C27" s="5">
        <f>ROUND( $C$26 + $C$8, $C$9 - LOG( $C$10 ))</f>
        <v>1602</v>
      </c>
    </row>
    <row r="28" spans="1:3" outlineLevel="1" x14ac:dyDescent="0.4">
      <c r="B28" s="5">
        <f>ROUND( $B$27 + $B$8, $B$9 - LOG( $B$10 ))</f>
        <v>1126</v>
      </c>
      <c r="C28" s="5">
        <f>ROUND( $C$27 + $C$8, $C$9 - LOG( $C$10 ))</f>
        <v>1637</v>
      </c>
    </row>
    <row r="29" spans="1:3" outlineLevel="1" x14ac:dyDescent="0.4">
      <c r="B29" s="5">
        <f>ROUND( $B$28 + $B$8, $B$9 - LOG( $B$10 ))</f>
        <v>1127</v>
      </c>
      <c r="C29" s="5">
        <f>ROUND( $C$28 + $C$8, $C$9 - LOG( $C$10 ))</f>
        <v>1672</v>
      </c>
    </row>
    <row r="30" spans="1:3" outlineLevel="1" x14ac:dyDescent="0.4">
      <c r="B30" s="5">
        <f>ROUND( $B$29 + $B$8, $B$9 - LOG( $B$10 ))</f>
        <v>1128</v>
      </c>
      <c r="C30" s="5">
        <f>ROUND( $C$29 + $C$8, $C$9 - LOG( $C$10 ))</f>
        <v>1707</v>
      </c>
    </row>
    <row r="31" spans="1:3" outlineLevel="1" x14ac:dyDescent="0.4">
      <c r="B31" s="5">
        <f>ROUND( $B$30 + $B$8, $B$9 - LOG( $B$10 ))</f>
        <v>1129</v>
      </c>
      <c r="C31" s="5">
        <f>ROUND( $C$30 + $C$8, $C$9 - LOG( $C$10 ))</f>
        <v>1742</v>
      </c>
    </row>
    <row r="32" spans="1:3" outlineLevel="1" x14ac:dyDescent="0.4">
      <c r="B32" s="5">
        <f>ROUND( $B$31 + $B$8, $B$9 - LOG( $B$10 ))</f>
        <v>1130</v>
      </c>
      <c r="C32" s="5">
        <f>ROUND( $C$31 + $C$8, $C$9 - LOG( $C$10 ))</f>
        <v>1777</v>
      </c>
    </row>
    <row r="33" spans="2:3" outlineLevel="1" x14ac:dyDescent="0.4">
      <c r="B33" s="5">
        <f>ROUND( $B$32 + $B$8, $B$9 - LOG( $B$10 ))</f>
        <v>1131</v>
      </c>
      <c r="C33" s="5">
        <f>ROUND( $C$32 + $C$8, $C$9 - LOG( $C$10 ))</f>
        <v>1812</v>
      </c>
    </row>
    <row r="34" spans="2:3" outlineLevel="1" x14ac:dyDescent="0.4">
      <c r="B34" s="5">
        <f>ROUND( $B$33 + $B$8, $B$9 - LOG( $B$10 ))</f>
        <v>1132</v>
      </c>
      <c r="C34" s="5">
        <f>ROUND( $C$33 + $C$8, $C$9 - LOG( $C$10 ))</f>
        <v>1847</v>
      </c>
    </row>
    <row r="35" spans="2:3" outlineLevel="1" x14ac:dyDescent="0.4">
      <c r="B35" s="5">
        <f>ROUND( $B$34 + $B$8, $B$9 - LOG( $B$10 ))</f>
        <v>1133</v>
      </c>
      <c r="C35" s="5">
        <f>ROUND( $C$34 + $C$8, $C$9 - LOG( $C$10 ))</f>
        <v>1882</v>
      </c>
    </row>
    <row r="36" spans="2:3" outlineLevel="1" x14ac:dyDescent="0.4">
      <c r="B36" s="5">
        <f>ROUND( $B$35 + $B$8, $B$9 - LOG( $B$10 ))</f>
        <v>1134</v>
      </c>
      <c r="C36" s="5">
        <f>ROUND( $C$35 + $C$8, $C$9 - LOG( $C$10 ))</f>
        <v>1917</v>
      </c>
    </row>
    <row r="37" spans="2:3" outlineLevel="1" x14ac:dyDescent="0.4">
      <c r="B37" s="5">
        <f>ROUND( $B$36 + $B$8, $B$9 - LOG( $B$10 ))</f>
        <v>1135</v>
      </c>
      <c r="C37" s="5">
        <f>ROUND( $C$36 + $C$8, $C$9 - LOG( $C$10 ))</f>
        <v>1952</v>
      </c>
    </row>
    <row r="38" spans="2:3" outlineLevel="1" x14ac:dyDescent="0.4">
      <c r="B38" s="5">
        <f>ROUND( $B$37 + $B$8, $B$9 - LOG( $B$10 ))</f>
        <v>1136</v>
      </c>
      <c r="C38" s="5">
        <f>ROUND( $C$37 + $C$8, $C$9 - LOG( $C$10 ))</f>
        <v>1987</v>
      </c>
    </row>
    <row r="39" spans="2:3" outlineLevel="1" x14ac:dyDescent="0.4">
      <c r="B39" s="5">
        <f>ROUND( $B$38 + $B$8, $B$9 - LOG( $B$10 ))</f>
        <v>1137</v>
      </c>
      <c r="C39" s="5">
        <f>ROUND( $C$38 + $C$8, $C$9 - LOG( $C$10 ))</f>
        <v>2022</v>
      </c>
    </row>
    <row r="40" spans="2:3" outlineLevel="1" x14ac:dyDescent="0.4">
      <c r="B40" s="5">
        <f>ROUND( $B$39 + $B$8, $B$9 - LOG( $B$10 ))</f>
        <v>1138</v>
      </c>
      <c r="C40" s="5">
        <f>ROUND( $C$39 + $C$8, $C$9 - LOG( $C$10 ))</f>
        <v>2057</v>
      </c>
    </row>
    <row r="41" spans="2:3" outlineLevel="1" x14ac:dyDescent="0.4">
      <c r="B41" s="5">
        <f>ROUND( $B$40 + $B$8, $B$9 - LOG( $B$10 ))</f>
        <v>1139</v>
      </c>
      <c r="C41" s="5">
        <f>ROUND( $C$40 + $C$8, $C$9 - LOG( $C$10 ))</f>
        <v>2092</v>
      </c>
    </row>
    <row r="42" spans="2:3" outlineLevel="1" x14ac:dyDescent="0.4">
      <c r="B42" s="5">
        <f>ROUND( $B$41 + $B$8, $B$9 - LOG( $B$10 ))</f>
        <v>1140</v>
      </c>
      <c r="C42" s="5">
        <f>ROUND( $C$41 + $C$8, $C$9 - LOG( $C$10 ))</f>
        <v>2127</v>
      </c>
    </row>
    <row r="43" spans="2:3" outlineLevel="1" x14ac:dyDescent="0.4">
      <c r="B43" s="5">
        <f>ROUND( $B$42 + $B$8, $B$9 - LOG( $B$10 ))</f>
        <v>1141</v>
      </c>
      <c r="C43" s="5">
        <f>ROUND( $C$42 + $C$8, $C$9 - LOG( $C$10 ))</f>
        <v>2162</v>
      </c>
    </row>
    <row r="44" spans="2:3" outlineLevel="1" x14ac:dyDescent="0.4">
      <c r="B44" s="5">
        <f>ROUND( $B$43 + $B$8, $B$9 - LOG( $B$10 ))</f>
        <v>1142</v>
      </c>
      <c r="C44" s="5">
        <f>ROUND( $C$43 + $C$8, $C$9 - LOG( $C$10 ))</f>
        <v>2197</v>
      </c>
    </row>
    <row r="45" spans="2:3" outlineLevel="1" x14ac:dyDescent="0.4">
      <c r="B45" s="5">
        <f>ROUND( $B$44 + $B$8, $B$9 - LOG( $B$10 ))</f>
        <v>1143</v>
      </c>
      <c r="C45" s="5">
        <f>ROUND( $C$44 + $C$8, $C$9 - LOG( $C$10 ))</f>
        <v>2232</v>
      </c>
    </row>
    <row r="46" spans="2:3" outlineLevel="1" x14ac:dyDescent="0.4">
      <c r="B46" s="5">
        <f>ROUND( $B$45 + $B$8, $B$9 - LOG( $B$10 ))</f>
        <v>1144</v>
      </c>
      <c r="C46" s="5">
        <f>ROUND( $C$45 + $C$8, $C$9 - LOG( $C$10 ))</f>
        <v>2267</v>
      </c>
    </row>
    <row r="47" spans="2:3" outlineLevel="1" x14ac:dyDescent="0.4">
      <c r="B47" s="5">
        <f>ROUND( $B$46 + $B$8, $B$9 - LOG( $B$10 ))</f>
        <v>1145</v>
      </c>
      <c r="C47" s="5">
        <f>ROUND( $C$46 + $C$8, $C$9 - LOG( $C$10 ))</f>
        <v>2302</v>
      </c>
    </row>
    <row r="48" spans="2:3" outlineLevel="1" x14ac:dyDescent="0.4">
      <c r="B48" s="5">
        <f>ROUND( $B$47 + $B$8, $B$9 - LOG( $B$10 ))</f>
        <v>1146</v>
      </c>
      <c r="C48" s="5">
        <f>ROUND( $C$47 + $C$8, $C$9 - LOG( $C$10 ))</f>
        <v>2337</v>
      </c>
    </row>
    <row r="49" spans="2:3" outlineLevel="1" x14ac:dyDescent="0.4">
      <c r="B49" s="5">
        <f>ROUND( $B$48 + $B$8, $B$9 - LOG( $B$10 ))</f>
        <v>1147</v>
      </c>
      <c r="C49" s="5">
        <f>ROUND( $C$48 + $C$8, $C$9 - LOG( $C$10 ))</f>
        <v>2372</v>
      </c>
    </row>
    <row r="50" spans="2:3" outlineLevel="1" x14ac:dyDescent="0.4">
      <c r="B50" s="5">
        <f>ROUND( $B$49 + $B$8, $B$9 - LOG( $B$10 ))</f>
        <v>1148</v>
      </c>
      <c r="C50" s="5">
        <f>ROUND( $C$49 + $C$8, $C$9 - LOG( $C$10 ))</f>
        <v>2407</v>
      </c>
    </row>
    <row r="51" spans="2:3" outlineLevel="1" x14ac:dyDescent="0.4">
      <c r="B51" s="5">
        <f>ROUND( $B$50 + $B$8, $B$9 - LOG( $B$10 ))</f>
        <v>1149</v>
      </c>
      <c r="C51" s="5">
        <f>ROUND( $C$50 + $C$8, $C$9 - LOG( $C$10 ))</f>
        <v>2442</v>
      </c>
    </row>
    <row r="52" spans="2:3" outlineLevel="1" x14ac:dyDescent="0.4">
      <c r="B52" s="5">
        <f>ROUND( $B$51 + $B$8, $B$9 - LOG( $B$10 ))</f>
        <v>1150</v>
      </c>
      <c r="C52" s="5">
        <f>ROUND( $C$51 + $C$8, $C$9 - LOG( $C$10 ))</f>
        <v>2477</v>
      </c>
    </row>
    <row r="53" spans="2:3" outlineLevel="1" x14ac:dyDescent="0.4">
      <c r="B53" s="5">
        <f>ROUND( $B$52 + $B$8, $B$9 - LOG( $B$10 ))</f>
        <v>1151</v>
      </c>
      <c r="C53" s="5">
        <f>ROUND( $C$52 + $C$8, $C$9 - LOG( $C$10 ))</f>
        <v>2512</v>
      </c>
    </row>
    <row r="54" spans="2:3" outlineLevel="1" x14ac:dyDescent="0.4">
      <c r="B54" s="5">
        <f>ROUND( $B$53 + $B$8, $B$9 - LOG( $B$10 ))</f>
        <v>1152</v>
      </c>
      <c r="C54" s="5">
        <f>ROUND( $C$53 + $C$8, $C$9 - LOG( $C$10 ))</f>
        <v>2547</v>
      </c>
    </row>
    <row r="55" spans="2:3" outlineLevel="1" x14ac:dyDescent="0.4">
      <c r="B55" s="5">
        <f>ROUND( $B$54 + $B$8, $B$9 - LOG( $B$10 ))</f>
        <v>1153</v>
      </c>
      <c r="C55" s="5">
        <f>ROUND( $C$54 + $C$8, $C$9 - LOG( $C$10 ))</f>
        <v>2582</v>
      </c>
    </row>
    <row r="56" spans="2:3" outlineLevel="1" x14ac:dyDescent="0.4">
      <c r="B56" s="5">
        <f>ROUND( $B$55 + $B$8, $B$9 - LOG( $B$10 ))</f>
        <v>1154</v>
      </c>
      <c r="C56" s="5">
        <f>ROUND( $C$55 + $C$8, $C$9 - LOG( $C$10 ))</f>
        <v>2617</v>
      </c>
    </row>
    <row r="57" spans="2:3" outlineLevel="1" x14ac:dyDescent="0.4">
      <c r="B57" s="5">
        <f>ROUND( $B$56 + $B$8, $B$9 - LOG( $B$10 ))</f>
        <v>1155</v>
      </c>
      <c r="C57" s="5">
        <f>ROUND( $C$56 + $C$8, $C$9 - LOG( $C$10 ))</f>
        <v>2652</v>
      </c>
    </row>
    <row r="58" spans="2:3" outlineLevel="1" x14ac:dyDescent="0.4">
      <c r="B58" s="5">
        <f>ROUND( $B$57 + $B$8, $B$9 - LOG( $B$10 ))</f>
        <v>1156</v>
      </c>
      <c r="C58" s="5">
        <f>ROUND( $C$57 + $C$8, $C$9 - LOG( $C$10 ))</f>
        <v>2687</v>
      </c>
    </row>
    <row r="59" spans="2:3" outlineLevel="1" x14ac:dyDescent="0.4">
      <c r="B59" s="5">
        <f>ROUND( $B$58 + $B$8, $B$9 - LOG( $B$10 ))</f>
        <v>1157</v>
      </c>
      <c r="C59" s="5">
        <f>ROUND( $C$58 + $C$8, $C$9 - LOG( $C$10 ))</f>
        <v>2722</v>
      </c>
    </row>
    <row r="60" spans="2:3" outlineLevel="1" x14ac:dyDescent="0.4">
      <c r="B60" s="5">
        <f>ROUND( $B$59 + $B$8, $B$9 - LOG( $B$10 ))</f>
        <v>1158</v>
      </c>
      <c r="C60" s="5">
        <f>ROUND( $C$59 + $C$8, $C$9 - LOG( $C$10 ))</f>
        <v>2757</v>
      </c>
    </row>
    <row r="61" spans="2:3" outlineLevel="1" x14ac:dyDescent="0.4">
      <c r="B61" s="5">
        <f>ROUND( $B$60 + $B$8, $B$9 - LOG( $B$10 ))</f>
        <v>1159</v>
      </c>
      <c r="C61" s="5">
        <f>ROUND( $C$60 + $C$8, $C$9 - LOG( $C$10 ))</f>
        <v>2792</v>
      </c>
    </row>
    <row r="62" spans="2:3" outlineLevel="1" x14ac:dyDescent="0.4">
      <c r="B62" s="5">
        <f>ROUND( $B$61 + $B$8, $B$9 - LOG( $B$10 ))</f>
        <v>1160</v>
      </c>
      <c r="C62" s="5">
        <f>ROUND( $C$61 + $C$8, $C$9 - LOG( $C$10 ))</f>
        <v>2827</v>
      </c>
    </row>
    <row r="63" spans="2:3" outlineLevel="1" x14ac:dyDescent="0.4">
      <c r="B63" s="5">
        <f>ROUND( $B$62 + $B$8, $B$9 - LOG( $B$10 ))</f>
        <v>1161</v>
      </c>
      <c r="C63" s="5">
        <f>ROUND( $C$62 + $C$8, $C$9 - LOG( $C$10 ))</f>
        <v>2862</v>
      </c>
    </row>
    <row r="64" spans="2:3" outlineLevel="1" x14ac:dyDescent="0.4">
      <c r="B64" s="5">
        <f>ROUND( $B$63 + $B$8, $B$9 - LOG( $B$10 ))</f>
        <v>1162</v>
      </c>
      <c r="C64" s="5">
        <f>ROUND( $C$63 + $C$8, $C$9 - LOG( $C$10 ))</f>
        <v>2897</v>
      </c>
    </row>
    <row r="65" spans="2:3" outlineLevel="1" x14ac:dyDescent="0.4">
      <c r="B65" s="5">
        <f>ROUND( $B$64 + $B$8, $B$9 - LOG( $B$10 ))</f>
        <v>1163</v>
      </c>
      <c r="C65" s="5">
        <f>ROUND( $C$64 + $C$8, $C$9 - LOG( $C$10 ))</f>
        <v>2932</v>
      </c>
    </row>
    <row r="66" spans="2:3" outlineLevel="1" x14ac:dyDescent="0.4">
      <c r="B66" s="5">
        <f>ROUND( $B$65 + $B$8, $B$9 - LOG( $B$10 ))</f>
        <v>1164</v>
      </c>
      <c r="C66" s="5">
        <f>ROUND( $C$65 + $C$8, $C$9 - LOG( $C$10 ))</f>
        <v>2967</v>
      </c>
    </row>
    <row r="67" spans="2:3" outlineLevel="1" x14ac:dyDescent="0.4">
      <c r="B67" s="5">
        <f>ROUND( $B$66 + $B$8, $B$9 - LOG( $B$10 ))</f>
        <v>1165</v>
      </c>
      <c r="C67" s="5">
        <f>ROUND( $C$66 + $C$8, $C$9 - LOG( $C$10 ))</f>
        <v>3002</v>
      </c>
    </row>
    <row r="68" spans="2:3" outlineLevel="1" x14ac:dyDescent="0.4">
      <c r="B68" s="5">
        <f>ROUND( $B$67 + $B$8, $B$9 - LOG( $B$10 ))</f>
        <v>1166</v>
      </c>
      <c r="C68" s="5">
        <f>ROUND( $C$67 + $C$8, $C$9 - LOG( $C$10 ))</f>
        <v>3037</v>
      </c>
    </row>
    <row r="69" spans="2:3" outlineLevel="1" x14ac:dyDescent="0.4">
      <c r="B69" s="5">
        <f>ROUND( $B$68 + $B$8, $B$9 - LOG( $B$10 ))</f>
        <v>1167</v>
      </c>
      <c r="C69" s="5">
        <f>ROUND( $C$68 + $C$8, $C$9 - LOG( $C$10 ))</f>
        <v>3072</v>
      </c>
    </row>
    <row r="70" spans="2:3" outlineLevel="1" x14ac:dyDescent="0.4">
      <c r="B70" s="5">
        <f>ROUND( $B$69 + $B$8, $B$9 - LOG( $B$10 ))</f>
        <v>1168</v>
      </c>
      <c r="C70" s="5">
        <f>ROUND( $C$69 + $C$8, $C$9 - LOG( $C$10 ))</f>
        <v>3107</v>
      </c>
    </row>
    <row r="71" spans="2:3" outlineLevel="1" x14ac:dyDescent="0.4">
      <c r="B71" s="5">
        <f>ROUND( $B$70 + $B$8, $B$9 - LOG( $B$10 ))</f>
        <v>1169</v>
      </c>
      <c r="C71" s="5">
        <f>ROUND( $C$70 + $C$8, $C$9 - LOG( $C$10 ))</f>
        <v>3142</v>
      </c>
    </row>
    <row r="72" spans="2:3" outlineLevel="1" x14ac:dyDescent="0.4">
      <c r="B72" s="5">
        <f>ROUND( $B$71 + $B$8, $B$9 - LOG( $B$10 ))</f>
        <v>1170</v>
      </c>
      <c r="C72" s="5">
        <f>ROUND( $C$71 + $C$8, $C$9 - LOG( $C$10 ))</f>
        <v>3177</v>
      </c>
    </row>
    <row r="73" spans="2:3" outlineLevel="1" x14ac:dyDescent="0.4">
      <c r="B73" s="5">
        <f>ROUND( $B$72 + $B$8, $B$9 - LOG( $B$10 ))</f>
        <v>1171</v>
      </c>
      <c r="C73" s="5">
        <f>ROUND( $C$72 + $C$8, $C$9 - LOG( $C$10 ))</f>
        <v>3212</v>
      </c>
    </row>
    <row r="74" spans="2:3" outlineLevel="1" x14ac:dyDescent="0.4">
      <c r="B74" s="5">
        <f>ROUND( $B$73 + $B$8, $B$9 - LOG( $B$10 ))</f>
        <v>1172</v>
      </c>
      <c r="C74" s="5">
        <f>ROUND( $C$73 + $C$8, $C$9 - LOG( $C$10 ))</f>
        <v>3247</v>
      </c>
    </row>
    <row r="75" spans="2:3" outlineLevel="1" x14ac:dyDescent="0.4">
      <c r="B75" s="5">
        <f>ROUND( $B$74 + $B$8, $B$9 - LOG( $B$10 ))</f>
        <v>1173</v>
      </c>
      <c r="C75" s="5">
        <f>ROUND( $C$74 + $C$8, $C$9 - LOG( $C$10 ))</f>
        <v>3282</v>
      </c>
    </row>
    <row r="76" spans="2:3" outlineLevel="1" x14ac:dyDescent="0.4">
      <c r="B76" s="5">
        <f>ROUND( $B$75 + $B$8, $B$9 - LOG( $B$10 ))</f>
        <v>1174</v>
      </c>
      <c r="C76" s="5">
        <f>ROUND( $C$75 + $C$8, $C$9 - LOG( $C$10 ))</f>
        <v>3317</v>
      </c>
    </row>
    <row r="77" spans="2:3" outlineLevel="1" x14ac:dyDescent="0.4">
      <c r="B77" s="5">
        <f>ROUND( $B$76 + $B$8, $B$9 - LOG( $B$10 ))</f>
        <v>1175</v>
      </c>
      <c r="C77" s="5">
        <f>ROUND( $C$76 + $C$8, $C$9 - LOG( $C$10 ))</f>
        <v>3352</v>
      </c>
    </row>
    <row r="78" spans="2:3" outlineLevel="1" x14ac:dyDescent="0.4">
      <c r="B78" s="5">
        <f>ROUND( $B$77 + $B$8, $B$9 - LOG( $B$10 ))</f>
        <v>1176</v>
      </c>
      <c r="C78" s="5">
        <f>ROUND( $C$77 + $C$8, $C$9 - LOG( $C$10 ))</f>
        <v>3387</v>
      </c>
    </row>
    <row r="79" spans="2:3" outlineLevel="1" x14ac:dyDescent="0.4">
      <c r="B79" s="5">
        <f>ROUND( $B$78 + $B$8, $B$9 - LOG( $B$10 ))</f>
        <v>1177</v>
      </c>
      <c r="C79" s="5">
        <f>ROUND( $C$78 + $C$8, $C$9 - LOG( $C$10 ))</f>
        <v>3422</v>
      </c>
    </row>
    <row r="80" spans="2:3" outlineLevel="1" x14ac:dyDescent="0.4">
      <c r="B80" s="5">
        <f>ROUND( $B$79 + $B$8, $B$9 - LOG( $B$10 ))</f>
        <v>1178</v>
      </c>
      <c r="C80" s="5">
        <f>ROUND( $C$79 + $C$8, $C$9 - LOG( $C$10 ))</f>
        <v>3457</v>
      </c>
    </row>
    <row r="81" spans="2:3" outlineLevel="1" x14ac:dyDescent="0.4">
      <c r="B81" s="5">
        <f>ROUND( $B$80 + $B$8, $B$9 - LOG( $B$10 ))</f>
        <v>1179</v>
      </c>
      <c r="C81" s="5">
        <f>ROUND( $C$80 + $C$8, $C$9 - LOG( $C$10 ))</f>
        <v>3492</v>
      </c>
    </row>
    <row r="82" spans="2:3" outlineLevel="1" x14ac:dyDescent="0.4">
      <c r="B82" s="5">
        <f>ROUND( $B$81 + $B$8, $B$9 - LOG( $B$10 ))</f>
        <v>1180</v>
      </c>
      <c r="C82" s="5">
        <f>ROUND( $C$81 + $C$8, $C$9 - LOG( $C$10 ))</f>
        <v>3527</v>
      </c>
    </row>
    <row r="83" spans="2:3" outlineLevel="1" x14ac:dyDescent="0.4">
      <c r="B83" s="5">
        <f>ROUND( $B$82 + $B$8, $B$9 - LOG( $B$10 ))</f>
        <v>1181</v>
      </c>
      <c r="C83" s="5">
        <f>ROUND( $C$82 + $C$8, $C$9 - LOG( $C$10 ))</f>
        <v>3562</v>
      </c>
    </row>
    <row r="84" spans="2:3" outlineLevel="1" x14ac:dyDescent="0.4">
      <c r="B84" s="5">
        <f>ROUND( $B$83 + $B$8, $B$9 - LOG( $B$10 ))</f>
        <v>1182</v>
      </c>
      <c r="C84" s="5">
        <f>ROUND( $C$83 + $C$8, $C$9 - LOG( $C$10 ))</f>
        <v>3597</v>
      </c>
    </row>
    <row r="85" spans="2:3" outlineLevel="1" x14ac:dyDescent="0.4">
      <c r="B85" s="5">
        <f>ROUND( $B$84 + $B$8, $B$9 - LOG( $B$10 ))</f>
        <v>1183</v>
      </c>
      <c r="C85" s="5">
        <f>ROUND( $C$84 + $C$8, $C$9 - LOG( $C$10 ))</f>
        <v>3632</v>
      </c>
    </row>
    <row r="86" spans="2:3" outlineLevel="1" x14ac:dyDescent="0.4">
      <c r="B86" s="5">
        <f>ROUND( $B$85 + $B$8, $B$9 - LOG( $B$10 ))</f>
        <v>1184</v>
      </c>
      <c r="C86" s="5">
        <f>ROUND( $C$85 + $C$8, $C$9 - LOG( $C$10 ))</f>
        <v>3667</v>
      </c>
    </row>
    <row r="87" spans="2:3" outlineLevel="1" x14ac:dyDescent="0.4">
      <c r="B87" s="5">
        <f>ROUND( $B$86 + $B$8, $B$9 - LOG( $B$10 ))</f>
        <v>1185</v>
      </c>
      <c r="C87" s="5">
        <f>ROUND( $C$86 + $C$8, $C$9 - LOG( $C$10 ))</f>
        <v>3702</v>
      </c>
    </row>
    <row r="88" spans="2:3" outlineLevel="1" x14ac:dyDescent="0.4">
      <c r="B88" s="5">
        <f>ROUND( $B$87 + $B$8, $B$9 - LOG( $B$10 ))</f>
        <v>1186</v>
      </c>
      <c r="C88" s="5">
        <f>ROUND( $C$87 + $C$8, $C$9 - LOG( $C$10 ))</f>
        <v>3737</v>
      </c>
    </row>
    <row r="89" spans="2:3" outlineLevel="1" x14ac:dyDescent="0.4">
      <c r="B89" s="5">
        <f>ROUND( $B$88 + $B$8, $B$9 - LOG( $B$10 ))</f>
        <v>1187</v>
      </c>
      <c r="C89" s="5">
        <f>ROUND( $C$88 + $C$8, $C$9 - LOG( $C$10 ))</f>
        <v>3772</v>
      </c>
    </row>
    <row r="90" spans="2:3" outlineLevel="1" x14ac:dyDescent="0.4">
      <c r="B90" s="5">
        <f>ROUND( $B$89 + $B$8, $B$9 - LOG( $B$10 ))</f>
        <v>1188</v>
      </c>
      <c r="C90" s="5">
        <f>ROUND( $C$89 + $C$8, $C$9 - LOG( $C$10 ))</f>
        <v>3807</v>
      </c>
    </row>
    <row r="91" spans="2:3" outlineLevel="1" x14ac:dyDescent="0.4">
      <c r="B91" s="5">
        <f>ROUND( $B$90 + $B$8, $B$9 - LOG( $B$10 ))</f>
        <v>1189</v>
      </c>
      <c r="C91" s="5">
        <f>ROUND( $C$90 + $C$8, $C$9 - LOG( $C$10 ))</f>
        <v>3842</v>
      </c>
    </row>
    <row r="92" spans="2:3" outlineLevel="1" x14ac:dyDescent="0.4">
      <c r="B92" s="5">
        <f>ROUND( $B$91 + $B$8, $B$9 - LOG( $B$10 ))</f>
        <v>1190</v>
      </c>
      <c r="C92" s="5">
        <f>ROUND( $C$91 + $C$8, $C$9 - LOG( $C$10 ))</f>
        <v>3877</v>
      </c>
    </row>
    <row r="93" spans="2:3" outlineLevel="1" x14ac:dyDescent="0.4">
      <c r="B93" s="5">
        <f>ROUND( $B$92 + $B$8, $B$9 - LOG( $B$10 ))</f>
        <v>1191</v>
      </c>
      <c r="C93" s="5">
        <f>ROUND( $C$92 + $C$8, $C$9 - LOG( $C$10 ))</f>
        <v>3912</v>
      </c>
    </row>
    <row r="94" spans="2:3" outlineLevel="1" x14ac:dyDescent="0.4">
      <c r="B94" s="5">
        <f>ROUND( $B$93 + $B$8, $B$9 - LOG( $B$10 ))</f>
        <v>1192</v>
      </c>
      <c r="C94" s="5">
        <f>ROUND( $C$93 + $C$8, $C$9 - LOG( $C$10 ))</f>
        <v>3947</v>
      </c>
    </row>
    <row r="95" spans="2:3" outlineLevel="1" x14ac:dyDescent="0.4">
      <c r="B95" s="5">
        <f>ROUND( $B$94 + $B$8, $B$9 - LOG( $B$10 ))</f>
        <v>1193</v>
      </c>
      <c r="C95" s="5">
        <f>ROUND( $C$94 + $C$8, $C$9 - LOG( $C$10 ))</f>
        <v>3982</v>
      </c>
    </row>
    <row r="96" spans="2:3" outlineLevel="1" x14ac:dyDescent="0.4">
      <c r="B96" s="5">
        <f>ROUND( $B$95 + $B$8, $B$9 - LOG( $B$10 ))</f>
        <v>1194</v>
      </c>
      <c r="C96" s="5">
        <f>ROUND( $C$95 + $C$8, $C$9 - LOG( $C$10 ))</f>
        <v>4017</v>
      </c>
    </row>
    <row r="97" spans="2:3" outlineLevel="1" x14ac:dyDescent="0.4">
      <c r="B97" s="5">
        <f>ROUND( $B$96 + $B$8, $B$9 - LOG( $B$10 ))</f>
        <v>1195</v>
      </c>
      <c r="C97" s="5">
        <f>ROUND( $C$96 + $C$8, $C$9 - LOG( $C$10 ))</f>
        <v>4052</v>
      </c>
    </row>
    <row r="98" spans="2:3" outlineLevel="1" x14ac:dyDescent="0.4">
      <c r="B98" s="5">
        <f>ROUND( $B$97 + $B$8, $B$9 - LOG( $B$10 ))</f>
        <v>1196</v>
      </c>
      <c r="C98" s="5">
        <f>ROUND( $C$97 + $C$8, $C$9 - LOG( $C$10 ))</f>
        <v>4087</v>
      </c>
    </row>
    <row r="99" spans="2:3" outlineLevel="1" x14ac:dyDescent="0.4">
      <c r="B99" s="5">
        <f>ROUND( $B$98 + $B$8, $B$9 - LOG( $B$10 ))</f>
        <v>1197</v>
      </c>
      <c r="C99" s="5">
        <f>ROUND( $C$98 + $C$8, $C$9 - LOG( $C$10 ))</f>
        <v>4122</v>
      </c>
    </row>
    <row r="100" spans="2:3" outlineLevel="1" x14ac:dyDescent="0.4">
      <c r="B100" s="5">
        <f>ROUND( $B$99 + $B$8, $B$9 - LOG( $B$10 ))</f>
        <v>1198</v>
      </c>
      <c r="C100" s="5">
        <f>ROUND( $C$99 + $C$8, $C$9 - LOG( $C$10 ))</f>
        <v>4157</v>
      </c>
    </row>
    <row r="101" spans="2:3" outlineLevel="1" x14ac:dyDescent="0.4">
      <c r="B101" s="5">
        <f>ROUND( $B$100 + $B$8, $B$9 - LOG( $B$10 ))</f>
        <v>1199</v>
      </c>
      <c r="C101" s="5">
        <f>ROUND( $C$100 + $C$8, $C$9 - LOG( $C$10 ))</f>
        <v>4192</v>
      </c>
    </row>
    <row r="102" spans="2:3" outlineLevel="1" x14ac:dyDescent="0.4">
      <c r="B102" s="5">
        <f>ROUND( $B$101 + $B$8, $B$9 - LOG( $B$10 ))</f>
        <v>1200</v>
      </c>
      <c r="C102" s="5">
        <f>ROUND( $C$101 + $C$8, $C$9 - LOG( $C$10 ))</f>
        <v>4227</v>
      </c>
    </row>
    <row r="103" spans="2:3" outlineLevel="1" x14ac:dyDescent="0.4">
      <c r="B103" s="5">
        <f>ROUND( $B$102 + $B$8, $B$9 - LOG( $B$10 ))</f>
        <v>1201</v>
      </c>
      <c r="C103" s="5">
        <f>ROUND( $C$102 + $C$8, $C$9 - LOG( $C$10 ))</f>
        <v>4262</v>
      </c>
    </row>
    <row r="104" spans="2:3" outlineLevel="1" x14ac:dyDescent="0.4">
      <c r="B104" s="5">
        <f>ROUND( $B$103 + $B$8, $B$9 - LOG( $B$10 ))</f>
        <v>1202</v>
      </c>
      <c r="C104" s="5">
        <f>ROUND( $C$103 + $C$8, $C$9 - LOG( $C$10 ))</f>
        <v>4297</v>
      </c>
    </row>
    <row r="105" spans="2:3" outlineLevel="1" x14ac:dyDescent="0.4">
      <c r="B105" s="5">
        <f>ROUND( $B$104 + $B$8, $B$9 - LOG( $B$10 ))</f>
        <v>1203</v>
      </c>
      <c r="C105" s="5">
        <f>ROUND( $C$104 + $C$8, $C$9 - LOG( $C$10 ))</f>
        <v>4332</v>
      </c>
    </row>
    <row r="106" spans="2:3" outlineLevel="1" x14ac:dyDescent="0.4">
      <c r="B106" s="5">
        <f>ROUND( $B$105 + $B$8, $B$9 - LOG( $B$10 ))</f>
        <v>1204</v>
      </c>
      <c r="C106" s="5">
        <f>ROUND( $C$105 + $C$8, $C$9 - LOG( $C$10 ))</f>
        <v>4367</v>
      </c>
    </row>
    <row r="107" spans="2:3" outlineLevel="1" x14ac:dyDescent="0.4">
      <c r="B107" s="5">
        <f>ROUND( $B$106 + $B$8, $B$9 - LOG( $B$10 ))</f>
        <v>1205</v>
      </c>
      <c r="C107" s="5">
        <f>ROUND( $C$106 + $C$8, $C$9 - LOG( $C$10 ))</f>
        <v>4402</v>
      </c>
    </row>
    <row r="108" spans="2:3" outlineLevel="1" x14ac:dyDescent="0.4">
      <c r="B108" s="5">
        <f>ROUND( $B$107 + $B$8, $B$9 - LOG( $B$10 ))</f>
        <v>1206</v>
      </c>
      <c r="C108" s="5">
        <f>ROUND( $C$107 + $C$8, $C$9 - LOG( $C$10 ))</f>
        <v>4437</v>
      </c>
    </row>
    <row r="109" spans="2:3" outlineLevel="1" x14ac:dyDescent="0.4">
      <c r="B109" s="5">
        <f>ROUND( $B$108 + $B$8, $B$9 - LOG( $B$10 ))</f>
        <v>1207</v>
      </c>
      <c r="C109" s="5">
        <f>ROUND( $C$108 + $C$8, $C$9 - LOG( $C$10 ))</f>
        <v>4472</v>
      </c>
    </row>
    <row r="110" spans="2:3" outlineLevel="1" x14ac:dyDescent="0.4">
      <c r="B110" s="5">
        <f>ROUND( $B$109 + $B$8, $B$9 - LOG( $B$10 ))</f>
        <v>1208</v>
      </c>
      <c r="C110" s="5">
        <f>ROUND( $C$109 + $C$8, $C$9 - LOG( $C$10 ))</f>
        <v>4507</v>
      </c>
    </row>
    <row r="111" spans="2:3" outlineLevel="1" x14ac:dyDescent="0.4">
      <c r="B111" s="5">
        <f>ROUND( $B$110 + $B$8, $B$9 - LOG( $B$10 ))</f>
        <v>1209</v>
      </c>
      <c r="C111" s="5">
        <f>ROUND( $C$110 + $C$8, $C$9 - LOG( $C$10 ))</f>
        <v>4542</v>
      </c>
    </row>
    <row r="112" spans="2:3" outlineLevel="1" x14ac:dyDescent="0.4">
      <c r="B112" s="5">
        <f>ROUND( $B$111 + $B$8, $B$9 - LOG( $B$10 ))</f>
        <v>1210</v>
      </c>
      <c r="C112" s="5">
        <f>ROUND( $C$111 + $C$8, $C$9 - LOG( $C$10 ))</f>
        <v>4577</v>
      </c>
    </row>
    <row r="113" spans="2:3" outlineLevel="1" x14ac:dyDescent="0.4">
      <c r="B113" s="5">
        <f>ROUND( $B$112 + $B$8, $B$9 - LOG( $B$10 ))</f>
        <v>1211</v>
      </c>
      <c r="C113" s="5">
        <f>ROUND( $C$112 + $C$8, $C$9 - LOG( $C$10 ))</f>
        <v>4612</v>
      </c>
    </row>
    <row r="114" spans="2:3" outlineLevel="1" x14ac:dyDescent="0.4">
      <c r="B114" s="5">
        <f>ROUND( $B$113 + $B$8, $B$9 - LOG( $B$10 ))</f>
        <v>1212</v>
      </c>
      <c r="C114" s="5">
        <f>ROUND( $C$113 + $C$8, $C$9 - LOG( $C$10 ))</f>
        <v>4647</v>
      </c>
    </row>
    <row r="115" spans="2:3" x14ac:dyDescent="0.4">
      <c r="B115">
        <f>ROUND( $B$114 + $B$8, $B$9 - LOG( $B$10 ))</f>
        <v>1213</v>
      </c>
      <c r="C115">
        <f>ROUND( $C$114 + $C$8, $C$9 - LOG( $C$10 ))</f>
        <v>4682</v>
      </c>
    </row>
    <row r="116" spans="2:3" outlineLevel="1" x14ac:dyDescent="0.4">
      <c r="B116" s="6">
        <f t="array" ref="B116:B217">FREQUENCY( CHAMPION, PM_CHAMPION_bins ) / COUNT( CHAMPION )</f>
        <v>9.1999999999999998E-3</v>
      </c>
      <c r="C116" s="6">
        <f t="array" ref="C116:C217">FREQUENCY( semis, PM_semis_bins ) / COUNT( semis )</f>
        <v>0.21279999999999999</v>
      </c>
    </row>
    <row r="117" spans="2:3" outlineLevel="1" x14ac:dyDescent="0.4">
      <c r="B117" s="6">
        <v>0</v>
      </c>
      <c r="C117" s="6">
        <v>1.9599999999999999E-2</v>
      </c>
    </row>
    <row r="118" spans="2:3" outlineLevel="1" x14ac:dyDescent="0.4">
      <c r="B118" s="6">
        <v>0</v>
      </c>
      <c r="C118" s="6">
        <v>3.5999999999999997E-2</v>
      </c>
    </row>
    <row r="119" spans="2:3" outlineLevel="1" x14ac:dyDescent="0.4">
      <c r="B119" s="6">
        <v>0</v>
      </c>
      <c r="C119" s="6">
        <v>0</v>
      </c>
    </row>
    <row r="120" spans="2:3" outlineLevel="1" x14ac:dyDescent="0.4">
      <c r="B120" s="6">
        <v>0</v>
      </c>
      <c r="C120" s="6">
        <v>3.5999999999999999E-3</v>
      </c>
    </row>
    <row r="121" spans="2:3" outlineLevel="1" x14ac:dyDescent="0.4">
      <c r="B121" s="6">
        <v>0</v>
      </c>
      <c r="C121" s="6">
        <v>2.8E-3</v>
      </c>
    </row>
    <row r="122" spans="2:3" outlineLevel="1" x14ac:dyDescent="0.4">
      <c r="B122" s="6">
        <v>0</v>
      </c>
      <c r="C122" s="6">
        <v>4.6399999999999997E-2</v>
      </c>
    </row>
    <row r="123" spans="2:3" outlineLevel="1" x14ac:dyDescent="0.4">
      <c r="B123" s="6">
        <v>0</v>
      </c>
      <c r="C123" s="6">
        <v>5.8400000000000001E-2</v>
      </c>
    </row>
    <row r="124" spans="2:3" outlineLevel="1" x14ac:dyDescent="0.4">
      <c r="B124" s="6">
        <v>0</v>
      </c>
      <c r="C124" s="6">
        <v>2.18E-2</v>
      </c>
    </row>
    <row r="125" spans="2:3" outlineLevel="1" x14ac:dyDescent="0.4">
      <c r="B125" s="6">
        <v>0</v>
      </c>
      <c r="C125" s="6">
        <v>0.59860000000000002</v>
      </c>
    </row>
    <row r="126" spans="2:3" outlineLevel="1" x14ac:dyDescent="0.4">
      <c r="B126" s="6">
        <v>0</v>
      </c>
      <c r="C126" s="6">
        <v>0</v>
      </c>
    </row>
    <row r="127" spans="2:3" outlineLevel="1" x14ac:dyDescent="0.4">
      <c r="B127" s="6">
        <v>0</v>
      </c>
      <c r="C127" s="6">
        <v>0</v>
      </c>
    </row>
    <row r="128" spans="2:3" outlineLevel="1" x14ac:dyDescent="0.4">
      <c r="B128" s="6">
        <v>0.13159999999999999</v>
      </c>
      <c r="C128" s="6">
        <v>0</v>
      </c>
    </row>
    <row r="129" spans="2:3" outlineLevel="1" x14ac:dyDescent="0.4">
      <c r="B129" s="6">
        <v>0</v>
      </c>
      <c r="C129" s="6">
        <v>0</v>
      </c>
    </row>
    <row r="130" spans="2:3" outlineLevel="1" x14ac:dyDescent="0.4">
      <c r="B130" s="6">
        <v>0</v>
      </c>
      <c r="C130" s="6">
        <v>0</v>
      </c>
    </row>
    <row r="131" spans="2:3" outlineLevel="1" x14ac:dyDescent="0.4">
      <c r="B131" s="6">
        <v>0</v>
      </c>
      <c r="C131" s="6">
        <v>0</v>
      </c>
    </row>
    <row r="132" spans="2:3" outlineLevel="1" x14ac:dyDescent="0.4">
      <c r="B132" s="6">
        <v>0</v>
      </c>
      <c r="C132" s="6">
        <v>0</v>
      </c>
    </row>
    <row r="133" spans="2:3" outlineLevel="1" x14ac:dyDescent="0.4">
      <c r="B133" s="6">
        <v>0</v>
      </c>
      <c r="C133" s="6">
        <v>0</v>
      </c>
    </row>
    <row r="134" spans="2:3" outlineLevel="1" x14ac:dyDescent="0.4">
      <c r="B134" s="6">
        <v>0</v>
      </c>
      <c r="C134" s="6">
        <v>0</v>
      </c>
    </row>
    <row r="135" spans="2:3" outlineLevel="1" x14ac:dyDescent="0.4">
      <c r="B135" s="6">
        <v>0</v>
      </c>
      <c r="C135" s="6">
        <v>0</v>
      </c>
    </row>
    <row r="136" spans="2:3" outlineLevel="1" x14ac:dyDescent="0.4">
      <c r="B136" s="6">
        <v>0</v>
      </c>
      <c r="C136" s="6">
        <v>0</v>
      </c>
    </row>
    <row r="137" spans="2:3" outlineLevel="1" x14ac:dyDescent="0.4">
      <c r="B137" s="6">
        <v>0</v>
      </c>
      <c r="C137" s="6">
        <v>0</v>
      </c>
    </row>
    <row r="138" spans="2:3" outlineLevel="1" x14ac:dyDescent="0.4">
      <c r="B138" s="6">
        <v>0</v>
      </c>
      <c r="C138" s="6">
        <v>0</v>
      </c>
    </row>
    <row r="139" spans="2:3" outlineLevel="1" x14ac:dyDescent="0.4">
      <c r="B139" s="6">
        <v>0</v>
      </c>
      <c r="C139" s="6">
        <v>0</v>
      </c>
    </row>
    <row r="140" spans="2:3" outlineLevel="1" x14ac:dyDescent="0.4">
      <c r="B140" s="6">
        <v>0</v>
      </c>
      <c r="C140" s="6">
        <v>0</v>
      </c>
    </row>
    <row r="141" spans="2:3" outlineLevel="1" x14ac:dyDescent="0.4">
      <c r="B141" s="6">
        <v>0</v>
      </c>
      <c r="C141" s="6">
        <v>0</v>
      </c>
    </row>
    <row r="142" spans="2:3" outlineLevel="1" x14ac:dyDescent="0.4">
      <c r="B142" s="6">
        <v>0</v>
      </c>
      <c r="C142" s="6">
        <v>0</v>
      </c>
    </row>
    <row r="143" spans="2:3" outlineLevel="1" x14ac:dyDescent="0.4">
      <c r="B143" s="6">
        <v>0</v>
      </c>
      <c r="C143" s="6">
        <v>0</v>
      </c>
    </row>
    <row r="144" spans="2:3" outlineLevel="1" x14ac:dyDescent="0.4">
      <c r="B144" s="6">
        <v>0</v>
      </c>
      <c r="C144" s="6">
        <v>0</v>
      </c>
    </row>
    <row r="145" spans="2:3" outlineLevel="1" x14ac:dyDescent="0.4">
      <c r="B145" s="6">
        <v>0</v>
      </c>
      <c r="C145" s="6">
        <v>0</v>
      </c>
    </row>
    <row r="146" spans="2:3" outlineLevel="1" x14ac:dyDescent="0.4">
      <c r="B146" s="6">
        <v>0</v>
      </c>
      <c r="C146" s="6">
        <v>0</v>
      </c>
    </row>
    <row r="147" spans="2:3" outlineLevel="1" x14ac:dyDescent="0.4">
      <c r="B147" s="6">
        <v>0</v>
      </c>
      <c r="C147" s="6">
        <v>0</v>
      </c>
    </row>
    <row r="148" spans="2:3" outlineLevel="1" x14ac:dyDescent="0.4">
      <c r="B148" s="6">
        <v>0</v>
      </c>
      <c r="C148" s="6">
        <v>0</v>
      </c>
    </row>
    <row r="149" spans="2:3" outlineLevel="1" x14ac:dyDescent="0.4">
      <c r="B149" s="6">
        <v>0</v>
      </c>
      <c r="C149" s="6">
        <v>0</v>
      </c>
    </row>
    <row r="150" spans="2:3" outlineLevel="1" x14ac:dyDescent="0.4">
      <c r="B150" s="6">
        <v>0</v>
      </c>
      <c r="C150" s="6">
        <v>0</v>
      </c>
    </row>
    <row r="151" spans="2:3" outlineLevel="1" x14ac:dyDescent="0.4">
      <c r="B151" s="6">
        <v>0</v>
      </c>
      <c r="C151" s="6">
        <v>0</v>
      </c>
    </row>
    <row r="152" spans="2:3" outlineLevel="1" x14ac:dyDescent="0.4">
      <c r="B152" s="6">
        <v>0</v>
      </c>
      <c r="C152" s="6">
        <v>0</v>
      </c>
    </row>
    <row r="153" spans="2:3" outlineLevel="1" x14ac:dyDescent="0.4">
      <c r="B153" s="6">
        <v>0</v>
      </c>
      <c r="C153" s="6">
        <v>0</v>
      </c>
    </row>
    <row r="154" spans="2:3" outlineLevel="1" x14ac:dyDescent="0.4">
      <c r="B154" s="6">
        <v>0</v>
      </c>
      <c r="C154" s="6">
        <v>0</v>
      </c>
    </row>
    <row r="155" spans="2:3" outlineLevel="1" x14ac:dyDescent="0.4">
      <c r="B155" s="6">
        <v>0</v>
      </c>
      <c r="C155" s="6">
        <v>0</v>
      </c>
    </row>
    <row r="156" spans="2:3" outlineLevel="1" x14ac:dyDescent="0.4">
      <c r="B156" s="6">
        <v>0</v>
      </c>
      <c r="C156" s="6">
        <v>0</v>
      </c>
    </row>
    <row r="157" spans="2:3" outlineLevel="1" x14ac:dyDescent="0.4">
      <c r="B157" s="6">
        <v>4.1000000000000002E-2</v>
      </c>
      <c r="C157" s="6">
        <v>0</v>
      </c>
    </row>
    <row r="158" spans="2:3" outlineLevel="1" x14ac:dyDescent="0.4">
      <c r="B158" s="6">
        <v>0</v>
      </c>
      <c r="C158" s="6">
        <v>0</v>
      </c>
    </row>
    <row r="159" spans="2:3" outlineLevel="1" x14ac:dyDescent="0.4">
      <c r="B159" s="6">
        <v>0</v>
      </c>
      <c r="C159" s="6">
        <v>0</v>
      </c>
    </row>
    <row r="160" spans="2:3" outlineLevel="1" x14ac:dyDescent="0.4">
      <c r="B160" s="6">
        <v>0</v>
      </c>
      <c r="C160" s="6">
        <v>0</v>
      </c>
    </row>
    <row r="161" spans="2:3" outlineLevel="1" x14ac:dyDescent="0.4">
      <c r="B161" s="6">
        <v>0</v>
      </c>
      <c r="C161" s="6">
        <v>0</v>
      </c>
    </row>
    <row r="162" spans="2:3" outlineLevel="1" x14ac:dyDescent="0.4">
      <c r="B162" s="6">
        <v>0</v>
      </c>
      <c r="C162" s="6">
        <v>0</v>
      </c>
    </row>
    <row r="163" spans="2:3" outlineLevel="1" x14ac:dyDescent="0.4">
      <c r="B163" s="6">
        <v>0</v>
      </c>
      <c r="C163" s="6">
        <v>0</v>
      </c>
    </row>
    <row r="164" spans="2:3" outlineLevel="1" x14ac:dyDescent="0.4">
      <c r="B164" s="6">
        <v>0</v>
      </c>
      <c r="C164" s="6">
        <v>0</v>
      </c>
    </row>
    <row r="165" spans="2:3" outlineLevel="1" x14ac:dyDescent="0.4">
      <c r="B165" s="6">
        <v>0</v>
      </c>
      <c r="C165" s="6">
        <v>0</v>
      </c>
    </row>
    <row r="166" spans="2:3" outlineLevel="1" x14ac:dyDescent="0.4">
      <c r="B166" s="6">
        <v>0</v>
      </c>
      <c r="C166" s="6">
        <v>0</v>
      </c>
    </row>
    <row r="167" spans="2:3" outlineLevel="1" x14ac:dyDescent="0.4">
      <c r="B167" s="6">
        <v>0</v>
      </c>
      <c r="C167" s="6">
        <v>0</v>
      </c>
    </row>
    <row r="168" spans="2:3" outlineLevel="1" x14ac:dyDescent="0.4">
      <c r="B168" s="6">
        <v>0</v>
      </c>
      <c r="C168" s="6">
        <v>0</v>
      </c>
    </row>
    <row r="169" spans="2:3" outlineLevel="1" x14ac:dyDescent="0.4">
      <c r="B169" s="6">
        <v>0</v>
      </c>
      <c r="C169" s="6">
        <v>0</v>
      </c>
    </row>
    <row r="170" spans="2:3" outlineLevel="1" x14ac:dyDescent="0.4">
      <c r="B170" s="6">
        <v>8.0000000000000004E-4</v>
      </c>
      <c r="C170" s="6">
        <v>0</v>
      </c>
    </row>
    <row r="171" spans="2:3" outlineLevel="1" x14ac:dyDescent="0.4">
      <c r="B171" s="6">
        <v>0</v>
      </c>
      <c r="C171" s="6">
        <v>0</v>
      </c>
    </row>
    <row r="172" spans="2:3" outlineLevel="1" x14ac:dyDescent="0.4">
      <c r="B172" s="6">
        <v>0</v>
      </c>
      <c r="C172" s="6">
        <v>0</v>
      </c>
    </row>
    <row r="173" spans="2:3" outlineLevel="1" x14ac:dyDescent="0.4">
      <c r="B173" s="6">
        <v>0</v>
      </c>
      <c r="C173" s="6">
        <v>0</v>
      </c>
    </row>
    <row r="174" spans="2:3" outlineLevel="1" x14ac:dyDescent="0.4">
      <c r="B174" s="6">
        <v>0</v>
      </c>
      <c r="C174" s="6">
        <v>0</v>
      </c>
    </row>
    <row r="175" spans="2:3" outlineLevel="1" x14ac:dyDescent="0.4">
      <c r="B175" s="6">
        <v>0</v>
      </c>
      <c r="C175" s="6">
        <v>0</v>
      </c>
    </row>
    <row r="176" spans="2:3" outlineLevel="1" x14ac:dyDescent="0.4">
      <c r="B176" s="6">
        <v>0</v>
      </c>
      <c r="C176" s="6">
        <v>0</v>
      </c>
    </row>
    <row r="177" spans="2:3" outlineLevel="1" x14ac:dyDescent="0.4">
      <c r="B177" s="6">
        <v>4.1200000000000001E-2</v>
      </c>
      <c r="C177" s="6">
        <v>0</v>
      </c>
    </row>
    <row r="178" spans="2:3" outlineLevel="1" x14ac:dyDescent="0.4">
      <c r="B178" s="6">
        <v>0</v>
      </c>
      <c r="C178" s="6">
        <v>0</v>
      </c>
    </row>
    <row r="179" spans="2:3" outlineLevel="1" x14ac:dyDescent="0.4">
      <c r="B179" s="6">
        <v>0</v>
      </c>
      <c r="C179" s="6">
        <v>0</v>
      </c>
    </row>
    <row r="180" spans="2:3" outlineLevel="1" x14ac:dyDescent="0.4">
      <c r="B180" s="6">
        <v>0</v>
      </c>
      <c r="C180" s="6">
        <v>0</v>
      </c>
    </row>
    <row r="181" spans="2:3" outlineLevel="1" x14ac:dyDescent="0.4">
      <c r="B181" s="6">
        <v>0</v>
      </c>
      <c r="C181" s="6">
        <v>0</v>
      </c>
    </row>
    <row r="182" spans="2:3" outlineLevel="1" x14ac:dyDescent="0.4">
      <c r="B182" s="6">
        <v>0</v>
      </c>
      <c r="C182" s="6">
        <v>0</v>
      </c>
    </row>
    <row r="183" spans="2:3" outlineLevel="1" x14ac:dyDescent="0.4">
      <c r="B183" s="6">
        <v>0</v>
      </c>
      <c r="C183" s="6">
        <v>0</v>
      </c>
    </row>
    <row r="184" spans="2:3" outlineLevel="1" x14ac:dyDescent="0.4">
      <c r="B184" s="6">
        <v>0</v>
      </c>
      <c r="C184" s="6">
        <v>0</v>
      </c>
    </row>
    <row r="185" spans="2:3" outlineLevel="1" x14ac:dyDescent="0.4">
      <c r="B185" s="6">
        <v>3.8E-3</v>
      </c>
      <c r="C185" s="6">
        <v>0</v>
      </c>
    </row>
    <row r="186" spans="2:3" outlineLevel="1" x14ac:dyDescent="0.4">
      <c r="B186" s="6">
        <v>0</v>
      </c>
      <c r="C186" s="6">
        <v>0</v>
      </c>
    </row>
    <row r="187" spans="2:3" outlineLevel="1" x14ac:dyDescent="0.4">
      <c r="B187" s="6">
        <v>0</v>
      </c>
      <c r="C187" s="6">
        <v>0</v>
      </c>
    </row>
    <row r="188" spans="2:3" outlineLevel="1" x14ac:dyDescent="0.4">
      <c r="B188" s="6">
        <v>0</v>
      </c>
      <c r="C188" s="6">
        <v>0</v>
      </c>
    </row>
    <row r="189" spans="2:3" outlineLevel="1" x14ac:dyDescent="0.4">
      <c r="B189" s="6">
        <v>0</v>
      </c>
      <c r="C189" s="6">
        <v>0</v>
      </c>
    </row>
    <row r="190" spans="2:3" outlineLevel="1" x14ac:dyDescent="0.4">
      <c r="B190" s="6">
        <v>0</v>
      </c>
      <c r="C190" s="6">
        <v>0</v>
      </c>
    </row>
    <row r="191" spans="2:3" outlineLevel="1" x14ac:dyDescent="0.4">
      <c r="B191" s="6">
        <v>0</v>
      </c>
      <c r="C191" s="6">
        <v>0</v>
      </c>
    </row>
    <row r="192" spans="2:3" outlineLevel="1" x14ac:dyDescent="0.4">
      <c r="B192" s="6">
        <v>0</v>
      </c>
      <c r="C192" s="6">
        <v>0</v>
      </c>
    </row>
    <row r="193" spans="2:3" outlineLevel="1" x14ac:dyDescent="0.4">
      <c r="B193" s="6">
        <v>0</v>
      </c>
      <c r="C193" s="6">
        <v>0</v>
      </c>
    </row>
    <row r="194" spans="2:3" outlineLevel="1" x14ac:dyDescent="0.4">
      <c r="B194" s="6">
        <v>0</v>
      </c>
      <c r="C194" s="6">
        <v>0</v>
      </c>
    </row>
    <row r="195" spans="2:3" outlineLevel="1" x14ac:dyDescent="0.4">
      <c r="B195" s="6">
        <v>0</v>
      </c>
      <c r="C195" s="6">
        <v>0</v>
      </c>
    </row>
    <row r="196" spans="2:3" outlineLevel="1" x14ac:dyDescent="0.4">
      <c r="B196" s="6">
        <v>0</v>
      </c>
      <c r="C196" s="6">
        <v>0</v>
      </c>
    </row>
    <row r="197" spans="2:3" outlineLevel="1" x14ac:dyDescent="0.4">
      <c r="B197" s="6">
        <v>0</v>
      </c>
      <c r="C197" s="6">
        <v>0</v>
      </c>
    </row>
    <row r="198" spans="2:3" outlineLevel="1" x14ac:dyDescent="0.4">
      <c r="B198" s="6">
        <v>0</v>
      </c>
      <c r="C198" s="6">
        <v>0</v>
      </c>
    </row>
    <row r="199" spans="2:3" outlineLevel="1" x14ac:dyDescent="0.4">
      <c r="B199" s="6">
        <v>4.1999999999999997E-3</v>
      </c>
      <c r="C199" s="6">
        <v>0</v>
      </c>
    </row>
    <row r="200" spans="2:3" outlineLevel="1" x14ac:dyDescent="0.4">
      <c r="B200" s="6">
        <v>2.8E-3</v>
      </c>
      <c r="C200" s="6">
        <v>0</v>
      </c>
    </row>
    <row r="201" spans="2:3" outlineLevel="1" x14ac:dyDescent="0.4">
      <c r="B201" s="6">
        <v>0</v>
      </c>
      <c r="C201" s="6">
        <v>0</v>
      </c>
    </row>
    <row r="202" spans="2:3" outlineLevel="1" x14ac:dyDescent="0.4">
      <c r="B202" s="6">
        <v>0</v>
      </c>
      <c r="C202" s="6">
        <v>0</v>
      </c>
    </row>
    <row r="203" spans="2:3" outlineLevel="1" x14ac:dyDescent="0.4">
      <c r="B203" s="6">
        <v>0</v>
      </c>
      <c r="C203" s="6">
        <v>0</v>
      </c>
    </row>
    <row r="204" spans="2:3" outlineLevel="1" x14ac:dyDescent="0.4">
      <c r="B204" s="6">
        <v>0</v>
      </c>
      <c r="C204" s="6">
        <v>0</v>
      </c>
    </row>
    <row r="205" spans="2:3" outlineLevel="1" x14ac:dyDescent="0.4">
      <c r="B205" s="6">
        <v>0</v>
      </c>
      <c r="C205" s="6">
        <v>0</v>
      </c>
    </row>
    <row r="206" spans="2:3" outlineLevel="1" x14ac:dyDescent="0.4">
      <c r="B206" s="6">
        <v>0</v>
      </c>
      <c r="C206" s="6">
        <v>0</v>
      </c>
    </row>
    <row r="207" spans="2:3" outlineLevel="1" x14ac:dyDescent="0.4">
      <c r="B207" s="6">
        <v>0</v>
      </c>
      <c r="C207" s="6">
        <v>0</v>
      </c>
    </row>
    <row r="208" spans="2:3" outlineLevel="1" x14ac:dyDescent="0.4">
      <c r="B208" s="6">
        <v>0</v>
      </c>
      <c r="C208" s="6">
        <v>0</v>
      </c>
    </row>
    <row r="209" spans="2:3" outlineLevel="1" x14ac:dyDescent="0.4">
      <c r="B209" s="6">
        <v>0</v>
      </c>
      <c r="C209" s="6">
        <v>0</v>
      </c>
    </row>
    <row r="210" spans="2:3" outlineLevel="1" x14ac:dyDescent="0.4">
      <c r="B210" s="6">
        <v>0</v>
      </c>
      <c r="C210" s="6">
        <v>0</v>
      </c>
    </row>
    <row r="211" spans="2:3" outlineLevel="1" x14ac:dyDescent="0.4">
      <c r="B211" s="6">
        <v>0</v>
      </c>
      <c r="C211" s="6">
        <v>0</v>
      </c>
    </row>
    <row r="212" spans="2:3" outlineLevel="1" x14ac:dyDescent="0.4">
      <c r="B212" s="6">
        <v>0</v>
      </c>
      <c r="C212" s="6">
        <v>0</v>
      </c>
    </row>
    <row r="213" spans="2:3" outlineLevel="1" x14ac:dyDescent="0.4">
      <c r="B213" s="6">
        <v>0</v>
      </c>
      <c r="C213" s="6">
        <v>0</v>
      </c>
    </row>
    <row r="214" spans="2:3" outlineLevel="1" x14ac:dyDescent="0.4">
      <c r="B214" s="6">
        <v>0</v>
      </c>
      <c r="C214" s="6">
        <v>0</v>
      </c>
    </row>
    <row r="215" spans="2:3" outlineLevel="1" x14ac:dyDescent="0.4">
      <c r="B215" s="6">
        <v>0</v>
      </c>
      <c r="C215" s="6">
        <v>0</v>
      </c>
    </row>
    <row r="216" spans="2:3" outlineLevel="1" x14ac:dyDescent="0.4">
      <c r="B216" s="6">
        <v>0</v>
      </c>
      <c r="C216" s="6">
        <v>0</v>
      </c>
    </row>
    <row r="217" spans="2:3" outlineLevel="1" x14ac:dyDescent="0.4">
      <c r="B217" s="6">
        <v>0.76539999999999997</v>
      </c>
      <c r="C217" s="6">
        <v>0</v>
      </c>
    </row>
    <row r="219" spans="2:3" outlineLevel="1" x14ac:dyDescent="0.4">
      <c r="B219" s="7">
        <f t="shared" ref="B219:B250" si="0">IF($B$4, $B14, $B13 / $B$10 &amp; REPT( " ", $B$7 ))</f>
        <v>1112</v>
      </c>
      <c r="C219" s="7" t="str">
        <f t="shared" ref="C219:C250" si="1">IF($C$4, $C14, $C13 / $C$10 &amp; REPT( " ", $C$7 ))</f>
        <v xml:space="preserve">1112          </v>
      </c>
    </row>
    <row r="220" spans="2:3" outlineLevel="1" x14ac:dyDescent="0.4">
      <c r="B220" s="7">
        <f t="shared" si="0"/>
        <v>1113</v>
      </c>
      <c r="C220" s="7" t="str">
        <f t="shared" si="1"/>
        <v xml:space="preserve">1147          </v>
      </c>
    </row>
    <row r="221" spans="2:3" outlineLevel="1" x14ac:dyDescent="0.4">
      <c r="B221" s="7">
        <f t="shared" si="0"/>
        <v>1114</v>
      </c>
      <c r="C221" s="7" t="str">
        <f t="shared" si="1"/>
        <v xml:space="preserve">1182          </v>
      </c>
    </row>
    <row r="222" spans="2:3" outlineLevel="1" x14ac:dyDescent="0.4">
      <c r="B222" s="7">
        <f t="shared" si="0"/>
        <v>1115</v>
      </c>
      <c r="C222" s="7" t="str">
        <f t="shared" si="1"/>
        <v xml:space="preserve">1217          </v>
      </c>
    </row>
    <row r="223" spans="2:3" outlineLevel="1" x14ac:dyDescent="0.4">
      <c r="B223" s="7">
        <f t="shared" si="0"/>
        <v>1116</v>
      </c>
      <c r="C223" s="7" t="str">
        <f t="shared" si="1"/>
        <v xml:space="preserve">1252          </v>
      </c>
    </row>
    <row r="224" spans="2:3" outlineLevel="1" x14ac:dyDescent="0.4">
      <c r="B224" s="7">
        <f t="shared" si="0"/>
        <v>1117</v>
      </c>
      <c r="C224" s="7" t="str">
        <f t="shared" si="1"/>
        <v xml:space="preserve">1287          </v>
      </c>
    </row>
    <row r="225" spans="2:3" outlineLevel="1" x14ac:dyDescent="0.4">
      <c r="B225" s="7">
        <f t="shared" si="0"/>
        <v>1118</v>
      </c>
      <c r="C225" s="7" t="str">
        <f t="shared" si="1"/>
        <v xml:space="preserve">1322          </v>
      </c>
    </row>
    <row r="226" spans="2:3" outlineLevel="1" x14ac:dyDescent="0.4">
      <c r="B226" s="7">
        <f t="shared" si="0"/>
        <v>1119</v>
      </c>
      <c r="C226" s="7" t="str">
        <f t="shared" si="1"/>
        <v xml:space="preserve">1357          </v>
      </c>
    </row>
    <row r="227" spans="2:3" outlineLevel="1" x14ac:dyDescent="0.4">
      <c r="B227" s="7">
        <f t="shared" si="0"/>
        <v>1120</v>
      </c>
      <c r="C227" s="7" t="str">
        <f t="shared" si="1"/>
        <v xml:space="preserve">1392          </v>
      </c>
    </row>
    <row r="228" spans="2:3" outlineLevel="1" x14ac:dyDescent="0.4">
      <c r="B228" s="7">
        <f t="shared" si="0"/>
        <v>1121</v>
      </c>
      <c r="C228" s="7" t="str">
        <f t="shared" si="1"/>
        <v xml:space="preserve">1427          </v>
      </c>
    </row>
    <row r="229" spans="2:3" outlineLevel="1" x14ac:dyDescent="0.4">
      <c r="B229" s="7">
        <f t="shared" si="0"/>
        <v>1122</v>
      </c>
      <c r="C229" s="7" t="str">
        <f t="shared" si="1"/>
        <v xml:space="preserve">1462          </v>
      </c>
    </row>
    <row r="230" spans="2:3" outlineLevel="1" x14ac:dyDescent="0.4">
      <c r="B230" s="7">
        <f t="shared" si="0"/>
        <v>1123</v>
      </c>
      <c r="C230" s="7" t="str">
        <f t="shared" si="1"/>
        <v xml:space="preserve">1497          </v>
      </c>
    </row>
    <row r="231" spans="2:3" outlineLevel="1" x14ac:dyDescent="0.4">
      <c r="B231" s="7">
        <f t="shared" si="0"/>
        <v>1124</v>
      </c>
      <c r="C231" s="7" t="str">
        <f t="shared" si="1"/>
        <v xml:space="preserve">1532          </v>
      </c>
    </row>
    <row r="232" spans="2:3" outlineLevel="1" x14ac:dyDescent="0.4">
      <c r="B232" s="7">
        <f t="shared" si="0"/>
        <v>1125</v>
      </c>
      <c r="C232" s="7" t="str">
        <f t="shared" si="1"/>
        <v xml:space="preserve">1567          </v>
      </c>
    </row>
    <row r="233" spans="2:3" outlineLevel="1" x14ac:dyDescent="0.4">
      <c r="B233" s="7">
        <f t="shared" si="0"/>
        <v>1126</v>
      </c>
      <c r="C233" s="7" t="str">
        <f t="shared" si="1"/>
        <v xml:space="preserve">1602          </v>
      </c>
    </row>
    <row r="234" spans="2:3" outlineLevel="1" x14ac:dyDescent="0.4">
      <c r="B234" s="7">
        <f t="shared" si="0"/>
        <v>1127</v>
      </c>
      <c r="C234" s="7" t="str">
        <f t="shared" si="1"/>
        <v xml:space="preserve">1637          </v>
      </c>
    </row>
    <row r="235" spans="2:3" outlineLevel="1" x14ac:dyDescent="0.4">
      <c r="B235" s="7">
        <f t="shared" si="0"/>
        <v>1128</v>
      </c>
      <c r="C235" s="7" t="str">
        <f t="shared" si="1"/>
        <v xml:space="preserve">1672          </v>
      </c>
    </row>
    <row r="236" spans="2:3" outlineLevel="1" x14ac:dyDescent="0.4">
      <c r="B236" s="7">
        <f t="shared" si="0"/>
        <v>1129</v>
      </c>
      <c r="C236" s="7" t="str">
        <f t="shared" si="1"/>
        <v xml:space="preserve">1707          </v>
      </c>
    </row>
    <row r="237" spans="2:3" outlineLevel="1" x14ac:dyDescent="0.4">
      <c r="B237" s="7">
        <f t="shared" si="0"/>
        <v>1130</v>
      </c>
      <c r="C237" s="7" t="str">
        <f t="shared" si="1"/>
        <v xml:space="preserve">1742          </v>
      </c>
    </row>
    <row r="238" spans="2:3" outlineLevel="1" x14ac:dyDescent="0.4">
      <c r="B238" s="7">
        <f t="shared" si="0"/>
        <v>1131</v>
      </c>
      <c r="C238" s="7" t="str">
        <f t="shared" si="1"/>
        <v xml:space="preserve">1777          </v>
      </c>
    </row>
    <row r="239" spans="2:3" outlineLevel="1" x14ac:dyDescent="0.4">
      <c r="B239" s="7">
        <f t="shared" si="0"/>
        <v>1132</v>
      </c>
      <c r="C239" s="7" t="str">
        <f t="shared" si="1"/>
        <v xml:space="preserve">1812          </v>
      </c>
    </row>
    <row r="240" spans="2:3" outlineLevel="1" x14ac:dyDescent="0.4">
      <c r="B240" s="7">
        <f t="shared" si="0"/>
        <v>1133</v>
      </c>
      <c r="C240" s="7" t="str">
        <f t="shared" si="1"/>
        <v xml:space="preserve">1847          </v>
      </c>
    </row>
    <row r="241" spans="2:3" outlineLevel="1" x14ac:dyDescent="0.4">
      <c r="B241" s="7">
        <f t="shared" si="0"/>
        <v>1134</v>
      </c>
      <c r="C241" s="7" t="str">
        <f t="shared" si="1"/>
        <v xml:space="preserve">1882          </v>
      </c>
    </row>
    <row r="242" spans="2:3" outlineLevel="1" x14ac:dyDescent="0.4">
      <c r="B242" s="7">
        <f t="shared" si="0"/>
        <v>1135</v>
      </c>
      <c r="C242" s="7" t="str">
        <f t="shared" si="1"/>
        <v xml:space="preserve">1917          </v>
      </c>
    </row>
    <row r="243" spans="2:3" outlineLevel="1" x14ac:dyDescent="0.4">
      <c r="B243" s="7">
        <f t="shared" si="0"/>
        <v>1136</v>
      </c>
      <c r="C243" s="7" t="str">
        <f t="shared" si="1"/>
        <v xml:space="preserve">1952          </v>
      </c>
    </row>
    <row r="244" spans="2:3" outlineLevel="1" x14ac:dyDescent="0.4">
      <c r="B244" s="7">
        <f t="shared" si="0"/>
        <v>1137</v>
      </c>
      <c r="C244" s="7" t="str">
        <f t="shared" si="1"/>
        <v xml:space="preserve">1987          </v>
      </c>
    </row>
    <row r="245" spans="2:3" outlineLevel="1" x14ac:dyDescent="0.4">
      <c r="B245" s="7">
        <f t="shared" si="0"/>
        <v>1138</v>
      </c>
      <c r="C245" s="7" t="str">
        <f t="shared" si="1"/>
        <v xml:space="preserve">2022          </v>
      </c>
    </row>
    <row r="246" spans="2:3" outlineLevel="1" x14ac:dyDescent="0.4">
      <c r="B246" s="7">
        <f t="shared" si="0"/>
        <v>1139</v>
      </c>
      <c r="C246" s="7" t="str">
        <f t="shared" si="1"/>
        <v xml:space="preserve">2057          </v>
      </c>
    </row>
    <row r="247" spans="2:3" outlineLevel="1" x14ac:dyDescent="0.4">
      <c r="B247" s="7">
        <f t="shared" si="0"/>
        <v>1140</v>
      </c>
      <c r="C247" s="7" t="str">
        <f t="shared" si="1"/>
        <v xml:space="preserve">2092          </v>
      </c>
    </row>
    <row r="248" spans="2:3" outlineLevel="1" x14ac:dyDescent="0.4">
      <c r="B248" s="7">
        <f t="shared" si="0"/>
        <v>1141</v>
      </c>
      <c r="C248" s="7" t="str">
        <f t="shared" si="1"/>
        <v xml:space="preserve">2127          </v>
      </c>
    </row>
    <row r="249" spans="2:3" outlineLevel="1" x14ac:dyDescent="0.4">
      <c r="B249" s="7">
        <f t="shared" si="0"/>
        <v>1142</v>
      </c>
      <c r="C249" s="7" t="str">
        <f t="shared" si="1"/>
        <v xml:space="preserve">2162          </v>
      </c>
    </row>
    <row r="250" spans="2:3" outlineLevel="1" x14ac:dyDescent="0.4">
      <c r="B250" s="7">
        <f t="shared" si="0"/>
        <v>1143</v>
      </c>
      <c r="C250" s="7" t="str">
        <f t="shared" si="1"/>
        <v xml:space="preserve">2197          </v>
      </c>
    </row>
    <row r="251" spans="2:3" outlineLevel="1" x14ac:dyDescent="0.4">
      <c r="B251" s="7">
        <f t="shared" ref="B251:B282" si="2">IF($B$4, $B46, $B45 / $B$10 &amp; REPT( " ", $B$7 ))</f>
        <v>1144</v>
      </c>
      <c r="C251" s="7" t="str">
        <f t="shared" ref="C251:C282" si="3">IF($C$4, $C46, $C45 / $C$10 &amp; REPT( " ", $C$7 ))</f>
        <v xml:space="preserve">2232          </v>
      </c>
    </row>
    <row r="252" spans="2:3" outlineLevel="1" x14ac:dyDescent="0.4">
      <c r="B252" s="7">
        <f t="shared" si="2"/>
        <v>1145</v>
      </c>
      <c r="C252" s="7" t="str">
        <f t="shared" si="3"/>
        <v xml:space="preserve">2267          </v>
      </c>
    </row>
    <row r="253" spans="2:3" outlineLevel="1" x14ac:dyDescent="0.4">
      <c r="B253" s="7">
        <f t="shared" si="2"/>
        <v>1146</v>
      </c>
      <c r="C253" s="7" t="str">
        <f t="shared" si="3"/>
        <v xml:space="preserve">2302          </v>
      </c>
    </row>
    <row r="254" spans="2:3" outlineLevel="1" x14ac:dyDescent="0.4">
      <c r="B254" s="7">
        <f t="shared" si="2"/>
        <v>1147</v>
      </c>
      <c r="C254" s="7" t="str">
        <f t="shared" si="3"/>
        <v xml:space="preserve">2337          </v>
      </c>
    </row>
    <row r="255" spans="2:3" outlineLevel="1" x14ac:dyDescent="0.4">
      <c r="B255" s="7">
        <f t="shared" si="2"/>
        <v>1148</v>
      </c>
      <c r="C255" s="7" t="str">
        <f t="shared" si="3"/>
        <v xml:space="preserve">2372          </v>
      </c>
    </row>
    <row r="256" spans="2:3" outlineLevel="1" x14ac:dyDescent="0.4">
      <c r="B256" s="7">
        <f t="shared" si="2"/>
        <v>1149</v>
      </c>
      <c r="C256" s="7" t="str">
        <f t="shared" si="3"/>
        <v xml:space="preserve">2407          </v>
      </c>
    </row>
    <row r="257" spans="2:3" outlineLevel="1" x14ac:dyDescent="0.4">
      <c r="B257" s="7">
        <f t="shared" si="2"/>
        <v>1150</v>
      </c>
      <c r="C257" s="7" t="str">
        <f t="shared" si="3"/>
        <v xml:space="preserve">2442          </v>
      </c>
    </row>
    <row r="258" spans="2:3" outlineLevel="1" x14ac:dyDescent="0.4">
      <c r="B258" s="7">
        <f t="shared" si="2"/>
        <v>1151</v>
      </c>
      <c r="C258" s="7" t="str">
        <f t="shared" si="3"/>
        <v xml:space="preserve">2477          </v>
      </c>
    </row>
    <row r="259" spans="2:3" outlineLevel="1" x14ac:dyDescent="0.4">
      <c r="B259" s="7">
        <f t="shared" si="2"/>
        <v>1152</v>
      </c>
      <c r="C259" s="7" t="str">
        <f t="shared" si="3"/>
        <v xml:space="preserve">2512          </v>
      </c>
    </row>
    <row r="260" spans="2:3" outlineLevel="1" x14ac:dyDescent="0.4">
      <c r="B260" s="7">
        <f t="shared" si="2"/>
        <v>1153</v>
      </c>
      <c r="C260" s="7" t="str">
        <f t="shared" si="3"/>
        <v xml:space="preserve">2547          </v>
      </c>
    </row>
    <row r="261" spans="2:3" outlineLevel="1" x14ac:dyDescent="0.4">
      <c r="B261" s="7">
        <f t="shared" si="2"/>
        <v>1154</v>
      </c>
      <c r="C261" s="7" t="str">
        <f t="shared" si="3"/>
        <v xml:space="preserve">2582          </v>
      </c>
    </row>
    <row r="262" spans="2:3" outlineLevel="1" x14ac:dyDescent="0.4">
      <c r="B262" s="7">
        <f t="shared" si="2"/>
        <v>1155</v>
      </c>
      <c r="C262" s="7" t="str">
        <f t="shared" si="3"/>
        <v xml:space="preserve">2617          </v>
      </c>
    </row>
    <row r="263" spans="2:3" outlineLevel="1" x14ac:dyDescent="0.4">
      <c r="B263" s="7">
        <f t="shared" si="2"/>
        <v>1156</v>
      </c>
      <c r="C263" s="7" t="str">
        <f t="shared" si="3"/>
        <v xml:space="preserve">2652          </v>
      </c>
    </row>
    <row r="264" spans="2:3" outlineLevel="1" x14ac:dyDescent="0.4">
      <c r="B264" s="7">
        <f t="shared" si="2"/>
        <v>1157</v>
      </c>
      <c r="C264" s="7" t="str">
        <f t="shared" si="3"/>
        <v xml:space="preserve">2687          </v>
      </c>
    </row>
    <row r="265" spans="2:3" outlineLevel="1" x14ac:dyDescent="0.4">
      <c r="B265" s="7">
        <f t="shared" si="2"/>
        <v>1158</v>
      </c>
      <c r="C265" s="7" t="str">
        <f t="shared" si="3"/>
        <v xml:space="preserve">2722          </v>
      </c>
    </row>
    <row r="266" spans="2:3" outlineLevel="1" x14ac:dyDescent="0.4">
      <c r="B266" s="7">
        <f t="shared" si="2"/>
        <v>1159</v>
      </c>
      <c r="C266" s="7" t="str">
        <f t="shared" si="3"/>
        <v xml:space="preserve">2757          </v>
      </c>
    </row>
    <row r="267" spans="2:3" outlineLevel="1" x14ac:dyDescent="0.4">
      <c r="B267" s="7">
        <f t="shared" si="2"/>
        <v>1160</v>
      </c>
      <c r="C267" s="7" t="str">
        <f t="shared" si="3"/>
        <v xml:space="preserve">2792          </v>
      </c>
    </row>
    <row r="268" spans="2:3" outlineLevel="1" x14ac:dyDescent="0.4">
      <c r="B268" s="7">
        <f t="shared" si="2"/>
        <v>1161</v>
      </c>
      <c r="C268" s="7" t="str">
        <f t="shared" si="3"/>
        <v xml:space="preserve">2827          </v>
      </c>
    </row>
    <row r="269" spans="2:3" outlineLevel="1" x14ac:dyDescent="0.4">
      <c r="B269" s="7">
        <f t="shared" si="2"/>
        <v>1162</v>
      </c>
      <c r="C269" s="7" t="str">
        <f t="shared" si="3"/>
        <v xml:space="preserve">2862          </v>
      </c>
    </row>
    <row r="270" spans="2:3" outlineLevel="1" x14ac:dyDescent="0.4">
      <c r="B270" s="7">
        <f t="shared" si="2"/>
        <v>1163</v>
      </c>
      <c r="C270" s="7" t="str">
        <f t="shared" si="3"/>
        <v xml:space="preserve">2897          </v>
      </c>
    </row>
    <row r="271" spans="2:3" outlineLevel="1" x14ac:dyDescent="0.4">
      <c r="B271" s="7">
        <f t="shared" si="2"/>
        <v>1164</v>
      </c>
      <c r="C271" s="7" t="str">
        <f t="shared" si="3"/>
        <v xml:space="preserve">2932          </v>
      </c>
    </row>
    <row r="272" spans="2:3" outlineLevel="1" x14ac:dyDescent="0.4">
      <c r="B272" s="7">
        <f t="shared" si="2"/>
        <v>1165</v>
      </c>
      <c r="C272" s="7" t="str">
        <f t="shared" si="3"/>
        <v xml:space="preserve">2967          </v>
      </c>
    </row>
    <row r="273" spans="2:3" outlineLevel="1" x14ac:dyDescent="0.4">
      <c r="B273" s="7">
        <f t="shared" si="2"/>
        <v>1166</v>
      </c>
      <c r="C273" s="7" t="str">
        <f t="shared" si="3"/>
        <v xml:space="preserve">3002          </v>
      </c>
    </row>
    <row r="274" spans="2:3" outlineLevel="1" x14ac:dyDescent="0.4">
      <c r="B274" s="7">
        <f t="shared" si="2"/>
        <v>1167</v>
      </c>
      <c r="C274" s="7" t="str">
        <f t="shared" si="3"/>
        <v xml:space="preserve">3037          </v>
      </c>
    </row>
    <row r="275" spans="2:3" outlineLevel="1" x14ac:dyDescent="0.4">
      <c r="B275" s="7">
        <f t="shared" si="2"/>
        <v>1168</v>
      </c>
      <c r="C275" s="7" t="str">
        <f t="shared" si="3"/>
        <v xml:space="preserve">3072          </v>
      </c>
    </row>
    <row r="276" spans="2:3" outlineLevel="1" x14ac:dyDescent="0.4">
      <c r="B276" s="7">
        <f t="shared" si="2"/>
        <v>1169</v>
      </c>
      <c r="C276" s="7" t="str">
        <f t="shared" si="3"/>
        <v xml:space="preserve">3107          </v>
      </c>
    </row>
    <row r="277" spans="2:3" outlineLevel="1" x14ac:dyDescent="0.4">
      <c r="B277" s="7">
        <f t="shared" si="2"/>
        <v>1170</v>
      </c>
      <c r="C277" s="7" t="str">
        <f t="shared" si="3"/>
        <v xml:space="preserve">3142          </v>
      </c>
    </row>
    <row r="278" spans="2:3" outlineLevel="1" x14ac:dyDescent="0.4">
      <c r="B278" s="7">
        <f t="shared" si="2"/>
        <v>1171</v>
      </c>
      <c r="C278" s="7" t="str">
        <f t="shared" si="3"/>
        <v xml:space="preserve">3177          </v>
      </c>
    </row>
    <row r="279" spans="2:3" outlineLevel="1" x14ac:dyDescent="0.4">
      <c r="B279" s="7">
        <f t="shared" si="2"/>
        <v>1172</v>
      </c>
      <c r="C279" s="7" t="str">
        <f t="shared" si="3"/>
        <v xml:space="preserve">3212          </v>
      </c>
    </row>
    <row r="280" spans="2:3" outlineLevel="1" x14ac:dyDescent="0.4">
      <c r="B280" s="7">
        <f t="shared" si="2"/>
        <v>1173</v>
      </c>
      <c r="C280" s="7" t="str">
        <f t="shared" si="3"/>
        <v xml:space="preserve">3247          </v>
      </c>
    </row>
    <row r="281" spans="2:3" outlineLevel="1" x14ac:dyDescent="0.4">
      <c r="B281" s="7">
        <f t="shared" si="2"/>
        <v>1174</v>
      </c>
      <c r="C281" s="7" t="str">
        <f t="shared" si="3"/>
        <v xml:space="preserve">3282          </v>
      </c>
    </row>
    <row r="282" spans="2:3" outlineLevel="1" x14ac:dyDescent="0.4">
      <c r="B282" s="7">
        <f t="shared" si="2"/>
        <v>1175</v>
      </c>
      <c r="C282" s="7" t="str">
        <f t="shared" si="3"/>
        <v xml:space="preserve">3317          </v>
      </c>
    </row>
    <row r="283" spans="2:3" outlineLevel="1" x14ac:dyDescent="0.4">
      <c r="B283" s="7">
        <f t="shared" ref="B283:B314" si="4">IF($B$4, $B78, $B77 / $B$10 &amp; REPT( " ", $B$7 ))</f>
        <v>1176</v>
      </c>
      <c r="C283" s="7" t="str">
        <f t="shared" ref="C283:C314" si="5">IF($C$4, $C78, $C77 / $C$10 &amp; REPT( " ", $C$7 ))</f>
        <v xml:space="preserve">3352          </v>
      </c>
    </row>
    <row r="284" spans="2:3" outlineLevel="1" x14ac:dyDescent="0.4">
      <c r="B284" s="7">
        <f t="shared" si="4"/>
        <v>1177</v>
      </c>
      <c r="C284" s="7" t="str">
        <f t="shared" si="5"/>
        <v xml:space="preserve">3387          </v>
      </c>
    </row>
    <row r="285" spans="2:3" outlineLevel="1" x14ac:dyDescent="0.4">
      <c r="B285" s="7">
        <f t="shared" si="4"/>
        <v>1178</v>
      </c>
      <c r="C285" s="7" t="str">
        <f t="shared" si="5"/>
        <v xml:space="preserve">3422          </v>
      </c>
    </row>
    <row r="286" spans="2:3" outlineLevel="1" x14ac:dyDescent="0.4">
      <c r="B286" s="7">
        <f t="shared" si="4"/>
        <v>1179</v>
      </c>
      <c r="C286" s="7" t="str">
        <f t="shared" si="5"/>
        <v xml:space="preserve">3457          </v>
      </c>
    </row>
    <row r="287" spans="2:3" outlineLevel="1" x14ac:dyDescent="0.4">
      <c r="B287" s="7">
        <f t="shared" si="4"/>
        <v>1180</v>
      </c>
      <c r="C287" s="7" t="str">
        <f t="shared" si="5"/>
        <v xml:space="preserve">3492          </v>
      </c>
    </row>
    <row r="288" spans="2:3" outlineLevel="1" x14ac:dyDescent="0.4">
      <c r="B288" s="7">
        <f t="shared" si="4"/>
        <v>1181</v>
      </c>
      <c r="C288" s="7" t="str">
        <f t="shared" si="5"/>
        <v xml:space="preserve">3527          </v>
      </c>
    </row>
    <row r="289" spans="2:3" outlineLevel="1" x14ac:dyDescent="0.4">
      <c r="B289" s="7">
        <f t="shared" si="4"/>
        <v>1182</v>
      </c>
      <c r="C289" s="7" t="str">
        <f t="shared" si="5"/>
        <v xml:space="preserve">3562          </v>
      </c>
    </row>
    <row r="290" spans="2:3" outlineLevel="1" x14ac:dyDescent="0.4">
      <c r="B290" s="7">
        <f t="shared" si="4"/>
        <v>1183</v>
      </c>
      <c r="C290" s="7" t="str">
        <f t="shared" si="5"/>
        <v xml:space="preserve">3597          </v>
      </c>
    </row>
    <row r="291" spans="2:3" outlineLevel="1" x14ac:dyDescent="0.4">
      <c r="B291" s="7">
        <f t="shared" si="4"/>
        <v>1184</v>
      </c>
      <c r="C291" s="7" t="str">
        <f t="shared" si="5"/>
        <v xml:space="preserve">3632          </v>
      </c>
    </row>
    <row r="292" spans="2:3" outlineLevel="1" x14ac:dyDescent="0.4">
      <c r="B292" s="7">
        <f t="shared" si="4"/>
        <v>1185</v>
      </c>
      <c r="C292" s="7" t="str">
        <f t="shared" si="5"/>
        <v xml:space="preserve">3667          </v>
      </c>
    </row>
    <row r="293" spans="2:3" outlineLevel="1" x14ac:dyDescent="0.4">
      <c r="B293" s="7">
        <f t="shared" si="4"/>
        <v>1186</v>
      </c>
      <c r="C293" s="7" t="str">
        <f t="shared" si="5"/>
        <v xml:space="preserve">3702          </v>
      </c>
    </row>
    <row r="294" spans="2:3" outlineLevel="1" x14ac:dyDescent="0.4">
      <c r="B294" s="7">
        <f t="shared" si="4"/>
        <v>1187</v>
      </c>
      <c r="C294" s="7" t="str">
        <f t="shared" si="5"/>
        <v xml:space="preserve">3737          </v>
      </c>
    </row>
    <row r="295" spans="2:3" outlineLevel="1" x14ac:dyDescent="0.4">
      <c r="B295" s="7">
        <f t="shared" si="4"/>
        <v>1188</v>
      </c>
      <c r="C295" s="7" t="str">
        <f t="shared" si="5"/>
        <v xml:space="preserve">3772          </v>
      </c>
    </row>
    <row r="296" spans="2:3" outlineLevel="1" x14ac:dyDescent="0.4">
      <c r="B296" s="7">
        <f t="shared" si="4"/>
        <v>1189</v>
      </c>
      <c r="C296" s="7" t="str">
        <f t="shared" si="5"/>
        <v xml:space="preserve">3807          </v>
      </c>
    </row>
    <row r="297" spans="2:3" outlineLevel="1" x14ac:dyDescent="0.4">
      <c r="B297" s="7">
        <f t="shared" si="4"/>
        <v>1190</v>
      </c>
      <c r="C297" s="7" t="str">
        <f t="shared" si="5"/>
        <v xml:space="preserve">3842          </v>
      </c>
    </row>
    <row r="298" spans="2:3" outlineLevel="1" x14ac:dyDescent="0.4">
      <c r="B298" s="7">
        <f t="shared" si="4"/>
        <v>1191</v>
      </c>
      <c r="C298" s="7" t="str">
        <f t="shared" si="5"/>
        <v xml:space="preserve">3877          </v>
      </c>
    </row>
    <row r="299" spans="2:3" outlineLevel="1" x14ac:dyDescent="0.4">
      <c r="B299" s="7">
        <f t="shared" si="4"/>
        <v>1192</v>
      </c>
      <c r="C299" s="7" t="str">
        <f t="shared" si="5"/>
        <v xml:space="preserve">3912          </v>
      </c>
    </row>
    <row r="300" spans="2:3" outlineLevel="1" x14ac:dyDescent="0.4">
      <c r="B300" s="7">
        <f t="shared" si="4"/>
        <v>1193</v>
      </c>
      <c r="C300" s="7" t="str">
        <f t="shared" si="5"/>
        <v xml:space="preserve">3947          </v>
      </c>
    </row>
    <row r="301" spans="2:3" outlineLevel="1" x14ac:dyDescent="0.4">
      <c r="B301" s="7">
        <f t="shared" si="4"/>
        <v>1194</v>
      </c>
      <c r="C301" s="7" t="str">
        <f t="shared" si="5"/>
        <v xml:space="preserve">3982          </v>
      </c>
    </row>
    <row r="302" spans="2:3" outlineLevel="1" x14ac:dyDescent="0.4">
      <c r="B302" s="7">
        <f t="shared" si="4"/>
        <v>1195</v>
      </c>
      <c r="C302" s="7" t="str">
        <f t="shared" si="5"/>
        <v xml:space="preserve">4017          </v>
      </c>
    </row>
    <row r="303" spans="2:3" outlineLevel="1" x14ac:dyDescent="0.4">
      <c r="B303" s="7">
        <f t="shared" si="4"/>
        <v>1196</v>
      </c>
      <c r="C303" s="7" t="str">
        <f t="shared" si="5"/>
        <v xml:space="preserve">4052          </v>
      </c>
    </row>
    <row r="304" spans="2:3" outlineLevel="1" x14ac:dyDescent="0.4">
      <c r="B304" s="7">
        <f t="shared" si="4"/>
        <v>1197</v>
      </c>
      <c r="C304" s="7" t="str">
        <f t="shared" si="5"/>
        <v xml:space="preserve">4087          </v>
      </c>
    </row>
    <row r="305" spans="2:3" outlineLevel="1" x14ac:dyDescent="0.4">
      <c r="B305" s="7">
        <f t="shared" si="4"/>
        <v>1198</v>
      </c>
      <c r="C305" s="7" t="str">
        <f t="shared" si="5"/>
        <v xml:space="preserve">4122          </v>
      </c>
    </row>
    <row r="306" spans="2:3" outlineLevel="1" x14ac:dyDescent="0.4">
      <c r="B306" s="7">
        <f t="shared" si="4"/>
        <v>1199</v>
      </c>
      <c r="C306" s="7" t="str">
        <f t="shared" si="5"/>
        <v xml:space="preserve">4157          </v>
      </c>
    </row>
    <row r="307" spans="2:3" outlineLevel="1" x14ac:dyDescent="0.4">
      <c r="B307" s="7">
        <f t="shared" si="4"/>
        <v>1200</v>
      </c>
      <c r="C307" s="7" t="str">
        <f t="shared" si="5"/>
        <v xml:space="preserve">4192          </v>
      </c>
    </row>
    <row r="308" spans="2:3" outlineLevel="1" x14ac:dyDescent="0.4">
      <c r="B308" s="7">
        <f t="shared" si="4"/>
        <v>1201</v>
      </c>
      <c r="C308" s="7" t="str">
        <f t="shared" si="5"/>
        <v xml:space="preserve">4227          </v>
      </c>
    </row>
    <row r="309" spans="2:3" outlineLevel="1" x14ac:dyDescent="0.4">
      <c r="B309" s="7">
        <f t="shared" si="4"/>
        <v>1202</v>
      </c>
      <c r="C309" s="7" t="str">
        <f t="shared" si="5"/>
        <v xml:space="preserve">4262          </v>
      </c>
    </row>
    <row r="310" spans="2:3" outlineLevel="1" x14ac:dyDescent="0.4">
      <c r="B310" s="7">
        <f t="shared" si="4"/>
        <v>1203</v>
      </c>
      <c r="C310" s="7" t="str">
        <f t="shared" si="5"/>
        <v xml:space="preserve">4297          </v>
      </c>
    </row>
    <row r="311" spans="2:3" outlineLevel="1" x14ac:dyDescent="0.4">
      <c r="B311" s="7">
        <f t="shared" si="4"/>
        <v>1204</v>
      </c>
      <c r="C311" s="7" t="str">
        <f t="shared" si="5"/>
        <v xml:space="preserve">4332          </v>
      </c>
    </row>
    <row r="312" spans="2:3" outlineLevel="1" x14ac:dyDescent="0.4">
      <c r="B312" s="7">
        <f t="shared" si="4"/>
        <v>1205</v>
      </c>
      <c r="C312" s="7" t="str">
        <f t="shared" si="5"/>
        <v xml:space="preserve">4367          </v>
      </c>
    </row>
    <row r="313" spans="2:3" outlineLevel="1" x14ac:dyDescent="0.4">
      <c r="B313" s="7">
        <f t="shared" si="4"/>
        <v>1206</v>
      </c>
      <c r="C313" s="7" t="str">
        <f t="shared" si="5"/>
        <v xml:space="preserve">4402          </v>
      </c>
    </row>
    <row r="314" spans="2:3" outlineLevel="1" x14ac:dyDescent="0.4">
      <c r="B314" s="7">
        <f t="shared" si="4"/>
        <v>1207</v>
      </c>
      <c r="C314" s="7" t="str">
        <f t="shared" si="5"/>
        <v xml:space="preserve">4437          </v>
      </c>
    </row>
    <row r="315" spans="2:3" outlineLevel="1" x14ac:dyDescent="0.4">
      <c r="B315" s="7">
        <f t="shared" ref="B315:B320" si="6">IF($B$4, $B110, $B109 / $B$10 &amp; REPT( " ", $B$7 ))</f>
        <v>1208</v>
      </c>
      <c r="C315" s="7" t="str">
        <f t="shared" ref="C315:C346" si="7">IF($C$4, $C110, $C109 / $C$10 &amp; REPT( " ", $C$7 ))</f>
        <v xml:space="preserve">4472          </v>
      </c>
    </row>
    <row r="316" spans="2:3" outlineLevel="1" x14ac:dyDescent="0.4">
      <c r="B316" s="7">
        <f t="shared" si="6"/>
        <v>1209</v>
      </c>
      <c r="C316" s="7" t="str">
        <f t="shared" si="7"/>
        <v xml:space="preserve">4507          </v>
      </c>
    </row>
    <row r="317" spans="2:3" outlineLevel="1" x14ac:dyDescent="0.4">
      <c r="B317" s="7">
        <f t="shared" si="6"/>
        <v>1210</v>
      </c>
      <c r="C317" s="7" t="str">
        <f t="shared" si="7"/>
        <v xml:space="preserve">4542          </v>
      </c>
    </row>
    <row r="318" spans="2:3" outlineLevel="1" x14ac:dyDescent="0.4">
      <c r="B318" s="7">
        <f t="shared" si="6"/>
        <v>1211</v>
      </c>
      <c r="C318" s="7" t="str">
        <f t="shared" si="7"/>
        <v xml:space="preserve">4577          </v>
      </c>
    </row>
    <row r="319" spans="2:3" outlineLevel="1" x14ac:dyDescent="0.4">
      <c r="B319" s="7">
        <f t="shared" si="6"/>
        <v>1212</v>
      </c>
      <c r="C319" s="7" t="str">
        <f t="shared" si="7"/>
        <v xml:space="preserve">4612          </v>
      </c>
    </row>
    <row r="320" spans="2:3" outlineLevel="1" x14ac:dyDescent="0.4">
      <c r="B320" s="7">
        <f t="shared" si="6"/>
        <v>1213</v>
      </c>
      <c r="C320" s="7" t="str">
        <f t="shared" si="7"/>
        <v xml:space="preserve">4647          </v>
      </c>
    </row>
    <row r="322" spans="1:1" outlineLevel="1" x14ac:dyDescent="0.4">
      <c r="A322">
        <v>1E-3</v>
      </c>
    </row>
    <row r="323" spans="1:1" outlineLevel="1" x14ac:dyDescent="0.4">
      <c r="A323">
        <v>4.0000000000000001E-3</v>
      </c>
    </row>
    <row r="324" spans="1:1" outlineLevel="1" x14ac:dyDescent="0.4">
      <c r="A324">
        <v>7.0000000000000001E-3</v>
      </c>
    </row>
    <row r="325" spans="1:1" outlineLevel="1" x14ac:dyDescent="0.4">
      <c r="A325">
        <v>0.01</v>
      </c>
    </row>
    <row r="326" spans="1:1" outlineLevel="1" x14ac:dyDescent="0.4">
      <c r="A326">
        <v>0.02</v>
      </c>
    </row>
    <row r="327" spans="1:1" outlineLevel="1" x14ac:dyDescent="0.4">
      <c r="A327">
        <v>0.03</v>
      </c>
    </row>
    <row r="328" spans="1:1" outlineLevel="1" x14ac:dyDescent="0.4">
      <c r="A328">
        <v>0.04</v>
      </c>
    </row>
    <row r="329" spans="1:1" outlineLevel="1" x14ac:dyDescent="0.4">
      <c r="A329">
        <v>0.05</v>
      </c>
    </row>
    <row r="330" spans="1:1" outlineLevel="1" x14ac:dyDescent="0.4">
      <c r="A330">
        <v>0.06</v>
      </c>
    </row>
    <row r="331" spans="1:1" outlineLevel="1" x14ac:dyDescent="0.4">
      <c r="A331">
        <v>7.0000000000000007E-2</v>
      </c>
    </row>
    <row r="332" spans="1:1" outlineLevel="1" x14ac:dyDescent="0.4">
      <c r="A332">
        <v>0.08</v>
      </c>
    </row>
    <row r="333" spans="1:1" outlineLevel="1" x14ac:dyDescent="0.4">
      <c r="A333">
        <v>0.09</v>
      </c>
    </row>
    <row r="334" spans="1:1" outlineLevel="1" x14ac:dyDescent="0.4">
      <c r="A334">
        <v>0.1</v>
      </c>
    </row>
    <row r="335" spans="1:1" outlineLevel="1" x14ac:dyDescent="0.4">
      <c r="A335">
        <v>0.11</v>
      </c>
    </row>
    <row r="336" spans="1:1" outlineLevel="1" x14ac:dyDescent="0.4">
      <c r="A336">
        <v>0.12</v>
      </c>
    </row>
    <row r="337" spans="1:1" outlineLevel="1" x14ac:dyDescent="0.4">
      <c r="A337">
        <v>0.13</v>
      </c>
    </row>
    <row r="338" spans="1:1" outlineLevel="1" x14ac:dyDescent="0.4">
      <c r="A338">
        <v>0.14000000000000001</v>
      </c>
    </row>
    <row r="339" spans="1:1" outlineLevel="1" x14ac:dyDescent="0.4">
      <c r="A339">
        <v>0.15</v>
      </c>
    </row>
    <row r="340" spans="1:1" outlineLevel="1" x14ac:dyDescent="0.4">
      <c r="A340">
        <v>0.16</v>
      </c>
    </row>
    <row r="341" spans="1:1" outlineLevel="1" x14ac:dyDescent="0.4">
      <c r="A341">
        <v>0.17</v>
      </c>
    </row>
    <row r="342" spans="1:1" outlineLevel="1" x14ac:dyDescent="0.4">
      <c r="A342">
        <v>0.18</v>
      </c>
    </row>
    <row r="343" spans="1:1" outlineLevel="1" x14ac:dyDescent="0.4">
      <c r="A343">
        <v>0.19</v>
      </c>
    </row>
    <row r="344" spans="1:1" outlineLevel="1" x14ac:dyDescent="0.4">
      <c r="A344">
        <v>0.2</v>
      </c>
    </row>
    <row r="345" spans="1:1" outlineLevel="1" x14ac:dyDescent="0.4">
      <c r="A345">
        <v>0.21</v>
      </c>
    </row>
    <row r="346" spans="1:1" outlineLevel="1" x14ac:dyDescent="0.4">
      <c r="A346">
        <v>0.22</v>
      </c>
    </row>
    <row r="347" spans="1:1" outlineLevel="1" x14ac:dyDescent="0.4">
      <c r="A347">
        <v>0.23</v>
      </c>
    </row>
    <row r="348" spans="1:1" outlineLevel="1" x14ac:dyDescent="0.4">
      <c r="A348">
        <v>0.24</v>
      </c>
    </row>
    <row r="349" spans="1:1" outlineLevel="1" x14ac:dyDescent="0.4">
      <c r="A349">
        <v>0.25</v>
      </c>
    </row>
    <row r="350" spans="1:1" outlineLevel="1" x14ac:dyDescent="0.4">
      <c r="A350">
        <v>0.26</v>
      </c>
    </row>
    <row r="351" spans="1:1" outlineLevel="1" x14ac:dyDescent="0.4">
      <c r="A351">
        <v>0.27</v>
      </c>
    </row>
    <row r="352" spans="1:1" outlineLevel="1" x14ac:dyDescent="0.4">
      <c r="A352">
        <v>0.28000000000000003</v>
      </c>
    </row>
    <row r="353" spans="1:1" outlineLevel="1" x14ac:dyDescent="0.4">
      <c r="A353">
        <v>0.28999999999999998</v>
      </c>
    </row>
    <row r="354" spans="1:1" outlineLevel="1" x14ac:dyDescent="0.4">
      <c r="A354">
        <v>0.3</v>
      </c>
    </row>
    <row r="355" spans="1:1" outlineLevel="1" x14ac:dyDescent="0.4">
      <c r="A355">
        <v>0.31</v>
      </c>
    </row>
    <row r="356" spans="1:1" outlineLevel="1" x14ac:dyDescent="0.4">
      <c r="A356">
        <v>0.32</v>
      </c>
    </row>
    <row r="357" spans="1:1" outlineLevel="1" x14ac:dyDescent="0.4">
      <c r="A357">
        <v>0.33</v>
      </c>
    </row>
    <row r="358" spans="1:1" outlineLevel="1" x14ac:dyDescent="0.4">
      <c r="A358">
        <v>0.34</v>
      </c>
    </row>
    <row r="359" spans="1:1" outlineLevel="1" x14ac:dyDescent="0.4">
      <c r="A359">
        <v>0.35000000000000003</v>
      </c>
    </row>
    <row r="360" spans="1:1" outlineLevel="1" x14ac:dyDescent="0.4">
      <c r="A360">
        <v>0.36</v>
      </c>
    </row>
    <row r="361" spans="1:1" outlineLevel="1" x14ac:dyDescent="0.4">
      <c r="A361">
        <v>0.37</v>
      </c>
    </row>
    <row r="362" spans="1:1" outlineLevel="1" x14ac:dyDescent="0.4">
      <c r="A362">
        <v>0.38</v>
      </c>
    </row>
    <row r="363" spans="1:1" outlineLevel="1" x14ac:dyDescent="0.4">
      <c r="A363">
        <v>0.39</v>
      </c>
    </row>
    <row r="364" spans="1:1" outlineLevel="1" x14ac:dyDescent="0.4">
      <c r="A364">
        <v>0.4</v>
      </c>
    </row>
    <row r="365" spans="1:1" outlineLevel="1" x14ac:dyDescent="0.4">
      <c r="A365">
        <v>0.41000000000000003</v>
      </c>
    </row>
    <row r="366" spans="1:1" outlineLevel="1" x14ac:dyDescent="0.4">
      <c r="A366">
        <v>0.42</v>
      </c>
    </row>
    <row r="367" spans="1:1" outlineLevel="1" x14ac:dyDescent="0.4">
      <c r="A367">
        <v>0.43</v>
      </c>
    </row>
    <row r="368" spans="1:1" outlineLevel="1" x14ac:dyDescent="0.4">
      <c r="A368">
        <v>0.44</v>
      </c>
    </row>
    <row r="369" spans="1:1" outlineLevel="1" x14ac:dyDescent="0.4">
      <c r="A369">
        <v>0.45</v>
      </c>
    </row>
    <row r="370" spans="1:1" outlineLevel="1" x14ac:dyDescent="0.4">
      <c r="A370">
        <v>0.46</v>
      </c>
    </row>
    <row r="371" spans="1:1" outlineLevel="1" x14ac:dyDescent="0.4">
      <c r="A371">
        <v>0.47000000000000003</v>
      </c>
    </row>
    <row r="372" spans="1:1" outlineLevel="1" x14ac:dyDescent="0.4">
      <c r="A372">
        <v>0.48</v>
      </c>
    </row>
    <row r="373" spans="1:1" outlineLevel="1" x14ac:dyDescent="0.4">
      <c r="A373">
        <v>0.49</v>
      </c>
    </row>
    <row r="374" spans="1:1" outlineLevel="1" x14ac:dyDescent="0.4">
      <c r="A374">
        <v>0.5</v>
      </c>
    </row>
    <row r="375" spans="1:1" outlineLevel="1" x14ac:dyDescent="0.4">
      <c r="A375">
        <v>0.51</v>
      </c>
    </row>
    <row r="376" spans="1:1" outlineLevel="1" x14ac:dyDescent="0.4">
      <c r="A376">
        <v>0.52</v>
      </c>
    </row>
    <row r="377" spans="1:1" outlineLevel="1" x14ac:dyDescent="0.4">
      <c r="A377">
        <v>0.53</v>
      </c>
    </row>
    <row r="378" spans="1:1" outlineLevel="1" x14ac:dyDescent="0.4">
      <c r="A378">
        <v>0.54</v>
      </c>
    </row>
    <row r="379" spans="1:1" outlineLevel="1" x14ac:dyDescent="0.4">
      <c r="A379">
        <v>0.55000000000000004</v>
      </c>
    </row>
    <row r="380" spans="1:1" outlineLevel="1" x14ac:dyDescent="0.4">
      <c r="A380">
        <v>0.56000000000000005</v>
      </c>
    </row>
    <row r="381" spans="1:1" outlineLevel="1" x14ac:dyDescent="0.4">
      <c r="A381">
        <v>0.57000000000000006</v>
      </c>
    </row>
    <row r="382" spans="1:1" outlineLevel="1" x14ac:dyDescent="0.4">
      <c r="A382">
        <v>0.57999999999999996</v>
      </c>
    </row>
    <row r="383" spans="1:1" outlineLevel="1" x14ac:dyDescent="0.4">
      <c r="A383">
        <v>0.59</v>
      </c>
    </row>
    <row r="384" spans="1:1" outlineLevel="1" x14ac:dyDescent="0.4">
      <c r="A384">
        <v>0.6</v>
      </c>
    </row>
    <row r="385" spans="1:1" outlineLevel="1" x14ac:dyDescent="0.4">
      <c r="A385">
        <v>0.61</v>
      </c>
    </row>
    <row r="386" spans="1:1" outlineLevel="1" x14ac:dyDescent="0.4">
      <c r="A386">
        <v>0.62</v>
      </c>
    </row>
    <row r="387" spans="1:1" outlineLevel="1" x14ac:dyDescent="0.4">
      <c r="A387">
        <v>0.63</v>
      </c>
    </row>
    <row r="388" spans="1:1" outlineLevel="1" x14ac:dyDescent="0.4">
      <c r="A388">
        <v>0.64</v>
      </c>
    </row>
    <row r="389" spans="1:1" outlineLevel="1" x14ac:dyDescent="0.4">
      <c r="A389">
        <v>0.65</v>
      </c>
    </row>
    <row r="390" spans="1:1" outlineLevel="1" x14ac:dyDescent="0.4">
      <c r="A390">
        <v>0.66</v>
      </c>
    </row>
    <row r="391" spans="1:1" outlineLevel="1" x14ac:dyDescent="0.4">
      <c r="A391">
        <v>0.67</v>
      </c>
    </row>
    <row r="392" spans="1:1" outlineLevel="1" x14ac:dyDescent="0.4">
      <c r="A392">
        <v>0.68</v>
      </c>
    </row>
    <row r="393" spans="1:1" outlineLevel="1" x14ac:dyDescent="0.4">
      <c r="A393">
        <v>0.69000000000000006</v>
      </c>
    </row>
    <row r="394" spans="1:1" outlineLevel="1" x14ac:dyDescent="0.4">
      <c r="A394">
        <v>0.70000000000000007</v>
      </c>
    </row>
    <row r="395" spans="1:1" outlineLevel="1" x14ac:dyDescent="0.4">
      <c r="A395">
        <v>0.71</v>
      </c>
    </row>
    <row r="396" spans="1:1" outlineLevel="1" x14ac:dyDescent="0.4">
      <c r="A396">
        <v>0.72</v>
      </c>
    </row>
    <row r="397" spans="1:1" outlineLevel="1" x14ac:dyDescent="0.4">
      <c r="A397">
        <v>0.73</v>
      </c>
    </row>
    <row r="398" spans="1:1" outlineLevel="1" x14ac:dyDescent="0.4">
      <c r="A398">
        <v>0.74</v>
      </c>
    </row>
    <row r="399" spans="1:1" outlineLevel="1" x14ac:dyDescent="0.4">
      <c r="A399">
        <v>0.75</v>
      </c>
    </row>
    <row r="400" spans="1:1" outlineLevel="1" x14ac:dyDescent="0.4">
      <c r="A400">
        <v>0.76</v>
      </c>
    </row>
    <row r="401" spans="1:1" outlineLevel="1" x14ac:dyDescent="0.4">
      <c r="A401">
        <v>0.77</v>
      </c>
    </row>
    <row r="402" spans="1:1" outlineLevel="1" x14ac:dyDescent="0.4">
      <c r="A402">
        <v>0.78</v>
      </c>
    </row>
    <row r="403" spans="1:1" outlineLevel="1" x14ac:dyDescent="0.4">
      <c r="A403">
        <v>0.79</v>
      </c>
    </row>
    <row r="404" spans="1:1" outlineLevel="1" x14ac:dyDescent="0.4">
      <c r="A404">
        <v>0.8</v>
      </c>
    </row>
    <row r="405" spans="1:1" outlineLevel="1" x14ac:dyDescent="0.4">
      <c r="A405">
        <v>0.81</v>
      </c>
    </row>
    <row r="406" spans="1:1" outlineLevel="1" x14ac:dyDescent="0.4">
      <c r="A406">
        <v>0.82000000000000006</v>
      </c>
    </row>
    <row r="407" spans="1:1" outlineLevel="1" x14ac:dyDescent="0.4">
      <c r="A407">
        <v>0.83000000000000007</v>
      </c>
    </row>
    <row r="408" spans="1:1" outlineLevel="1" x14ac:dyDescent="0.4">
      <c r="A408">
        <v>0.84</v>
      </c>
    </row>
    <row r="409" spans="1:1" outlineLevel="1" x14ac:dyDescent="0.4">
      <c r="A409">
        <v>0.85</v>
      </c>
    </row>
    <row r="410" spans="1:1" outlineLevel="1" x14ac:dyDescent="0.4">
      <c r="A410">
        <v>0.86</v>
      </c>
    </row>
    <row r="411" spans="1:1" outlineLevel="1" x14ac:dyDescent="0.4">
      <c r="A411">
        <v>0.87</v>
      </c>
    </row>
    <row r="412" spans="1:1" outlineLevel="1" x14ac:dyDescent="0.4">
      <c r="A412">
        <v>0.88</v>
      </c>
    </row>
    <row r="413" spans="1:1" outlineLevel="1" x14ac:dyDescent="0.4">
      <c r="A413">
        <v>0.89</v>
      </c>
    </row>
    <row r="414" spans="1:1" outlineLevel="1" x14ac:dyDescent="0.4">
      <c r="A414">
        <v>0.9</v>
      </c>
    </row>
    <row r="415" spans="1:1" outlineLevel="1" x14ac:dyDescent="0.4">
      <c r="A415">
        <v>0.91</v>
      </c>
    </row>
    <row r="416" spans="1:1" outlineLevel="1" x14ac:dyDescent="0.4">
      <c r="A416">
        <v>0.92</v>
      </c>
    </row>
    <row r="417" spans="1:1" outlineLevel="1" x14ac:dyDescent="0.4">
      <c r="A417">
        <v>0.93</v>
      </c>
    </row>
    <row r="418" spans="1:1" outlineLevel="1" x14ac:dyDescent="0.4">
      <c r="A418">
        <v>0.94000000000000006</v>
      </c>
    </row>
    <row r="419" spans="1:1" outlineLevel="1" x14ac:dyDescent="0.4">
      <c r="A419">
        <v>0.95000000000000007</v>
      </c>
    </row>
    <row r="420" spans="1:1" outlineLevel="1" x14ac:dyDescent="0.4">
      <c r="A420">
        <v>0.96</v>
      </c>
    </row>
    <row r="421" spans="1:1" outlineLevel="1" x14ac:dyDescent="0.4">
      <c r="A421">
        <v>0.97</v>
      </c>
    </row>
    <row r="422" spans="1:1" outlineLevel="1" x14ac:dyDescent="0.4">
      <c r="A422">
        <v>0.98</v>
      </c>
    </row>
    <row r="423" spans="1:1" outlineLevel="1" x14ac:dyDescent="0.4">
      <c r="A423">
        <v>0.99</v>
      </c>
    </row>
    <row r="424" spans="1:1" outlineLevel="1" x14ac:dyDescent="0.4">
      <c r="A424">
        <v>0.99299999999999999</v>
      </c>
    </row>
    <row r="425" spans="1:1" outlineLevel="1" x14ac:dyDescent="0.4">
      <c r="A425">
        <v>0.996</v>
      </c>
    </row>
    <row r="426" spans="1:1" outlineLevel="1" x14ac:dyDescent="0.4">
      <c r="A426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Sheet1</vt:lpstr>
      <vt:lpstr>Sheet2</vt:lpstr>
      <vt:lpstr>All_Teams</vt:lpstr>
      <vt:lpstr>PMTable</vt:lpstr>
      <vt:lpstr>Sheet6</vt:lpstr>
      <vt:lpstr>SIPmath Chart Data</vt:lpstr>
      <vt:lpstr>CHAMPION</vt:lpstr>
      <vt:lpstr>PM_cdf_Y</vt:lpstr>
      <vt:lpstr>PM_CHAMPION_bins</vt:lpstr>
      <vt:lpstr>PM_CHAMPION_freq</vt:lpstr>
      <vt:lpstr>PM_CHAMPION_lbls</vt:lpstr>
      <vt:lpstr>PM_Index</vt:lpstr>
      <vt:lpstr>PM_semis_bins</vt:lpstr>
      <vt:lpstr>PM_semis_freq</vt:lpstr>
      <vt:lpstr>PM_semis_lbls</vt:lpstr>
      <vt:lpstr>semis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fmiraftab</dc:creator>
  <cp:lastModifiedBy>fmiraftab</cp:lastModifiedBy>
  <dcterms:created xsi:type="dcterms:W3CDTF">2017-04-07T07:45:31Z</dcterms:created>
  <dcterms:modified xsi:type="dcterms:W3CDTF">2017-04-20T01:26:04Z</dcterms:modified>
</cp:coreProperties>
</file>