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50" xr2:uid="{00000000-000D-0000-FFFF-FFFF00000000}"/>
  </bookViews>
  <sheets>
    <sheet name="BALANCE" sheetId="2" r:id="rId1"/>
    <sheet name="account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B6" i="2"/>
  <c r="B5" i="2"/>
  <c r="B3" i="2"/>
  <c r="B4" i="2"/>
  <c r="B2" i="2"/>
  <c r="G9" i="1"/>
  <c r="G10" i="1"/>
  <c r="G11" i="1"/>
  <c r="G12" i="1"/>
  <c r="G8" i="1"/>
  <c r="G4" i="1"/>
  <c r="G5" i="1"/>
  <c r="G6" i="1"/>
  <c r="G7" i="1"/>
  <c r="G3" i="1"/>
  <c r="B12" i="1"/>
  <c r="B11" i="1"/>
  <c r="B10" i="1"/>
  <c r="B9" i="1"/>
  <c r="B8" i="1"/>
  <c r="B4" i="1"/>
  <c r="B5" i="1"/>
  <c r="B6" i="1"/>
  <c r="B7" i="1"/>
  <c r="B3" i="1"/>
</calcChain>
</file>

<file path=xl/sharedStrings.xml><?xml version="1.0" encoding="utf-8"?>
<sst xmlns="http://schemas.openxmlformats.org/spreadsheetml/2006/main" count="40" uniqueCount="18">
  <si>
    <t>Fund</t>
  </si>
  <si>
    <t>Weight</t>
  </si>
  <si>
    <t>Balance</t>
  </si>
  <si>
    <t>Total</t>
  </si>
  <si>
    <t>DODGX</t>
  </si>
  <si>
    <t>Vanguard Inst Index</t>
  </si>
  <si>
    <t>JANIS</t>
  </si>
  <si>
    <t>DFA US Ta</t>
  </si>
  <si>
    <t>Michael 403b</t>
  </si>
  <si>
    <t>Christi 403b</t>
  </si>
  <si>
    <t>Trans Mid cap value</t>
  </si>
  <si>
    <t>BAGIX</t>
  </si>
  <si>
    <t>VIIIX</t>
  </si>
  <si>
    <t>TOTFX</t>
  </si>
  <si>
    <t>JDMNX</t>
  </si>
  <si>
    <t>DFFVX</t>
  </si>
  <si>
    <t>* the issue is that these values may change over time, but I do not want recalculate the protfolio's return based on updated numbers.</t>
  </si>
  <si>
    <t>There has to be a way to put a timeframe with these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</si>
</sst>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D47C0-3B25-43A1-9A62-7AD9D5C7FD28}">
  <dimension ref="A1:D7"/>
  <sheetViews>
    <sheetView tabSelected="1" workbookViewId="0">
      <selection activeCell="D3" sqref="D3"/>
    </sheetView>
  </sheetViews>
  <sheetFormatPr defaultRowHeight="14.5" x14ac:dyDescent="0.35"/>
  <cols>
    <col min="1" max="1" width="17.6328125" bestFit="1" customWidth="1"/>
  </cols>
  <sheetData>
    <row r="1" spans="1:4" x14ac:dyDescent="0.35">
      <c r="A1" t="s">
        <v>0</v>
      </c>
      <c r="B1" t="s">
        <v>1</v>
      </c>
    </row>
    <row r="2" spans="1:4" x14ac:dyDescent="0.35">
      <c r="A2" t="s">
        <v>11</v>
      </c>
      <c r="B2" s="1">
        <f>SUM(account!C3,account!C8,account!H3,account!H8)/SUM(account!$D$3,account!$D$8,account!$I$3,account!$I$8)</f>
        <v>0.19848299354170421</v>
      </c>
      <c r="D2" t="s">
        <v>16</v>
      </c>
    </row>
    <row r="3" spans="1:4" x14ac:dyDescent="0.35">
      <c r="A3" t="s">
        <v>4</v>
      </c>
      <c r="B3" s="1">
        <f>SUM(account!C4,account!C9,account!H4,account!H9)/SUM(account!$D$3,account!$D$8,account!$I$3,account!$I$8)</f>
        <v>0.12713488550448332</v>
      </c>
      <c r="D3" t="s">
        <v>17</v>
      </c>
    </row>
    <row r="4" spans="1:4" x14ac:dyDescent="0.35">
      <c r="A4" t="s">
        <v>12</v>
      </c>
      <c r="B4" s="1">
        <f>SUM(account!C5,account!C10,account!H5,account!H10)/SUM(account!$D$3,account!$D$8,account!$I$3,account!$I$8)</f>
        <v>1.4737630176451499E-2</v>
      </c>
    </row>
    <row r="5" spans="1:4" x14ac:dyDescent="0.35">
      <c r="A5" t="s">
        <v>14</v>
      </c>
      <c r="B5" s="1">
        <f>SUM(account!C6,account!C11,account!H7,account!H12)/SUM(account!$D$3,account!$D$8,account!$I$3,account!$I$8)</f>
        <v>0.39589187313818736</v>
      </c>
    </row>
    <row r="6" spans="1:4" x14ac:dyDescent="0.35">
      <c r="A6" t="s">
        <v>15</v>
      </c>
      <c r="B6" s="1">
        <f>SUM(account!C7,account!C12)/SUM((account!$D$3,account!$D$8,account!$I$3,account!$I$8))</f>
        <v>0.1163183812843053</v>
      </c>
    </row>
    <row r="7" spans="1:4" x14ac:dyDescent="0.35">
      <c r="A7" t="s">
        <v>13</v>
      </c>
      <c r="B7" s="1">
        <f>SUM(account!H6,account!H11)/SUM((account!$D$3,account!$D$8,account!$I$3,account!$I$8))</f>
        <v>0.14743415335402271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opLeftCell="A3" workbookViewId="0">
      <selection activeCell="B23" sqref="B23"/>
    </sheetView>
  </sheetViews>
  <sheetFormatPr defaultRowHeight="14.5" x14ac:dyDescent="0.35"/>
  <sheetData>
    <row r="1" spans="1:9" x14ac:dyDescent="0.35">
      <c r="A1" t="s">
        <v>8</v>
      </c>
      <c r="F1" t="s">
        <v>9</v>
      </c>
    </row>
    <row r="2" spans="1:9" x14ac:dyDescent="0.35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</row>
    <row r="3" spans="1:9" x14ac:dyDescent="0.35">
      <c r="A3" t="s">
        <v>11</v>
      </c>
      <c r="B3" s="1">
        <f>C3/$D$3</f>
        <v>0.21309259948876044</v>
      </c>
      <c r="C3">
        <v>7250.09</v>
      </c>
      <c r="D3">
        <v>34023.19</v>
      </c>
      <c r="F3" t="s">
        <v>11</v>
      </c>
      <c r="G3" s="1">
        <f>H3/$I$3</f>
        <v>0.19052866975070248</v>
      </c>
      <c r="H3">
        <v>4802.7</v>
      </c>
      <c r="I3">
        <v>25207.23</v>
      </c>
    </row>
    <row r="4" spans="1:9" x14ac:dyDescent="0.35">
      <c r="A4" t="s">
        <v>4</v>
      </c>
      <c r="B4" s="1">
        <f>C4/$D$3</f>
        <v>0.13328468024309303</v>
      </c>
      <c r="C4">
        <v>4534.7700000000004</v>
      </c>
      <c r="F4" t="s">
        <v>4</v>
      </c>
      <c r="G4" s="1">
        <f t="shared" ref="G4:G7" si="0">H4/$I$3</f>
        <v>0.11069284487030111</v>
      </c>
      <c r="H4">
        <v>2790.26</v>
      </c>
    </row>
    <row r="5" spans="1:9" x14ac:dyDescent="0.35">
      <c r="A5" t="s">
        <v>5</v>
      </c>
      <c r="B5" s="1">
        <f>C5/$D$3</f>
        <v>1.3563102107709476E-2</v>
      </c>
      <c r="C5">
        <v>461.46</v>
      </c>
      <c r="F5" t="s">
        <v>5</v>
      </c>
      <c r="G5" s="1">
        <f t="shared" si="0"/>
        <v>1.5098445961733993E-2</v>
      </c>
      <c r="H5">
        <v>380.59</v>
      </c>
    </row>
    <row r="6" spans="1:9" x14ac:dyDescent="0.35">
      <c r="A6" t="s">
        <v>6</v>
      </c>
      <c r="B6" s="1">
        <f>C6/$D$3</f>
        <v>0.44083755814783976</v>
      </c>
      <c r="C6">
        <v>14998.7</v>
      </c>
      <c r="F6" t="s">
        <v>10</v>
      </c>
      <c r="G6" s="1">
        <f t="shared" si="0"/>
        <v>0.34792597203262715</v>
      </c>
      <c r="H6">
        <v>8770.25</v>
      </c>
    </row>
    <row r="7" spans="1:9" x14ac:dyDescent="0.35">
      <c r="A7" t="s">
        <v>7</v>
      </c>
      <c r="B7" s="1">
        <f>C7/$D$3</f>
        <v>0.19922206001259729</v>
      </c>
      <c r="C7">
        <v>6778.17</v>
      </c>
      <c r="F7" t="s">
        <v>6</v>
      </c>
      <c r="G7" s="1">
        <f t="shared" si="0"/>
        <v>0.33575406738463531</v>
      </c>
      <c r="H7">
        <v>8463.43</v>
      </c>
    </row>
    <row r="8" spans="1:9" x14ac:dyDescent="0.35">
      <c r="A8" t="s">
        <v>11</v>
      </c>
      <c r="B8" s="1">
        <f>C8/$D$3</f>
        <v>0.20421189194781555</v>
      </c>
      <c r="C8">
        <v>6947.94</v>
      </c>
      <c r="D8">
        <v>35310.43</v>
      </c>
      <c r="F8" t="s">
        <v>11</v>
      </c>
      <c r="G8" s="1">
        <f>H8/$I$8</f>
        <v>0.18938582913933583</v>
      </c>
      <c r="H8">
        <v>4912.6400000000003</v>
      </c>
      <c r="I8">
        <v>25939.85</v>
      </c>
    </row>
    <row r="9" spans="1:9" x14ac:dyDescent="0.35">
      <c r="A9" t="s">
        <v>4</v>
      </c>
      <c r="B9" s="1">
        <f>C9/$D$3</f>
        <v>0.15021372187616738</v>
      </c>
      <c r="C9">
        <v>5110.75</v>
      </c>
      <c r="F9" t="s">
        <v>4</v>
      </c>
      <c r="G9" s="1">
        <f t="shared" ref="G9:G12" si="1">H9/$I$8</f>
        <v>0.11108468244804809</v>
      </c>
      <c r="H9">
        <v>2881.52</v>
      </c>
    </row>
    <row r="10" spans="1:9" x14ac:dyDescent="0.35">
      <c r="A10" t="s">
        <v>5</v>
      </c>
      <c r="B10" s="1">
        <f>C10/$D$3</f>
        <v>1.5168183818154619E-2</v>
      </c>
      <c r="C10">
        <v>516.07000000000005</v>
      </c>
      <c r="F10" t="s">
        <v>5</v>
      </c>
      <c r="G10" s="1">
        <f t="shared" si="1"/>
        <v>1.609415628849049E-2</v>
      </c>
      <c r="H10">
        <v>417.48</v>
      </c>
    </row>
    <row r="11" spans="1:9" x14ac:dyDescent="0.35">
      <c r="A11" t="s">
        <v>6</v>
      </c>
      <c r="B11" s="1">
        <f>C11/$D$3</f>
        <v>0.45556339661272205</v>
      </c>
      <c r="C11">
        <v>15499.72</v>
      </c>
      <c r="F11" t="s">
        <v>10</v>
      </c>
      <c r="G11" s="1">
        <f t="shared" si="1"/>
        <v>0.3466758674394802</v>
      </c>
      <c r="H11">
        <v>8992.7199999999993</v>
      </c>
    </row>
    <row r="12" spans="1:9" x14ac:dyDescent="0.35">
      <c r="A12" t="s">
        <v>7</v>
      </c>
      <c r="B12" s="1">
        <f>C12/$D$3</f>
        <v>0.21267700059870928</v>
      </c>
      <c r="C12">
        <v>7235.95</v>
      </c>
      <c r="F12" t="s">
        <v>6</v>
      </c>
      <c r="G12" s="1">
        <f t="shared" si="1"/>
        <v>0.33675907917740466</v>
      </c>
      <c r="H12">
        <v>8735.48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BALANCE</vt:lpstr>
      <vt:lpstr>account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2017-12-26T06:06:39Z</dcterms:modified>
</cp:coreProperties>
</file>