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38400" windowHeight="18315"/>
  </bookViews>
  <sheets>
    <sheet name="Euler-Verfahren Earthlan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4" i="1"/>
  <c r="G5" i="1" s="1"/>
  <c r="G6" i="1" s="1"/>
  <c r="G7" i="1" s="1"/>
  <c r="G8" i="1" s="1"/>
  <c r="E4" i="1"/>
  <c r="H4" i="1" s="1"/>
  <c r="G9" i="1" l="1"/>
  <c r="I4" i="1"/>
  <c r="J4" i="1" s="1"/>
  <c r="G10" i="1" l="1"/>
  <c r="E5" i="1"/>
  <c r="F5" i="1" l="1"/>
  <c r="K5" i="1" s="1"/>
  <c r="H5" i="1"/>
  <c r="I5" i="1" s="1"/>
  <c r="J5" i="1" s="1"/>
  <c r="E6" i="1" s="1"/>
  <c r="H6" i="1" s="1"/>
  <c r="I6" i="1" s="1"/>
  <c r="J6" i="1" s="1"/>
  <c r="G11" i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7" i="1"/>
  <c r="H7" i="1" s="1"/>
  <c r="I7" i="1" s="1"/>
  <c r="J7" i="1" s="1"/>
  <c r="F6" i="1"/>
  <c r="F7" i="1" l="1"/>
  <c r="K7" i="1" s="1"/>
  <c r="K6" i="1"/>
  <c r="G26" i="1"/>
  <c r="G27" i="1" s="1"/>
  <c r="G28" i="1" s="1"/>
  <c r="G29" i="1" s="1"/>
  <c r="E8" i="1"/>
  <c r="H8" i="1" l="1"/>
  <c r="I8" i="1" s="1"/>
  <c r="J8" i="1" s="1"/>
  <c r="E9" i="1" s="1"/>
  <c r="F8" i="1"/>
  <c r="K8" i="1" s="1"/>
  <c r="H9" i="1" l="1"/>
  <c r="I9" i="1" s="1"/>
  <c r="J9" i="1" s="1"/>
  <c r="E10" i="1" s="1"/>
  <c r="F9" i="1"/>
  <c r="K9" i="1" s="1"/>
  <c r="H10" i="1" l="1"/>
  <c r="I10" i="1" s="1"/>
  <c r="J10" i="1" s="1"/>
  <c r="E11" i="1" s="1"/>
  <c r="F10" i="1"/>
  <c r="K10" i="1" s="1"/>
  <c r="H11" i="1" l="1"/>
  <c r="I11" i="1" s="1"/>
  <c r="J11" i="1" s="1"/>
  <c r="E12" i="1" s="1"/>
  <c r="F11" i="1"/>
  <c r="K11" i="1" s="1"/>
  <c r="H12" i="1" l="1"/>
  <c r="I12" i="1" s="1"/>
  <c r="J12" i="1" s="1"/>
  <c r="E13" i="1" s="1"/>
  <c r="F12" i="1"/>
  <c r="K12" i="1" s="1"/>
  <c r="H13" i="1" l="1"/>
  <c r="I13" i="1" s="1"/>
  <c r="J13" i="1" s="1"/>
  <c r="E14" i="1" s="1"/>
  <c r="F13" i="1"/>
  <c r="K13" i="1" s="1"/>
  <c r="H14" i="1" l="1"/>
  <c r="I14" i="1" s="1"/>
  <c r="J14" i="1" s="1"/>
  <c r="E15" i="1" s="1"/>
  <c r="F14" i="1"/>
  <c r="K14" i="1" s="1"/>
  <c r="H15" i="1" l="1"/>
  <c r="I15" i="1" s="1"/>
  <c r="J15" i="1" s="1"/>
  <c r="E16" i="1" s="1"/>
  <c r="F15" i="1"/>
  <c r="K15" i="1" s="1"/>
  <c r="H16" i="1" l="1"/>
  <c r="I16" i="1" s="1"/>
  <c r="J16" i="1" s="1"/>
  <c r="E17" i="1" s="1"/>
  <c r="F16" i="1"/>
  <c r="K16" i="1" s="1"/>
  <c r="H17" i="1" l="1"/>
  <c r="I17" i="1" s="1"/>
  <c r="J17" i="1" s="1"/>
  <c r="E18" i="1" s="1"/>
  <c r="F17" i="1"/>
  <c r="K17" i="1" s="1"/>
  <c r="H18" i="1" l="1"/>
  <c r="I18" i="1" s="1"/>
  <c r="J18" i="1" s="1"/>
  <c r="E19" i="1" s="1"/>
  <c r="F18" i="1"/>
  <c r="K18" i="1" s="1"/>
  <c r="H19" i="1" l="1"/>
  <c r="I19" i="1" s="1"/>
  <c r="J19" i="1" s="1"/>
  <c r="E20" i="1" s="1"/>
  <c r="F19" i="1"/>
  <c r="K19" i="1" s="1"/>
  <c r="H20" i="1" l="1"/>
  <c r="I20" i="1" s="1"/>
  <c r="J20" i="1" s="1"/>
  <c r="E21" i="1" s="1"/>
  <c r="F20" i="1"/>
  <c r="K20" i="1" s="1"/>
  <c r="H21" i="1" l="1"/>
  <c r="I21" i="1" s="1"/>
  <c r="J21" i="1" s="1"/>
  <c r="E22" i="1" s="1"/>
  <c r="F21" i="1"/>
  <c r="K21" i="1" s="1"/>
  <c r="H22" i="1" l="1"/>
  <c r="I22" i="1" s="1"/>
  <c r="J22" i="1" s="1"/>
  <c r="E23" i="1" s="1"/>
  <c r="F22" i="1"/>
  <c r="K22" i="1" s="1"/>
  <c r="H23" i="1" l="1"/>
  <c r="I23" i="1" s="1"/>
  <c r="J23" i="1" s="1"/>
  <c r="E24" i="1" s="1"/>
  <c r="F23" i="1"/>
  <c r="K23" i="1" s="1"/>
  <c r="H24" i="1" l="1"/>
  <c r="I24" i="1" s="1"/>
  <c r="J24" i="1" s="1"/>
  <c r="E25" i="1" s="1"/>
  <c r="H25" i="1" s="1"/>
  <c r="I25" i="1" s="1"/>
  <c r="J25" i="1" s="1"/>
  <c r="E26" i="1" s="1"/>
  <c r="H26" i="1" s="1"/>
  <c r="I26" i="1" s="1"/>
  <c r="F24" i="1"/>
  <c r="K24" i="1" s="1"/>
  <c r="F25" i="1" l="1"/>
  <c r="K25" i="1" s="1"/>
  <c r="J26" i="1"/>
  <c r="E27" i="1" s="1"/>
  <c r="F26" i="1" l="1"/>
  <c r="K26" i="1" s="1"/>
  <c r="H27" i="1"/>
  <c r="I27" i="1" s="1"/>
  <c r="J27" i="1" s="1"/>
  <c r="E28" i="1" s="1"/>
  <c r="H28" i="1" s="1"/>
  <c r="I28" i="1" s="1"/>
  <c r="F27" i="1" l="1"/>
  <c r="K27" i="1" s="1"/>
  <c r="F28" i="1"/>
  <c r="K28" i="1" s="1"/>
  <c r="J28" i="1"/>
  <c r="E29" i="1" s="1"/>
  <c r="H29" i="1" l="1"/>
  <c r="I29" i="1" s="1"/>
  <c r="J29" i="1" s="1"/>
  <c r="F29" i="1"/>
  <c r="K29" i="1" s="1"/>
</calcChain>
</file>

<file path=xl/sharedStrings.xml><?xml version="1.0" encoding="utf-8"?>
<sst xmlns="http://schemas.openxmlformats.org/spreadsheetml/2006/main" count="20" uniqueCount="20">
  <si>
    <t>Fallschirmfläche [m²]</t>
  </si>
  <si>
    <t>c_w-Wert Fallschirm</t>
  </si>
  <si>
    <t>v_start [m/s]</t>
  </si>
  <si>
    <t>Gravitationsbeschleunigung g [m\s²]</t>
  </si>
  <si>
    <t>Masse Earthlander [kg]</t>
  </si>
  <si>
    <t>Strömungswiderstand F_W</t>
  </si>
  <si>
    <t>A*c_w*1/2*Rho*v²</t>
  </si>
  <si>
    <t>Dichte (Rho) Luft [kg/m³]</t>
  </si>
  <si>
    <t>Schrittweite [s]</t>
  </si>
  <si>
    <t>v [m/s]</t>
  </si>
  <si>
    <t>s [m]</t>
  </si>
  <si>
    <t>F_Gravitation [kg*m/s²]</t>
  </si>
  <si>
    <t>F_Strömungswiderstand [kg*m/s²]</t>
  </si>
  <si>
    <t>Beschleunigung Earthlander [m/s²]</t>
  </si>
  <si>
    <t>Zeit [s]</t>
  </si>
  <si>
    <t>DELTA v [m/s]</t>
  </si>
  <si>
    <t>FORMELN</t>
  </si>
  <si>
    <t>s_start [m]</t>
  </si>
  <si>
    <t>Position [m]</t>
  </si>
  <si>
    <t>DEB3 Produktentwicklung 1 Labor "Earthlander"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</si>
</sst>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quotePrefix="1"/>
    <xf numFmtId="0" fontId="0" fillId="0" borderId="0" xfId="0" applyFill="1" applyBorder="1" applyAlignment="1">
      <alignment horizontal="right"/>
    </xf>
    <xf numFmtId="0" fontId="1" fillId="2" borderId="0" xfId="1" applyBorder="1"/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2" fontId="1" fillId="2" borderId="1" xfId="1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'Euler-Verfahren Earthlander'!$E$3</c:f>
              <c:strCache>
                <c:ptCount val="1"/>
                <c:pt idx="0">
                  <c:v>v [m/s]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'Euler-Verfahren Earthlander'!$D$4:$D$29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</c:numCache>
            </c:numRef>
          </c:xVal>
          <c:yVal>
            <c:numRef>
              <c:f>'Euler-Verfahren Earthlander'!$E$4:$E$29</c:f>
              <c:numCache>
                <c:formatCode>0.0000</c:formatCode>
                <c:ptCount val="26"/>
                <c:pt idx="0">
                  <c:v>0</c:v>
                </c:pt>
                <c:pt idx="1">
                  <c:v>0.98100000000000009</c:v>
                </c:pt>
                <c:pt idx="2">
                  <c:v>1.9471026517200001</c:v>
                </c:pt>
                <c:pt idx="3">
                  <c:v>2.8694147404815338</c:v>
                </c:pt>
                <c:pt idx="4">
                  <c:v>3.7229595265307545</c:v>
                </c:pt>
                <c:pt idx="5">
                  <c:v>4.4894001067225933</c:v>
                </c:pt>
                <c:pt idx="6">
                  <c:v>5.1584051445562249</c:v>
                </c:pt>
                <c:pt idx="7">
                  <c:v>5.7274956010804789</c:v>
                </c:pt>
                <c:pt idx="8">
                  <c:v>6.2006864943615456</c:v>
                </c:pt>
                <c:pt idx="9">
                  <c:v>6.5865035131005287</c:v>
                </c:pt>
                <c:pt idx="10">
                  <c:v>6.8959497114857635</c:v>
                </c:pt>
                <c:pt idx="11">
                  <c:v>7.1408118963724512</c:v>
                </c:pt>
                <c:pt idx="12">
                  <c:v>7.3324682049029368</c:v>
                </c:pt>
                <c:pt idx="13">
                  <c:v>7.4811846120758112</c:v>
                </c:pt>
                <c:pt idx="14">
                  <c:v>7.595798064940432</c:v>
                </c:pt>
                <c:pt idx="15">
                  <c:v>7.6836616901333308</c:v>
                </c:pt>
                <c:pt idx="16">
                  <c:v>7.7507432802621494</c:v>
                </c:pt>
                <c:pt idx="17">
                  <c:v>7.8017974290438827</c:v>
                </c:pt>
                <c:pt idx="18">
                  <c:v>7.8405601214869058</c:v>
                </c:pt>
                <c:pt idx="19">
                  <c:v>7.8699366723581923</c:v>
                </c:pt>
                <c:pt idx="20">
                  <c:v>7.8921688904053413</c:v>
                </c:pt>
                <c:pt idx="21">
                  <c:v>7.9089765051836656</c:v>
                </c:pt>
                <c:pt idx="22">
                  <c:v>7.9216729482978749</c:v>
                </c:pt>
                <c:pt idx="23">
                  <c:v>7.9312580206970589</c:v>
                </c:pt>
                <c:pt idx="24">
                  <c:v>7.9384908840143691</c:v>
                </c:pt>
                <c:pt idx="25">
                  <c:v>7.9439468952732026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9-46D2-ADE4-0451E237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6768"/>
        <c:axId val="480448736"/>
      </c:scatterChart>
      <c:valAx>
        <c:axId val="4804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48736"/>
        <c:crosses val="autoZero"/>
        <c:crossBetween val="midCat"/>
      </c:valAx>
      <c:valAx>
        <c:axId val="4804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'Euler-Verfahren Earthlander'!$F$3</c:f>
              <c:strCache>
                <c:ptCount val="1"/>
                <c:pt idx="0">
                  <c:v>s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'Euler-Verfahren Earthlander'!$D$4:$D$29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</c:numCache>
            </c:numRef>
          </c:xVal>
          <c:yVal>
            <c:numRef>
              <c:f>'Euler-Verfahren Earthlander'!$F$4:$F$29</c:f>
              <c:numCache>
                <c:formatCode>0.0000</c:formatCode>
                <c:ptCount val="26"/>
                <c:pt idx="0">
                  <c:v>0</c:v>
                </c:pt>
                <c:pt idx="1">
                  <c:v>9.8100000000000021E-2</c:v>
                </c:pt>
                <c:pt idx="2">
                  <c:v>0.29281026517200004</c:v>
                </c:pt>
                <c:pt idx="3">
                  <c:v>0.57975173922015344</c:v>
                </c:pt>
                <c:pt idx="4">
                  <c:v>0.95204769187322891</c:v>
                </c:pt>
                <c:pt idx="5">
                  <c:v>1.4009877025454882</c:v>
                </c:pt>
                <c:pt idx="6">
                  <c:v>1.9168282170011106</c:v>
                </c:pt>
                <c:pt idx="7">
                  <c:v>2.4895777771091585</c:v>
                </c:pt>
                <c:pt idx="8">
                  <c:v>3.109646426545313</c:v>
                </c:pt>
                <c:pt idx="9">
                  <c:v>3.7682967778553658</c:v>
                </c:pt>
                <c:pt idx="10">
                  <c:v>4.4578917490039425</c:v>
                </c:pt>
                <c:pt idx="11">
                  <c:v>5.1719729386411881</c:v>
                </c:pt>
                <c:pt idx="12">
                  <c:v>5.9052197591314819</c:v>
                </c:pt>
                <c:pt idx="13">
                  <c:v>6.6533382203390632</c:v>
                </c:pt>
                <c:pt idx="14">
                  <c:v>7.4129180268331067</c:v>
                </c:pt>
                <c:pt idx="15">
                  <c:v>8.1812841958464393</c:v>
                </c:pt>
                <c:pt idx="16">
                  <c:v>8.9563585238726535</c:v>
                </c:pt>
                <c:pt idx="17">
                  <c:v>9.7365382667770426</c:v>
                </c:pt>
                <c:pt idx="18">
                  <c:v>10.520594278925733</c:v>
                </c:pt>
                <c:pt idx="19">
                  <c:v>11.307587946161552</c:v>
                </c:pt>
                <c:pt idx="20">
                  <c:v>12.096804835202086</c:v>
                </c:pt>
                <c:pt idx="21">
                  <c:v>12.887702485720453</c:v>
                </c:pt>
                <c:pt idx="22">
                  <c:v>13.679869780550241</c:v>
                </c:pt>
                <c:pt idx="23">
                  <c:v>14.472995582619948</c:v>
                </c:pt>
                <c:pt idx="24">
                  <c:v>15.266844671021385</c:v>
                </c:pt>
                <c:pt idx="25">
                  <c:v>16.061239360548704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D-419F-BE98-AD711A16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1384"/>
        <c:axId val="561133024"/>
      </c:scatterChart>
      <c:valAx>
        <c:axId val="5611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133024"/>
        <c:crosses val="autoZero"/>
        <c:crossBetween val="midCat"/>
      </c:valAx>
      <c:valAx>
        <c:axId val="561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1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'Euler-Verfahren Earthlander'!$K$3</c:f>
              <c:strCache>
                <c:ptCount val="1"/>
                <c:pt idx="0">
                  <c:v>Position [m]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'Euler-Verfahren Earthlander'!$D$4:$D$29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</c:numCache>
            </c:numRef>
          </c:xVal>
          <c:yVal>
            <c:numRef>
              <c:f>'Euler-Verfahren Earthlander'!$K$4:$K$29</c:f>
              <c:numCache>
                <c:formatCode>0.0000</c:formatCode>
                <c:ptCount val="26"/>
                <c:pt idx="0">
                  <c:v>16</c:v>
                </c:pt>
                <c:pt idx="1">
                  <c:v>15.901899999999999</c:v>
                </c:pt>
                <c:pt idx="2">
                  <c:v>15.707189734828001</c:v>
                </c:pt>
                <c:pt idx="3">
                  <c:v>15.420248260779847</c:v>
                </c:pt>
                <c:pt idx="4">
                  <c:v>15.047952308126771</c:v>
                </c:pt>
                <c:pt idx="5">
                  <c:v>14.599012297454511</c:v>
                </c:pt>
                <c:pt idx="6">
                  <c:v>14.083171782998889</c:v>
                </c:pt>
                <c:pt idx="7">
                  <c:v>13.510422222890842</c:v>
                </c:pt>
                <c:pt idx="8">
                  <c:v>12.890353573454687</c:v>
                </c:pt>
                <c:pt idx="9">
                  <c:v>12.231703222144635</c:v>
                </c:pt>
                <c:pt idx="10">
                  <c:v>11.542108250996058</c:v>
                </c:pt>
                <c:pt idx="11">
                  <c:v>10.828027061358812</c:v>
                </c:pt>
                <c:pt idx="12">
                  <c:v>10.094780240868518</c:v>
                </c:pt>
                <c:pt idx="13">
                  <c:v>9.3466617796609377</c:v>
                </c:pt>
                <c:pt idx="14">
                  <c:v>8.5870819731668924</c:v>
                </c:pt>
                <c:pt idx="15">
                  <c:v>7.8187158041535607</c:v>
                </c:pt>
                <c:pt idx="16">
                  <c:v>7.0436414761273465</c:v>
                </c:pt>
                <c:pt idx="17">
                  <c:v>6.2634617332229574</c:v>
                </c:pt>
                <c:pt idx="18">
                  <c:v>5.4794057210742668</c:v>
                </c:pt>
                <c:pt idx="19">
                  <c:v>4.6924120538384475</c:v>
                </c:pt>
                <c:pt idx="20">
                  <c:v>3.9031951647979142</c:v>
                </c:pt>
                <c:pt idx="21">
                  <c:v>3.1122975142795468</c:v>
                </c:pt>
                <c:pt idx="22">
                  <c:v>2.3201302194497586</c:v>
                </c:pt>
                <c:pt idx="23">
                  <c:v>1.5270044173800521</c:v>
                </c:pt>
                <c:pt idx="24">
                  <c:v>0.73315532897861502</c:v>
                </c:pt>
                <c:pt idx="25">
                  <c:v>-6.1239360548704269E-2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8-4ED5-B9F4-0D3BF459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21144"/>
        <c:axId val="480007008"/>
      </c:scatterChart>
      <c:valAx>
        <c:axId val="48252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007008"/>
        <c:crosses val="autoZero"/>
        <c:crossBetween val="midCat"/>
      </c:valAx>
      <c:valAx>
        <c:axId val="480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2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9525</xdr:rowOff>
    </xdr:from>
    <xdr:to>
      <xdr:col>2</xdr:col>
      <xdr:colOff>504825</xdr:colOff>
      <xdr:row>29</xdr:row>
      <xdr:rowOff>123825</xdr:rowOff>
    </xdr:to>
    <xdr:cxnSp macro="">
      <xdr:nvCxnSpPr>
        <xdr:cNvPr id="3" name="Gerade Verbindung mit Pfeil 2"/>
        <xdr:cNvCxnSpPr/>
      </xdr:nvCxnSpPr>
      <xdr:spPr>
        <a:xfrm>
          <a:off x="4276725" y="390525"/>
          <a:ext cx="0" cy="506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31</xdr:row>
      <xdr:rowOff>57150</xdr:rowOff>
    </xdr:from>
    <xdr:to>
      <xdr:col>7</xdr:col>
      <xdr:colOff>704850</xdr:colOff>
      <xdr:row>48</xdr:row>
      <xdr:rowOff>100012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857250</xdr:colOff>
      <xdr:row>31</xdr:row>
      <xdr:rowOff>57150</xdr:rowOff>
    </xdr:from>
    <xdr:to>
      <xdr:col>9</xdr:col>
      <xdr:colOff>990600</xdr:colOff>
      <xdr:row>48</xdr:row>
      <xdr:rowOff>90487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31</xdr:row>
      <xdr:rowOff>61911</xdr:rowOff>
    </xdr:from>
    <xdr:to>
      <xdr:col>16</xdr:col>
      <xdr:colOff>95250</xdr:colOff>
      <xdr:row>48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10" sqref="B10"/>
    </sheetView>
  </sheetViews>
  <sheetFormatPr baseColWidth="10" defaultRowHeight="15" x14ac:dyDescent="0.25"/>
  <cols>
    <col min="1" max="1" width="33.7109375" bestFit="1" customWidth="1"/>
    <col min="7" max="7" width="24.28515625" customWidth="1"/>
    <col min="8" max="8" width="34.28515625" customWidth="1"/>
    <col min="9" max="9" width="32.28515625" bestFit="1" customWidth="1"/>
    <col min="10" max="10" width="15.85546875" customWidth="1"/>
    <col min="11" max="11" width="14.28515625" customWidth="1"/>
  </cols>
  <sheetData>
    <row r="1" spans="1:11" ht="23.25" x14ac:dyDescent="0.35">
      <c r="A1" s="17" t="s">
        <v>19</v>
      </c>
    </row>
    <row r="2" spans="1:11" ht="13.5" customHeight="1" x14ac:dyDescent="0.35">
      <c r="A2" s="17"/>
    </row>
    <row r="3" spans="1:11" x14ac:dyDescent="0.25">
      <c r="A3" s="1" t="s">
        <v>3</v>
      </c>
      <c r="B3">
        <v>9.81</v>
      </c>
      <c r="D3" s="1" t="s">
        <v>14</v>
      </c>
      <c r="E3" s="11" t="s">
        <v>9</v>
      </c>
      <c r="F3" s="12" t="s">
        <v>10</v>
      </c>
      <c r="G3" s="1" t="s">
        <v>11</v>
      </c>
      <c r="H3" s="1" t="s">
        <v>12</v>
      </c>
      <c r="I3" s="1" t="s">
        <v>13</v>
      </c>
      <c r="J3" s="1" t="s">
        <v>15</v>
      </c>
      <c r="K3" s="15" t="s">
        <v>18</v>
      </c>
    </row>
    <row r="4" spans="1:11" ht="15" customHeight="1" x14ac:dyDescent="0.25">
      <c r="A4" s="1" t="s">
        <v>7</v>
      </c>
      <c r="B4">
        <v>1.29</v>
      </c>
      <c r="C4">
        <v>0</v>
      </c>
      <c r="D4" s="9">
        <v>0</v>
      </c>
      <c r="E4" s="14">
        <f>B8</f>
        <v>0</v>
      </c>
      <c r="F4" s="13">
        <v>0</v>
      </c>
      <c r="G4" s="8">
        <f>B5*B3</f>
        <v>3.9240000000000004</v>
      </c>
      <c r="H4" s="8">
        <f>B6*B7*0.5*B4*E4*E4</f>
        <v>0</v>
      </c>
      <c r="I4" s="8">
        <f>(G4-H4)/B5</f>
        <v>9.81</v>
      </c>
      <c r="J4" s="8">
        <f>I4*B10</f>
        <v>0.98100000000000009</v>
      </c>
      <c r="K4" s="16">
        <f>B9-F4</f>
        <v>16</v>
      </c>
    </row>
    <row r="5" spans="1:11" x14ac:dyDescent="0.25">
      <c r="A5" s="6" t="s">
        <v>4</v>
      </c>
      <c r="B5" s="2">
        <v>0.4</v>
      </c>
      <c r="C5">
        <v>1</v>
      </c>
      <c r="D5" s="9">
        <f>C5*B10</f>
        <v>0.1</v>
      </c>
      <c r="E5" s="14">
        <f>E4+J4</f>
        <v>0.98100000000000009</v>
      </c>
      <c r="F5" s="13">
        <f>F4+E5*B10</f>
        <v>9.8100000000000021E-2</v>
      </c>
      <c r="G5" s="8">
        <f>G4</f>
        <v>3.9240000000000004</v>
      </c>
      <c r="H5" s="8">
        <f>B6*B7*0.5*B4*E5*E5</f>
        <v>5.9589393120000014E-2</v>
      </c>
      <c r="I5" s="8">
        <f>(G5-H5)/B5</f>
        <v>9.6610265171999998</v>
      </c>
      <c r="J5" s="8">
        <f>I5*B10</f>
        <v>0.96610265171999998</v>
      </c>
      <c r="K5" s="16">
        <f>B9-F5</f>
        <v>15.901899999999999</v>
      </c>
    </row>
    <row r="6" spans="1:11" x14ac:dyDescent="0.25">
      <c r="A6" s="6" t="s">
        <v>0</v>
      </c>
      <c r="B6" s="2">
        <v>0.4</v>
      </c>
      <c r="C6">
        <v>2</v>
      </c>
      <c r="D6" s="9">
        <f>C6*B10</f>
        <v>0.2</v>
      </c>
      <c r="E6" s="14">
        <f>E5+J5</f>
        <v>1.9471026517200001</v>
      </c>
      <c r="F6" s="13">
        <f>F5+E6*B10</f>
        <v>0.29281026517200004</v>
      </c>
      <c r="G6" s="8">
        <f>G5</f>
        <v>3.9240000000000004</v>
      </c>
      <c r="H6" s="8">
        <f>B6*B7*0.5*B4*E6*E6</f>
        <v>0.23475164495386666</v>
      </c>
      <c r="I6" s="8">
        <f>(G6-H6)/B5</f>
        <v>9.2231208876153339</v>
      </c>
      <c r="J6" s="8">
        <f>I6*B10</f>
        <v>0.92231208876153348</v>
      </c>
      <c r="K6" s="16">
        <f>B9-F6</f>
        <v>15.707189734828001</v>
      </c>
    </row>
    <row r="7" spans="1:11" x14ac:dyDescent="0.25">
      <c r="A7" s="6" t="s">
        <v>1</v>
      </c>
      <c r="B7" s="10">
        <v>0.24</v>
      </c>
      <c r="C7">
        <v>3</v>
      </c>
      <c r="D7" s="9">
        <f>C7*B10</f>
        <v>0.30000000000000004</v>
      </c>
      <c r="E7" s="14">
        <f>E6+J6</f>
        <v>2.8694147404815338</v>
      </c>
      <c r="F7" s="13">
        <f>F6+E7*B10</f>
        <v>0.57975173922015344</v>
      </c>
      <c r="G7" s="8">
        <f t="shared" ref="G7:G29" si="0">G6</f>
        <v>3.9240000000000004</v>
      </c>
      <c r="H7" s="8">
        <f>B6*B7*0.5*B4*E7*E7</f>
        <v>0.50982085580311653</v>
      </c>
      <c r="I7" s="8">
        <f>(G7-H7)/B5</f>
        <v>8.5354478604922086</v>
      </c>
      <c r="J7" s="8">
        <f>I7*B10</f>
        <v>0.8535447860492209</v>
      </c>
      <c r="K7" s="16">
        <f>B9-F7</f>
        <v>15.420248260779847</v>
      </c>
    </row>
    <row r="8" spans="1:11" x14ac:dyDescent="0.25">
      <c r="A8" s="1" t="s">
        <v>2</v>
      </c>
      <c r="B8">
        <v>0</v>
      </c>
      <c r="C8">
        <v>4</v>
      </c>
      <c r="D8" s="9">
        <f>C8*B10</f>
        <v>0.4</v>
      </c>
      <c r="E8" s="14">
        <f t="shared" ref="E8:E24" si="1">E7+J7</f>
        <v>3.7229595265307545</v>
      </c>
      <c r="F8" s="13">
        <f>F7+E8*B10</f>
        <v>0.95204769187322891</v>
      </c>
      <c r="G8" s="8">
        <f t="shared" si="0"/>
        <v>3.9240000000000004</v>
      </c>
      <c r="H8" s="8">
        <f>B6*B7*0.5*B4*E8*E8</f>
        <v>0.85823767923264327</v>
      </c>
      <c r="I8" s="8">
        <f>(G8-H8)/B5</f>
        <v>7.6644058019183925</v>
      </c>
      <c r="J8" s="8">
        <f>I8*B10</f>
        <v>0.76644058019183925</v>
      </c>
      <c r="K8" s="16">
        <f>B9-F8</f>
        <v>15.047952308126771</v>
      </c>
    </row>
    <row r="9" spans="1:11" x14ac:dyDescent="0.25">
      <c r="A9" s="4" t="s">
        <v>17</v>
      </c>
      <c r="B9">
        <v>16</v>
      </c>
      <c r="C9">
        <v>5</v>
      </c>
      <c r="D9" s="9">
        <f>C9*B10</f>
        <v>0.5</v>
      </c>
      <c r="E9" s="14">
        <f t="shared" si="1"/>
        <v>4.4894001067225933</v>
      </c>
      <c r="F9" s="13">
        <f>F8+E9*B10</f>
        <v>1.4009877025454882</v>
      </c>
      <c r="G9" s="8">
        <f t="shared" si="0"/>
        <v>3.9240000000000004</v>
      </c>
      <c r="H9" s="8">
        <f>B6*B7*0.5*B4*E9*E9</f>
        <v>1.2479798486654723</v>
      </c>
      <c r="I9" s="8">
        <f>(G9-H9)/B5</f>
        <v>6.6900503783363208</v>
      </c>
      <c r="J9" s="8">
        <f>I9*B10</f>
        <v>0.66900503783363208</v>
      </c>
      <c r="K9" s="16">
        <f>B9-F9</f>
        <v>14.599012297454511</v>
      </c>
    </row>
    <row r="10" spans="1:11" x14ac:dyDescent="0.25">
      <c r="A10" s="7" t="s">
        <v>8</v>
      </c>
      <c r="B10" s="5">
        <v>0.1</v>
      </c>
      <c r="C10">
        <v>6</v>
      </c>
      <c r="D10" s="9">
        <f>C10*B10</f>
        <v>0.60000000000000009</v>
      </c>
      <c r="E10" s="14">
        <f t="shared" si="1"/>
        <v>5.1584051445562249</v>
      </c>
      <c r="F10" s="13">
        <f>F9+E10*B10</f>
        <v>1.9168282170011106</v>
      </c>
      <c r="G10" s="8">
        <f t="shared" si="0"/>
        <v>3.9240000000000004</v>
      </c>
      <c r="H10" s="8">
        <f>B6*B7*0.5*B4*E10*E10</f>
        <v>1.6476381739029853</v>
      </c>
      <c r="I10" s="8">
        <f>(G10-H10)/B5</f>
        <v>5.6909045652425378</v>
      </c>
      <c r="J10" s="8">
        <f>I10*B10</f>
        <v>0.56909045652425383</v>
      </c>
      <c r="K10" s="16">
        <f>B9-F10</f>
        <v>14.083171782998889</v>
      </c>
    </row>
    <row r="11" spans="1:11" x14ac:dyDescent="0.25">
      <c r="C11">
        <v>7</v>
      </c>
      <c r="D11" s="9">
        <f>C11*B10</f>
        <v>0.70000000000000007</v>
      </c>
      <c r="E11" s="14">
        <f t="shared" si="1"/>
        <v>5.7274956010804789</v>
      </c>
      <c r="F11" s="13">
        <f>F10+E11*B10</f>
        <v>2.4895777771091585</v>
      </c>
      <c r="G11" s="8">
        <f t="shared" si="0"/>
        <v>3.9240000000000004</v>
      </c>
      <c r="H11" s="8">
        <f>B6*B7*0.5*B4*E11*E11</f>
        <v>2.031236426875735</v>
      </c>
      <c r="I11" s="8">
        <f>(G11-H11)/B5</f>
        <v>4.7319089328106632</v>
      </c>
      <c r="J11" s="8">
        <f>I11*B10</f>
        <v>0.47319089328106634</v>
      </c>
      <c r="K11" s="16">
        <f>B9-F11</f>
        <v>13.510422222890842</v>
      </c>
    </row>
    <row r="12" spans="1:11" x14ac:dyDescent="0.25">
      <c r="C12">
        <v>8</v>
      </c>
      <c r="D12" s="9">
        <f>C12*B10</f>
        <v>0.8</v>
      </c>
      <c r="E12" s="14">
        <f t="shared" si="1"/>
        <v>6.2006864943615456</v>
      </c>
      <c r="F12" s="13">
        <f>F11+E12*B10</f>
        <v>3.109646426545313</v>
      </c>
      <c r="G12" s="8">
        <f t="shared" si="0"/>
        <v>3.9240000000000004</v>
      </c>
      <c r="H12" s="8">
        <f>B6*B7*0.5*B4*E12*E12</f>
        <v>2.3807319250440671</v>
      </c>
      <c r="I12" s="8">
        <f>(G12-H12)/B5</f>
        <v>3.8581701873898333</v>
      </c>
      <c r="J12" s="8">
        <f>I12*B10</f>
        <v>0.38581701873898333</v>
      </c>
      <c r="K12" s="16">
        <f>B9-F12</f>
        <v>12.890353573454687</v>
      </c>
    </row>
    <row r="13" spans="1:11" x14ac:dyDescent="0.25">
      <c r="C13">
        <v>9</v>
      </c>
      <c r="D13" s="9">
        <f>C13*B10</f>
        <v>0.9</v>
      </c>
      <c r="E13" s="14">
        <f t="shared" si="1"/>
        <v>6.5865035131005287</v>
      </c>
      <c r="F13" s="13">
        <f>F12+E13*B10</f>
        <v>3.7682967778553658</v>
      </c>
      <c r="G13" s="8">
        <f t="shared" si="0"/>
        <v>3.9240000000000004</v>
      </c>
      <c r="H13" s="8">
        <f>B6*B7*0.5*B4*E13*E13</f>
        <v>2.6862152064590612</v>
      </c>
      <c r="I13" s="8">
        <f>(G13-H13)/B5</f>
        <v>3.0944619838523479</v>
      </c>
      <c r="J13" s="8">
        <f>I13*B10</f>
        <v>0.30944619838523479</v>
      </c>
      <c r="K13" s="16">
        <f>B9-F13</f>
        <v>12.231703222144635</v>
      </c>
    </row>
    <row r="14" spans="1:11" x14ac:dyDescent="0.25">
      <c r="C14">
        <v>10</v>
      </c>
      <c r="D14" s="9">
        <f>C14*B10</f>
        <v>1</v>
      </c>
      <c r="E14" s="14">
        <f t="shared" si="1"/>
        <v>6.8959497114857635</v>
      </c>
      <c r="F14" s="13">
        <f>F13+E14*B10</f>
        <v>4.4578917490039425</v>
      </c>
      <c r="G14" s="8">
        <f t="shared" si="0"/>
        <v>3.9240000000000004</v>
      </c>
      <c r="H14" s="8">
        <f>B6*B7*0.5*B4*E14*E14</f>
        <v>2.9445512604532489</v>
      </c>
      <c r="I14" s="8">
        <f>(G14-H14)/B5</f>
        <v>2.4486218488668787</v>
      </c>
      <c r="J14" s="8">
        <f>I14*B10</f>
        <v>0.24486218488668787</v>
      </c>
      <c r="K14" s="16">
        <f>B9-F14</f>
        <v>11.542108250996058</v>
      </c>
    </row>
    <row r="15" spans="1:11" x14ac:dyDescent="0.25">
      <c r="C15">
        <v>11</v>
      </c>
      <c r="D15" s="9">
        <f>C15*B10</f>
        <v>1.1000000000000001</v>
      </c>
      <c r="E15" s="14">
        <f t="shared" si="1"/>
        <v>7.1408118963724512</v>
      </c>
      <c r="F15" s="13">
        <f>F14+E15*B10</f>
        <v>5.1719729386411881</v>
      </c>
      <c r="G15" s="8">
        <f t="shared" si="0"/>
        <v>3.9240000000000004</v>
      </c>
      <c r="H15" s="8">
        <f>B6*B7*0.5*B4*E15*E15</f>
        <v>3.1573747658780582</v>
      </c>
      <c r="I15" s="8">
        <f>(G15-H15)/B5</f>
        <v>1.9165630853048554</v>
      </c>
      <c r="J15" s="8">
        <f>I15*B10</f>
        <v>0.19165630853048554</v>
      </c>
      <c r="K15" s="16">
        <f>B9-F15</f>
        <v>10.828027061358812</v>
      </c>
    </row>
    <row r="16" spans="1:11" x14ac:dyDescent="0.25">
      <c r="C16">
        <v>12</v>
      </c>
      <c r="D16" s="9">
        <f>C16*B10</f>
        <v>1.2000000000000002</v>
      </c>
      <c r="E16" s="14">
        <f t="shared" si="1"/>
        <v>7.3324682049029368</v>
      </c>
      <c r="F16" s="13">
        <f>F15+E16*B10</f>
        <v>5.9052197591314819</v>
      </c>
      <c r="G16" s="8">
        <f t="shared" si="0"/>
        <v>3.9240000000000004</v>
      </c>
      <c r="H16" s="8">
        <f>B6*B7*0.5*B4*E16*E16</f>
        <v>3.329134371308502</v>
      </c>
      <c r="I16" s="8">
        <f>(G16-H16)/B5</f>
        <v>1.487164071728746</v>
      </c>
      <c r="J16" s="8">
        <f>I16*B10</f>
        <v>0.1487164071728746</v>
      </c>
      <c r="K16" s="16">
        <f>B9-F16</f>
        <v>10.094780240868518</v>
      </c>
    </row>
    <row r="17" spans="1:11" x14ac:dyDescent="0.25">
      <c r="A17" s="6" t="s">
        <v>16</v>
      </c>
      <c r="C17">
        <v>13</v>
      </c>
      <c r="D17" s="9">
        <f>C17*B10</f>
        <v>1.3</v>
      </c>
      <c r="E17" s="14">
        <f t="shared" si="1"/>
        <v>7.4811846120758112</v>
      </c>
      <c r="F17" s="13">
        <f>F16+E17*B10</f>
        <v>6.6533382203390632</v>
      </c>
      <c r="G17" s="8">
        <f t="shared" si="0"/>
        <v>3.9240000000000004</v>
      </c>
      <c r="H17" s="8">
        <f>B6*B7*0.5*B4*E17*E17</f>
        <v>3.4655461885415173</v>
      </c>
      <c r="I17" s="8">
        <f>(G17-H17)/B5</f>
        <v>1.1461345286462077</v>
      </c>
      <c r="J17" s="8">
        <f>I17*B10</f>
        <v>0.11461345286462077</v>
      </c>
      <c r="K17" s="16">
        <f>B9-F17</f>
        <v>9.3466617796609377</v>
      </c>
    </row>
    <row r="18" spans="1:11" x14ac:dyDescent="0.25">
      <c r="A18" s="1" t="s">
        <v>5</v>
      </c>
      <c r="B18" s="3" t="s">
        <v>6</v>
      </c>
      <c r="C18">
        <v>14</v>
      </c>
      <c r="D18" s="9">
        <f>C18*B10</f>
        <v>1.4000000000000001</v>
      </c>
      <c r="E18" s="14">
        <f t="shared" si="1"/>
        <v>7.595798064940432</v>
      </c>
      <c r="F18" s="13">
        <f>F17+E18*B10</f>
        <v>7.4129180268331067</v>
      </c>
      <c r="G18" s="8">
        <f t="shared" si="0"/>
        <v>3.9240000000000004</v>
      </c>
      <c r="H18" s="8">
        <f>B6*B7*0.5*B4*E18*E18</f>
        <v>3.5725454992284065</v>
      </c>
      <c r="I18" s="8">
        <f>(G18-H18)/B5</f>
        <v>0.87863625192898476</v>
      </c>
      <c r="J18" s="8">
        <f>I18*B10</f>
        <v>8.7863625192898476E-2</v>
      </c>
      <c r="K18" s="16">
        <f>B9-F18</f>
        <v>8.5870819731668924</v>
      </c>
    </row>
    <row r="19" spans="1:11" x14ac:dyDescent="0.25">
      <c r="C19">
        <v>15</v>
      </c>
      <c r="D19" s="9">
        <f>C19*B10</f>
        <v>1.5</v>
      </c>
      <c r="E19" s="14">
        <f t="shared" si="1"/>
        <v>7.6836616901333308</v>
      </c>
      <c r="F19" s="13">
        <f>F18+E19*B10</f>
        <v>8.1812841958464393</v>
      </c>
      <c r="G19" s="8">
        <f t="shared" si="0"/>
        <v>3.9240000000000004</v>
      </c>
      <c r="H19" s="8">
        <f>B6*B7*0.5*B4*E19*E19</f>
        <v>3.6556736394847271</v>
      </c>
      <c r="I19" s="8">
        <f>(G19-H19)/B5</f>
        <v>0.67081590128818314</v>
      </c>
      <c r="J19" s="8">
        <f>I19*B10</f>
        <v>6.7081590128818314E-2</v>
      </c>
      <c r="K19" s="16">
        <f>B9-F19</f>
        <v>7.8187158041535607</v>
      </c>
    </row>
    <row r="20" spans="1:11" x14ac:dyDescent="0.25">
      <c r="C20">
        <v>16</v>
      </c>
      <c r="D20" s="9">
        <f>C20*B10</f>
        <v>1.6</v>
      </c>
      <c r="E20" s="14">
        <f t="shared" si="1"/>
        <v>7.7507432802621494</v>
      </c>
      <c r="F20" s="13">
        <f>F19+E20*B10</f>
        <v>8.9563585238726535</v>
      </c>
      <c r="G20" s="8">
        <f t="shared" si="0"/>
        <v>3.9240000000000004</v>
      </c>
      <c r="H20" s="8">
        <f>B6*B7*0.5*B4*E20*E20</f>
        <v>3.7197834048730676</v>
      </c>
      <c r="I20" s="8">
        <f>(G20-H20)/B5</f>
        <v>0.510541487817332</v>
      </c>
      <c r="J20" s="8">
        <f>I20*B10</f>
        <v>5.10541487817332E-2</v>
      </c>
      <c r="K20" s="16">
        <f>B9-F20</f>
        <v>7.0436414761273465</v>
      </c>
    </row>
    <row r="21" spans="1:11" x14ac:dyDescent="0.25">
      <c r="C21">
        <v>17</v>
      </c>
      <c r="D21" s="9">
        <f>C21*B10</f>
        <v>1.7000000000000002</v>
      </c>
      <c r="E21" s="14">
        <f t="shared" si="1"/>
        <v>7.8017974290438827</v>
      </c>
      <c r="F21" s="13">
        <f>F20+E21*B10</f>
        <v>9.7365382667770426</v>
      </c>
      <c r="G21" s="8">
        <f t="shared" si="0"/>
        <v>3.9240000000000004</v>
      </c>
      <c r="H21" s="8">
        <f>B6*B7*0.5*B4*E21*E21</f>
        <v>3.7689492302279088</v>
      </c>
      <c r="I21" s="8">
        <f>(G21-H21)/B5</f>
        <v>0.38762692443022884</v>
      </c>
      <c r="J21" s="8">
        <f>I21*B10</f>
        <v>3.8762692443022884E-2</v>
      </c>
      <c r="K21" s="16">
        <f>B9-F21</f>
        <v>6.2634617332229574</v>
      </c>
    </row>
    <row r="22" spans="1:11" x14ac:dyDescent="0.25">
      <c r="C22">
        <v>18</v>
      </c>
      <c r="D22" s="9">
        <f>C22*B10</f>
        <v>1.8</v>
      </c>
      <c r="E22" s="14">
        <f t="shared" si="1"/>
        <v>7.8405601214869058</v>
      </c>
      <c r="F22" s="13">
        <f>F21+E22*B10</f>
        <v>10.520594278925733</v>
      </c>
      <c r="G22" s="8">
        <f t="shared" si="0"/>
        <v>3.9240000000000004</v>
      </c>
      <c r="H22" s="8">
        <f>B6*B7*0.5*B4*E22*E22</f>
        <v>3.8064937965148555</v>
      </c>
      <c r="I22" s="8">
        <f>(G22-H22)/B5</f>
        <v>0.29376550871286211</v>
      </c>
      <c r="J22" s="8">
        <f>I22*B10</f>
        <v>2.9376550871286211E-2</v>
      </c>
      <c r="K22" s="16">
        <f>B9-F22</f>
        <v>5.4794057210742668</v>
      </c>
    </row>
    <row r="23" spans="1:11" x14ac:dyDescent="0.25">
      <c r="C23">
        <v>19</v>
      </c>
      <c r="D23" s="9">
        <f>C23*B10</f>
        <v>1.9000000000000001</v>
      </c>
      <c r="E23" s="14">
        <f t="shared" si="1"/>
        <v>7.8699366723581923</v>
      </c>
      <c r="F23" s="13">
        <f>F22+E23*B10</f>
        <v>11.307587946161552</v>
      </c>
      <c r="G23" s="8">
        <f t="shared" si="0"/>
        <v>3.9240000000000004</v>
      </c>
      <c r="H23" s="8">
        <f>B6*B7*0.5*B4*E23*E23</f>
        <v>3.8350711278114029</v>
      </c>
      <c r="I23" s="8">
        <f>(G23-H23)/B5</f>
        <v>0.22232218047149366</v>
      </c>
      <c r="J23" s="8">
        <f>I23*B10</f>
        <v>2.2232218047149366E-2</v>
      </c>
      <c r="K23" s="16">
        <f>B9-F23</f>
        <v>4.6924120538384475</v>
      </c>
    </row>
    <row r="24" spans="1:11" x14ac:dyDescent="0.25">
      <c r="C24">
        <v>20</v>
      </c>
      <c r="D24" s="9">
        <f>C24*B10</f>
        <v>2</v>
      </c>
      <c r="E24" s="14">
        <f t="shared" si="1"/>
        <v>7.8921688904053413</v>
      </c>
      <c r="F24" s="13">
        <f>F23+E24*B10</f>
        <v>12.096804835202086</v>
      </c>
      <c r="G24" s="8">
        <f t="shared" si="0"/>
        <v>3.9240000000000004</v>
      </c>
      <c r="H24" s="8">
        <f>B6*B7*0.5*B4*E24*E24</f>
        <v>3.856769540886702</v>
      </c>
      <c r="I24" s="8">
        <f>(G24-H24)/B5</f>
        <v>0.16807614778324598</v>
      </c>
      <c r="J24" s="8">
        <f>I24*B10</f>
        <v>1.6807614778324598E-2</v>
      </c>
      <c r="K24" s="16">
        <f>B9-F24</f>
        <v>3.9031951647979142</v>
      </c>
    </row>
    <row r="25" spans="1:11" x14ac:dyDescent="0.25">
      <c r="C25">
        <v>21</v>
      </c>
      <c r="D25" s="9">
        <f>C25*B10</f>
        <v>2.1</v>
      </c>
      <c r="E25" s="14">
        <f t="shared" ref="E25:E29" si="2">E24+J24</f>
        <v>7.9089765051836656</v>
      </c>
      <c r="F25" s="13">
        <f>F24+E25*B10</f>
        <v>12.887702485720453</v>
      </c>
      <c r="G25" s="8">
        <f t="shared" si="0"/>
        <v>3.9240000000000004</v>
      </c>
      <c r="H25" s="8">
        <f>B6*B7*0.5*B4*E25*E25</f>
        <v>3.8732142275431642</v>
      </c>
      <c r="I25" s="8">
        <f>(G25-H25)/B5</f>
        <v>0.12696443114209033</v>
      </c>
      <c r="J25" s="8">
        <f>I25*B10</f>
        <v>1.2696443114209033E-2</v>
      </c>
      <c r="K25" s="16">
        <f>B9-F25</f>
        <v>3.1122975142795468</v>
      </c>
    </row>
    <row r="26" spans="1:11" x14ac:dyDescent="0.25">
      <c r="C26">
        <v>22</v>
      </c>
      <c r="D26" s="9">
        <f>C26*B10</f>
        <v>2.2000000000000002</v>
      </c>
      <c r="E26" s="14">
        <f t="shared" si="2"/>
        <v>7.9216729482978749</v>
      </c>
      <c r="F26" s="13">
        <f>F25+E26*B10</f>
        <v>13.679869780550241</v>
      </c>
      <c r="G26" s="8">
        <f t="shared" si="0"/>
        <v>3.9240000000000004</v>
      </c>
      <c r="H26" s="8">
        <f>B6*B7*0.5*B4*E26*E26</f>
        <v>3.885659710403266</v>
      </c>
      <c r="I26" s="8">
        <f>(G26-H26)/B5</f>
        <v>9.5850723991836029E-2</v>
      </c>
      <c r="J26" s="8">
        <f>I26*B10</f>
        <v>9.5850723991836029E-3</v>
      </c>
      <c r="K26" s="16">
        <f>B9-F26</f>
        <v>2.3201302194497586</v>
      </c>
    </row>
    <row r="27" spans="1:11" x14ac:dyDescent="0.25">
      <c r="C27">
        <v>23</v>
      </c>
      <c r="D27" s="9">
        <f>C27*B10</f>
        <v>2.3000000000000003</v>
      </c>
      <c r="E27" s="14">
        <f t="shared" si="2"/>
        <v>7.9312580206970589</v>
      </c>
      <c r="F27" s="13">
        <f>F26+E27*B10</f>
        <v>14.472995582619948</v>
      </c>
      <c r="G27" s="8">
        <f t="shared" si="0"/>
        <v>3.9240000000000004</v>
      </c>
      <c r="H27" s="8">
        <f>B6*B7*0.5*B4*E27*E27</f>
        <v>3.8950685467307586</v>
      </c>
      <c r="I27" s="8">
        <f>(G27-H27)/B5</f>
        <v>7.232863317310434E-2</v>
      </c>
      <c r="J27" s="8">
        <f>I27*B10</f>
        <v>7.232863317310434E-3</v>
      </c>
      <c r="K27" s="16">
        <f>B9-F27</f>
        <v>1.5270044173800521</v>
      </c>
    </row>
    <row r="28" spans="1:11" x14ac:dyDescent="0.25">
      <c r="C28">
        <v>24</v>
      </c>
      <c r="D28" s="9">
        <f>C28*B10</f>
        <v>2.4000000000000004</v>
      </c>
      <c r="E28" s="14">
        <f t="shared" si="2"/>
        <v>7.9384908840143691</v>
      </c>
      <c r="F28" s="13">
        <f>F27+E28*B10</f>
        <v>15.266844671021385</v>
      </c>
      <c r="G28" s="8">
        <f t="shared" si="0"/>
        <v>3.9240000000000004</v>
      </c>
      <c r="H28" s="8">
        <f>B6*B7*0.5*B4*E28*E28</f>
        <v>3.9021759549646666</v>
      </c>
      <c r="I28" s="8">
        <f>(G28-H28)/B5</f>
        <v>5.4560112588334375E-2</v>
      </c>
      <c r="J28" s="8">
        <f>I28*B10</f>
        <v>5.4560112588334375E-3</v>
      </c>
      <c r="K28" s="16">
        <f>B9-F28</f>
        <v>0.73315532897861502</v>
      </c>
    </row>
    <row r="29" spans="1:11" x14ac:dyDescent="0.25">
      <c r="C29">
        <v>25</v>
      </c>
      <c r="D29" s="9">
        <f>C29*B10</f>
        <v>2.5</v>
      </c>
      <c r="E29" s="14">
        <f t="shared" si="2"/>
        <v>7.9439468952732026</v>
      </c>
      <c r="F29" s="13">
        <f>F28+E29*B10</f>
        <v>16.061239360548704</v>
      </c>
      <c r="G29" s="8">
        <f t="shared" si="0"/>
        <v>3.9240000000000004</v>
      </c>
      <c r="H29" s="8">
        <f>B6*B7*0.5*B4*E29*E29</f>
        <v>3.9075416176630937</v>
      </c>
      <c r="I29" s="8">
        <f>(G29-H29)/B5</f>
        <v>4.1145955842266657E-2</v>
      </c>
      <c r="J29" s="8">
        <f>I29*B10</f>
        <v>4.1145955842266657E-3</v>
      </c>
      <c r="K29" s="16">
        <f>B9-F29</f>
        <v>-6.1239360548704269E-2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Euler-Verfahren Earthlander</vt:lpstr>
    </vt:vector>
  </TitlesOfParts>
  <Company>Hochschule Esslingen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Anders</dc:creator>
  <cp:lastModifiedBy>Christian Anders</cp:lastModifiedBy>
  <dcterms:created xsi:type="dcterms:W3CDTF">2024-11-21T10:44:11Z</dcterms:created>
  <dcterms:modified xsi:type="dcterms:W3CDTF">2024-11-21T12:33:09Z</dcterms:modified>
</cp:coreProperties>
</file>