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F26BEFF6-0D74-4CA6-B7E3-CD7746F97491}" xr6:coauthVersionLast="47" xr6:coauthVersionMax="47" xr10:uidLastSave="{00000000-0000-0000-0000-000000000000}"/>
  <bookViews>
    <workbookView xWindow="-120" yWindow="-120" windowWidth="38640" windowHeight="21120" tabRatio="880" activeTab="9" xr2:uid="{00000000-000D-0000-FFFF-FFFF00000000}"/>
  </bookViews>
  <sheets>
    <sheet name="Indice PondENGHO" sheetId="1" r:id="rId1"/>
    <sheet name="Infla Mensual PondENGHO" sheetId="2" r:id="rId2"/>
    <sheet name="incidencia mensual" sheetId="14" state="hidden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101" i="3" l="1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CF101" i="3" s="1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B101" i="3"/>
  <c r="C101" i="3" s="1"/>
  <c r="A101" i="3" s="1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CF101" i="2" s="1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100" i="3"/>
  <c r="C100" i="3" s="1"/>
  <c r="A100" i="3" s="1"/>
  <c r="C100" i="2"/>
  <c r="B100" i="2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Q100" i="2" s="1"/>
  <c r="BP98" i="1"/>
  <c r="BP100" i="2" s="1"/>
  <c r="BO98" i="1"/>
  <c r="BN98" i="1"/>
  <c r="BM98" i="1"/>
  <c r="BL98" i="1"/>
  <c r="BK98" i="1"/>
  <c r="BJ98" i="1"/>
  <c r="BI98" i="1"/>
  <c r="BH98" i="1"/>
  <c r="BG98" i="1"/>
  <c r="BF98" i="1"/>
  <c r="BE98" i="1"/>
  <c r="BE100" i="2" s="1"/>
  <c r="BD98" i="1"/>
  <c r="BC98" i="1"/>
  <c r="BB98" i="1"/>
  <c r="BA98" i="1"/>
  <c r="BA100" i="2" s="1"/>
  <c r="AZ98" i="1"/>
  <c r="AZ100" i="2" s="1"/>
  <c r="AY98" i="1"/>
  <c r="AX98" i="1"/>
  <c r="AW98" i="1"/>
  <c r="AV98" i="1"/>
  <c r="AU98" i="1"/>
  <c r="AT98" i="1"/>
  <c r="AT100" i="2" s="1"/>
  <c r="AS98" i="1"/>
  <c r="AR98" i="1"/>
  <c r="AQ98" i="1"/>
  <c r="AP98" i="1"/>
  <c r="AO98" i="1"/>
  <c r="AN98" i="1"/>
  <c r="AM98" i="1"/>
  <c r="AL98" i="1"/>
  <c r="AK98" i="1"/>
  <c r="AK100" i="2" s="1"/>
  <c r="AJ98" i="1"/>
  <c r="AJ100" i="2" s="1"/>
  <c r="AI98" i="1"/>
  <c r="AH98" i="1"/>
  <c r="AG98" i="1"/>
  <c r="AF98" i="1"/>
  <c r="AE98" i="1"/>
  <c r="AD98" i="1"/>
  <c r="AC98" i="1"/>
  <c r="AB98" i="1"/>
  <c r="AA98" i="1"/>
  <c r="Z98" i="1"/>
  <c r="Y98" i="1"/>
  <c r="Y100" i="2" s="1"/>
  <c r="X98" i="1"/>
  <c r="W98" i="1"/>
  <c r="V98" i="1"/>
  <c r="U98" i="1"/>
  <c r="U100" i="2" s="1"/>
  <c r="T98" i="1"/>
  <c r="T100" i="2" s="1"/>
  <c r="S98" i="1"/>
  <c r="R98" i="1"/>
  <c r="Q98" i="1"/>
  <c r="P98" i="1"/>
  <c r="O98" i="1"/>
  <c r="N98" i="1"/>
  <c r="N100" i="2" s="1"/>
  <c r="M98" i="1"/>
  <c r="L98" i="1"/>
  <c r="K98" i="1"/>
  <c r="J98" i="1"/>
  <c r="I98" i="1"/>
  <c r="I100" i="2" s="1"/>
  <c r="H98" i="1"/>
  <c r="G98" i="1"/>
  <c r="F98" i="1"/>
  <c r="E98" i="1"/>
  <c r="E100" i="2" s="1"/>
  <c r="D98" i="1"/>
  <c r="D100" i="2" s="1"/>
  <c r="C98" i="1"/>
  <c r="B98" i="1"/>
  <c r="A98" i="1"/>
  <c r="A100" i="2" s="1"/>
  <c r="B99" i="3"/>
  <c r="C99" i="3" s="1"/>
  <c r="A99" i="3" s="1"/>
  <c r="C99" i="2"/>
  <c r="B99" i="2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99" i="2" s="1"/>
  <c r="B98" i="3"/>
  <c r="C98" i="3" s="1"/>
  <c r="A98" i="3" s="1"/>
  <c r="C98" i="2"/>
  <c r="B98" i="2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O98" i="2" s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Z99" i="2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J98" i="2" s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S98" i="2" s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D98" i="2" s="1"/>
  <c r="C96" i="1"/>
  <c r="B96" i="1"/>
  <c r="A96" i="1"/>
  <c r="A98" i="2" s="1"/>
  <c r="B97" i="3"/>
  <c r="C97" i="3" s="1"/>
  <c r="A97" i="3" s="1"/>
  <c r="C97" i="2"/>
  <c r="B97" i="2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W97" i="2" s="1"/>
  <c r="V95" i="1"/>
  <c r="U95" i="1"/>
  <c r="T95" i="1"/>
  <c r="S95" i="1"/>
  <c r="R95" i="1"/>
  <c r="Q95" i="1"/>
  <c r="P95" i="1"/>
  <c r="O95" i="1"/>
  <c r="CW92" i="1" s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97" i="2" s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B96" i="3"/>
  <c r="C96" i="3" s="1"/>
  <c r="A96" i="3" s="1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95" i="2" s="1"/>
  <c r="P4" i="14"/>
  <c r="AQ4" i="14"/>
  <c r="AI100" i="2" l="1"/>
  <c r="AY100" i="2"/>
  <c r="BO100" i="2"/>
  <c r="S100" i="2"/>
  <c r="CZ92" i="1"/>
  <c r="AQ99" i="2"/>
  <c r="V100" i="2"/>
  <c r="AL100" i="2"/>
  <c r="BB100" i="2"/>
  <c r="AB99" i="2"/>
  <c r="BX99" i="2"/>
  <c r="AM100" i="2"/>
  <c r="BS100" i="2"/>
  <c r="DB92" i="1"/>
  <c r="BS97" i="2"/>
  <c r="BI99" i="2"/>
  <c r="X100" i="2"/>
  <c r="BD100" i="2"/>
  <c r="BT100" i="2"/>
  <c r="AI99" i="2"/>
  <c r="BP98" i="2"/>
  <c r="BK99" i="2"/>
  <c r="J100" i="2"/>
  <c r="Z100" i="2"/>
  <c r="BV100" i="2"/>
  <c r="T98" i="2"/>
  <c r="AQ100" i="2"/>
  <c r="AY99" i="2"/>
  <c r="L100" i="2"/>
  <c r="DH91" i="1"/>
  <c r="AC100" i="2"/>
  <c r="AS100" i="2"/>
  <c r="AD100" i="2"/>
  <c r="BJ100" i="2"/>
  <c r="BZ100" i="2"/>
  <c r="Q100" i="3"/>
  <c r="AW100" i="3"/>
  <c r="W100" i="2"/>
  <c r="AN100" i="2"/>
  <c r="AO100" i="2"/>
  <c r="F98" i="2"/>
  <c r="AP100" i="2"/>
  <c r="K100" i="2"/>
  <c r="BT98" i="2"/>
  <c r="CR91" i="1"/>
  <c r="AE100" i="2"/>
  <c r="AU100" i="2"/>
  <c r="BK100" i="2"/>
  <c r="CA100" i="2"/>
  <c r="N100" i="3"/>
  <c r="F100" i="2"/>
  <c r="AA100" i="2"/>
  <c r="BW100" i="2"/>
  <c r="X98" i="2"/>
  <c r="BH100" i="2"/>
  <c r="BI100" i="2"/>
  <c r="O100" i="2"/>
  <c r="G99" i="2"/>
  <c r="AM99" i="2"/>
  <c r="P100" i="2"/>
  <c r="AF100" i="2"/>
  <c r="AV100" i="2"/>
  <c r="BL100" i="2"/>
  <c r="CF100" i="2" s="1"/>
  <c r="CB100" i="2"/>
  <c r="G100" i="2"/>
  <c r="CB99" i="2"/>
  <c r="BF100" i="2"/>
  <c r="AN98" i="2"/>
  <c r="AR100" i="2"/>
  <c r="M100" i="2"/>
  <c r="DI91" i="1"/>
  <c r="DV91" i="1" s="1"/>
  <c r="AN99" i="2"/>
  <c r="Q100" i="2"/>
  <c r="AG100" i="2"/>
  <c r="AW100" i="2"/>
  <c r="BM100" i="2"/>
  <c r="CC100" i="2"/>
  <c r="BC100" i="2"/>
  <c r="BU100" i="2"/>
  <c r="BD98" i="2"/>
  <c r="AB100" i="2"/>
  <c r="BX100" i="2"/>
  <c r="E99" i="2"/>
  <c r="BR99" i="2"/>
  <c r="DJ91" i="1"/>
  <c r="BE99" i="2"/>
  <c r="R100" i="2"/>
  <c r="AH100" i="2"/>
  <c r="AX100" i="2"/>
  <c r="BN100" i="2"/>
  <c r="CD100" i="2"/>
  <c r="BR100" i="2"/>
  <c r="H100" i="2"/>
  <c r="BG100" i="2"/>
  <c r="BY100" i="2"/>
  <c r="CS91" i="1"/>
  <c r="F99" i="2"/>
  <c r="T97" i="2"/>
  <c r="CY92" i="1"/>
  <c r="AP99" i="2"/>
  <c r="BS99" i="3"/>
  <c r="AC99" i="3"/>
  <c r="S99" i="2"/>
  <c r="BO99" i="2"/>
  <c r="AJ99" i="2"/>
  <c r="U99" i="2"/>
  <c r="BQ99" i="2"/>
  <c r="V99" i="2"/>
  <c r="BB99" i="2"/>
  <c r="W99" i="2"/>
  <c r="BC99" i="2"/>
  <c r="H99" i="2"/>
  <c r="X99" i="2"/>
  <c r="BT99" i="2"/>
  <c r="Y99" i="2"/>
  <c r="BU99" i="2"/>
  <c r="AY98" i="2"/>
  <c r="Z99" i="2"/>
  <c r="BV99" i="2"/>
  <c r="AZ98" i="2"/>
  <c r="AA99" i="2"/>
  <c r="BW99" i="2"/>
  <c r="BH99" i="2"/>
  <c r="M99" i="2"/>
  <c r="BY99" i="2"/>
  <c r="CO92" i="1"/>
  <c r="AD99" i="2"/>
  <c r="BZ99" i="2"/>
  <c r="CP92" i="1"/>
  <c r="DP92" i="1" s="1"/>
  <c r="AE99" i="2"/>
  <c r="CA99" i="2"/>
  <c r="DD92" i="1"/>
  <c r="P99" i="2"/>
  <c r="AF99" i="2"/>
  <c r="AV99" i="2"/>
  <c r="BL99" i="2"/>
  <c r="D99" i="2"/>
  <c r="T99" i="2"/>
  <c r="BP99" i="2"/>
  <c r="AK99" i="2"/>
  <c r="AL99" i="2"/>
  <c r="BS99" i="2"/>
  <c r="AI98" i="2"/>
  <c r="I99" i="2"/>
  <c r="DK91" i="1"/>
  <c r="J99" i="2"/>
  <c r="BF99" i="2"/>
  <c r="K99" i="2"/>
  <c r="BG99" i="2"/>
  <c r="L99" i="2"/>
  <c r="AR99" i="2"/>
  <c r="AS99" i="2"/>
  <c r="N99" i="2"/>
  <c r="BJ99" i="2"/>
  <c r="CL91" i="1"/>
  <c r="DC92" i="1"/>
  <c r="O99" i="2"/>
  <c r="CQ92" i="1"/>
  <c r="CN91" i="1"/>
  <c r="CR92" i="1"/>
  <c r="Q99" i="2"/>
  <c r="AG99" i="2"/>
  <c r="AW99" i="2"/>
  <c r="BM99" i="2"/>
  <c r="CC99" i="2"/>
  <c r="BA99" i="2"/>
  <c r="BD99" i="2"/>
  <c r="AO99" i="2"/>
  <c r="AC99" i="2"/>
  <c r="AT99" i="2"/>
  <c r="AU99" i="2"/>
  <c r="CM91" i="1"/>
  <c r="CO91" i="1"/>
  <c r="CS92" i="1"/>
  <c r="R99" i="2"/>
  <c r="AH99" i="2"/>
  <c r="AX99" i="2"/>
  <c r="BN99" i="2"/>
  <c r="CD99" i="2"/>
  <c r="DO92" i="1"/>
  <c r="E98" i="2"/>
  <c r="U98" i="2"/>
  <c r="AK98" i="2"/>
  <c r="BA98" i="2"/>
  <c r="BQ98" i="2"/>
  <c r="V98" i="2"/>
  <c r="AL98" i="2"/>
  <c r="BB98" i="2"/>
  <c r="BR98" i="2"/>
  <c r="G98" i="2"/>
  <c r="W98" i="2"/>
  <c r="AM98" i="2"/>
  <c r="BC98" i="2"/>
  <c r="BS98" i="2"/>
  <c r="DC91" i="1"/>
  <c r="H98" i="2"/>
  <c r="CQ91" i="1"/>
  <c r="DQ91" i="1" s="1"/>
  <c r="DD91" i="1"/>
  <c r="CU92" i="1"/>
  <c r="DH92" i="1"/>
  <c r="I98" i="2"/>
  <c r="Y98" i="2"/>
  <c r="AO98" i="2"/>
  <c r="BE98" i="2"/>
  <c r="BU98" i="2"/>
  <c r="DE91" i="1"/>
  <c r="CV92" i="1"/>
  <c r="DI92" i="1"/>
  <c r="J98" i="2"/>
  <c r="Z98" i="2"/>
  <c r="AP98" i="2"/>
  <c r="BF98" i="2"/>
  <c r="BV98" i="2"/>
  <c r="DF91" i="1"/>
  <c r="DS91" i="1" s="1"/>
  <c r="DJ92" i="1"/>
  <c r="DW92" i="1" s="1"/>
  <c r="K98" i="2"/>
  <c r="AA98" i="2"/>
  <c r="AQ98" i="2"/>
  <c r="BG98" i="2"/>
  <c r="BW98" i="2"/>
  <c r="CT91" i="1"/>
  <c r="DG91" i="1"/>
  <c r="CX92" i="1"/>
  <c r="DK92" i="1"/>
  <c r="L98" i="2"/>
  <c r="AB98" i="2"/>
  <c r="AR98" i="2"/>
  <c r="BH98" i="2"/>
  <c r="BX98" i="2"/>
  <c r="CU91" i="1"/>
  <c r="M98" i="2"/>
  <c r="AC98" i="2"/>
  <c r="AS98" i="2"/>
  <c r="BI98" i="2"/>
  <c r="BY98" i="2"/>
  <c r="CL92" i="1"/>
  <c r="CV91" i="1"/>
  <c r="N98" i="2"/>
  <c r="AD98" i="2"/>
  <c r="AT98" i="2"/>
  <c r="BJ98" i="2"/>
  <c r="BZ98" i="2"/>
  <c r="CW91" i="1"/>
  <c r="DW91" i="1" s="1"/>
  <c r="S97" i="2"/>
  <c r="AI97" i="2"/>
  <c r="AY97" i="2"/>
  <c r="BO97" i="2"/>
  <c r="O98" i="2"/>
  <c r="AE98" i="2"/>
  <c r="AU98" i="2"/>
  <c r="BK98" i="2"/>
  <c r="CA98" i="2"/>
  <c r="CY91" i="1"/>
  <c r="CZ91" i="1"/>
  <c r="CX91" i="1"/>
  <c r="D97" i="2"/>
  <c r="AJ97" i="2"/>
  <c r="AZ97" i="2"/>
  <c r="P98" i="2"/>
  <c r="AF98" i="2"/>
  <c r="AV98" i="2"/>
  <c r="BL98" i="2"/>
  <c r="CF98" i="2" s="1"/>
  <c r="CB98" i="2"/>
  <c r="DA91" i="1"/>
  <c r="CM92" i="1"/>
  <c r="DM92" i="1" s="1"/>
  <c r="Q98" i="2"/>
  <c r="AG98" i="2"/>
  <c r="AW98" i="2"/>
  <c r="BM98" i="2"/>
  <c r="CC98" i="2"/>
  <c r="CP91" i="1"/>
  <c r="DB91" i="1"/>
  <c r="F97" i="2"/>
  <c r="V97" i="2"/>
  <c r="AL97" i="2"/>
  <c r="DA92" i="1"/>
  <c r="R98" i="2"/>
  <c r="AH98" i="2"/>
  <c r="AX98" i="2"/>
  <c r="BN98" i="2"/>
  <c r="CD98" i="2"/>
  <c r="CK92" i="1"/>
  <c r="BP97" i="2"/>
  <c r="DE92" i="1"/>
  <c r="AA97" i="2"/>
  <c r="CN92" i="1"/>
  <c r="DF92" i="1"/>
  <c r="L97" i="2"/>
  <c r="DG92" i="1"/>
  <c r="CT92" i="1"/>
  <c r="AE97" i="2"/>
  <c r="AU97" i="2"/>
  <c r="BK97" i="2"/>
  <c r="E97" i="2"/>
  <c r="U97" i="2"/>
  <c r="AN97" i="2"/>
  <c r="BE97" i="2"/>
  <c r="AP97" i="2"/>
  <c r="AR97" i="2"/>
  <c r="BX97" i="2"/>
  <c r="BZ97" i="2"/>
  <c r="AK97" i="2"/>
  <c r="BB97" i="2"/>
  <c r="AM97" i="2"/>
  <c r="AY96" i="2"/>
  <c r="X97" i="2"/>
  <c r="BT97" i="2"/>
  <c r="AJ96" i="2"/>
  <c r="AO97" i="2"/>
  <c r="J97" i="2"/>
  <c r="BF97" i="2"/>
  <c r="AQ97" i="2"/>
  <c r="BH97" i="2"/>
  <c r="M97" i="2"/>
  <c r="AC97" i="2"/>
  <c r="AS97" i="2"/>
  <c r="BI97" i="2"/>
  <c r="BY97" i="2"/>
  <c r="BQ97" i="2"/>
  <c r="BR97" i="2"/>
  <c r="G97" i="2"/>
  <c r="BC97" i="2"/>
  <c r="AI96" i="2"/>
  <c r="BO96" i="2"/>
  <c r="H97" i="2"/>
  <c r="BD97" i="2"/>
  <c r="T96" i="2"/>
  <c r="BP96" i="2"/>
  <c r="I97" i="2"/>
  <c r="BQ96" i="2"/>
  <c r="BW97" i="2"/>
  <c r="N97" i="2"/>
  <c r="BJ97" i="2"/>
  <c r="O97" i="2"/>
  <c r="CA97" i="2"/>
  <c r="AV97" i="2"/>
  <c r="Q97" i="2"/>
  <c r="AG97" i="2"/>
  <c r="AW97" i="2"/>
  <c r="BM97" i="2"/>
  <c r="CC97" i="2"/>
  <c r="BA97" i="2"/>
  <c r="S96" i="2"/>
  <c r="D96" i="2"/>
  <c r="AZ96" i="2"/>
  <c r="Y97" i="2"/>
  <c r="BU97" i="2"/>
  <c r="AK96" i="2"/>
  <c r="Z97" i="2"/>
  <c r="BV97" i="2"/>
  <c r="K97" i="2"/>
  <c r="BG97" i="2"/>
  <c r="AB97" i="2"/>
  <c r="AD97" i="2"/>
  <c r="AT97" i="2"/>
  <c r="P97" i="2"/>
  <c r="AF97" i="2"/>
  <c r="BL97" i="2"/>
  <c r="CB97" i="2"/>
  <c r="R97" i="2"/>
  <c r="AH97" i="2"/>
  <c r="AX97" i="2"/>
  <c r="BN97" i="2"/>
  <c r="CD97" i="2"/>
  <c r="BA96" i="2"/>
  <c r="E96" i="2"/>
  <c r="U96" i="2"/>
  <c r="CK91" i="1"/>
  <c r="F96" i="2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B96" i="2"/>
  <c r="Q96" i="2"/>
  <c r="AG96" i="2"/>
  <c r="AW96" i="2"/>
  <c r="BM96" i="2"/>
  <c r="CC96" i="2"/>
  <c r="R96" i="2"/>
  <c r="AH96" i="2"/>
  <c r="AX96" i="2"/>
  <c r="BN96" i="2"/>
  <c r="CD96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Z95" i="2" s="1"/>
  <c r="BY92" i="1"/>
  <c r="BY95" i="2" s="1"/>
  <c r="BX92" i="1"/>
  <c r="BX95" i="2" s="1"/>
  <c r="BW92" i="1"/>
  <c r="BW95" i="2" s="1"/>
  <c r="BV92" i="1"/>
  <c r="BV95" i="2" s="1"/>
  <c r="BU92" i="1"/>
  <c r="BU95" i="2" s="1"/>
  <c r="BT92" i="1"/>
  <c r="BT95" i="2" s="1"/>
  <c r="BS92" i="1"/>
  <c r="BS95" i="2" s="1"/>
  <c r="BR92" i="1"/>
  <c r="BR95" i="2" s="1"/>
  <c r="BQ92" i="1"/>
  <c r="BQ95" i="2" s="1"/>
  <c r="BP92" i="1"/>
  <c r="BO92" i="1"/>
  <c r="BN92" i="1"/>
  <c r="BN95" i="2" s="1"/>
  <c r="BM92" i="1"/>
  <c r="BM95" i="2" s="1"/>
  <c r="BL92" i="1"/>
  <c r="P95" i="14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E95" i="2" s="1"/>
  <c r="BD92" i="1"/>
  <c r="BD95" i="2" s="1"/>
  <c r="BC92" i="1"/>
  <c r="BC95" i="2" s="1"/>
  <c r="BB92" i="1"/>
  <c r="BB95" i="2" s="1"/>
  <c r="BA92" i="1"/>
  <c r="BA95" i="2" s="1"/>
  <c r="AZ92" i="1"/>
  <c r="AZ95" i="2" s="1"/>
  <c r="AY92" i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J95" i="2" s="1"/>
  <c r="AI92" i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B95" i="2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R92" i="1"/>
  <c r="R95" i="2" s="1"/>
  <c r="Q92" i="1"/>
  <c r="Q95" i="2" s="1"/>
  <c r="P92" i="1"/>
  <c r="P95" i="2" s="1"/>
  <c r="O92" i="1"/>
  <c r="O95" i="2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E95" i="2" s="1"/>
  <c r="D92" i="1"/>
  <c r="D95" i="2" s="1"/>
  <c r="C92" i="1"/>
  <c r="B92" i="1"/>
  <c r="A92" i="1"/>
  <c r="A94" i="2" s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AQ94" i="14" s="1"/>
  <c r="BO91" i="1"/>
  <c r="BN91" i="1"/>
  <c r="BM91" i="1"/>
  <c r="BL91" i="1"/>
  <c r="P94" i="14" s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AQ93" i="14" s="1"/>
  <c r="BO90" i="1"/>
  <c r="BN90" i="1"/>
  <c r="BM90" i="1"/>
  <c r="BL90" i="1"/>
  <c r="P93" i="14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AQ92" i="14" s="1"/>
  <c r="BO89" i="1"/>
  <c r="BN89" i="1"/>
  <c r="BM89" i="1"/>
  <c r="BL89" i="1"/>
  <c r="P92" i="14" s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AQ91" i="14" s="1"/>
  <c r="BO88" i="1"/>
  <c r="BN88" i="1"/>
  <c r="BM88" i="1"/>
  <c r="BL88" i="1"/>
  <c r="P91" i="14" s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AQ90" i="14" s="1"/>
  <c r="BO87" i="1"/>
  <c r="BN87" i="1"/>
  <c r="BM87" i="1"/>
  <c r="BL87" i="1"/>
  <c r="P90" i="14" s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/>
  <c r="B88" i="3"/>
  <c r="C88" i="3" s="1"/>
  <c r="A88" i="3" s="1"/>
  <c r="C88" i="2"/>
  <c r="CD86" i="1"/>
  <c r="CD100" i="3" s="1"/>
  <c r="CC86" i="1"/>
  <c r="CC100" i="3" s="1"/>
  <c r="CB86" i="1"/>
  <c r="CB100" i="3" s="1"/>
  <c r="CA86" i="1"/>
  <c r="CA100" i="3" s="1"/>
  <c r="BZ86" i="1"/>
  <c r="BZ100" i="3" s="1"/>
  <c r="BY86" i="1"/>
  <c r="BY100" i="3" s="1"/>
  <c r="BX86" i="1"/>
  <c r="BX100" i="3" s="1"/>
  <c r="BW86" i="1"/>
  <c r="BW100" i="3" s="1"/>
  <c r="BV86" i="1"/>
  <c r="BV100" i="3" s="1"/>
  <c r="BU86" i="1"/>
  <c r="BU100" i="3" s="1"/>
  <c r="BT86" i="1"/>
  <c r="BT100" i="3" s="1"/>
  <c r="BS86" i="1"/>
  <c r="BS100" i="3" s="1"/>
  <c r="BR86" i="1"/>
  <c r="BR100" i="3" s="1"/>
  <c r="BQ86" i="1"/>
  <c r="BQ100" i="3" s="1"/>
  <c r="BP86" i="1"/>
  <c r="BO86" i="1"/>
  <c r="BO100" i="3" s="1"/>
  <c r="BN86" i="1"/>
  <c r="BN100" i="3" s="1"/>
  <c r="BM86" i="1"/>
  <c r="BM100" i="3" s="1"/>
  <c r="BL86" i="1"/>
  <c r="P89" i="14" s="1"/>
  <c r="BK86" i="1"/>
  <c r="BK100" i="3" s="1"/>
  <c r="BJ86" i="1"/>
  <c r="BJ100" i="3" s="1"/>
  <c r="BI86" i="1"/>
  <c r="BI100" i="3" s="1"/>
  <c r="BH86" i="1"/>
  <c r="BH100" i="3" s="1"/>
  <c r="BG86" i="1"/>
  <c r="BG100" i="3" s="1"/>
  <c r="BF86" i="1"/>
  <c r="BF100" i="3" s="1"/>
  <c r="BE86" i="1"/>
  <c r="BE100" i="3" s="1"/>
  <c r="BD86" i="1"/>
  <c r="BD100" i="3" s="1"/>
  <c r="BC86" i="1"/>
  <c r="BC100" i="3" s="1"/>
  <c r="BB86" i="1"/>
  <c r="BB100" i="3" s="1"/>
  <c r="BA86" i="1"/>
  <c r="BA100" i="3" s="1"/>
  <c r="AZ86" i="1"/>
  <c r="AZ100" i="3" s="1"/>
  <c r="AY86" i="1"/>
  <c r="AY100" i="3" s="1"/>
  <c r="AX86" i="1"/>
  <c r="AX100" i="3" s="1"/>
  <c r="AW86" i="1"/>
  <c r="AV86" i="1"/>
  <c r="AV100" i="3" s="1"/>
  <c r="AU86" i="1"/>
  <c r="AU100" i="3" s="1"/>
  <c r="AT86" i="1"/>
  <c r="AT100" i="3" s="1"/>
  <c r="AS86" i="1"/>
  <c r="AS100" i="3" s="1"/>
  <c r="AR86" i="1"/>
  <c r="AR100" i="3" s="1"/>
  <c r="AQ86" i="1"/>
  <c r="AQ100" i="3" s="1"/>
  <c r="AP86" i="1"/>
  <c r="AP100" i="3" s="1"/>
  <c r="AO86" i="1"/>
  <c r="AO100" i="3" s="1"/>
  <c r="AN86" i="1"/>
  <c r="AN100" i="3" s="1"/>
  <c r="AM86" i="1"/>
  <c r="AM100" i="3" s="1"/>
  <c r="AL86" i="1"/>
  <c r="AL100" i="3" s="1"/>
  <c r="AK86" i="1"/>
  <c r="AK100" i="3" s="1"/>
  <c r="AJ86" i="1"/>
  <c r="AJ100" i="3" s="1"/>
  <c r="AI86" i="1"/>
  <c r="AI100" i="3" s="1"/>
  <c r="AH86" i="1"/>
  <c r="AH100" i="3" s="1"/>
  <c r="AG86" i="1"/>
  <c r="AG100" i="3" s="1"/>
  <c r="AF86" i="1"/>
  <c r="AF100" i="3" s="1"/>
  <c r="AE86" i="1"/>
  <c r="AE100" i="3" s="1"/>
  <c r="AD86" i="1"/>
  <c r="AD100" i="3" s="1"/>
  <c r="AC86" i="1"/>
  <c r="AC100" i="3" s="1"/>
  <c r="AB86" i="1"/>
  <c r="AB100" i="3" s="1"/>
  <c r="AA86" i="1"/>
  <c r="AA100" i="3" s="1"/>
  <c r="Z86" i="1"/>
  <c r="Z100" i="3" s="1"/>
  <c r="Y86" i="1"/>
  <c r="Y100" i="3" s="1"/>
  <c r="X86" i="1"/>
  <c r="X100" i="3" s="1"/>
  <c r="W86" i="1"/>
  <c r="W100" i="3" s="1"/>
  <c r="V86" i="1"/>
  <c r="V100" i="3" s="1"/>
  <c r="U86" i="1"/>
  <c r="U100" i="3" s="1"/>
  <c r="T86" i="1"/>
  <c r="T100" i="3" s="1"/>
  <c r="S86" i="1"/>
  <c r="S100" i="3" s="1"/>
  <c r="R86" i="1"/>
  <c r="R100" i="3" s="1"/>
  <c r="Q86" i="1"/>
  <c r="P86" i="1"/>
  <c r="P100" i="3" s="1"/>
  <c r="O86" i="1"/>
  <c r="O100" i="3" s="1"/>
  <c r="N86" i="1"/>
  <c r="M86" i="1"/>
  <c r="M100" i="3" s="1"/>
  <c r="L86" i="1"/>
  <c r="L100" i="3" s="1"/>
  <c r="K86" i="1"/>
  <c r="K100" i="3" s="1"/>
  <c r="J86" i="1"/>
  <c r="J100" i="3" s="1"/>
  <c r="I86" i="1"/>
  <c r="I100" i="3" s="1"/>
  <c r="H86" i="1"/>
  <c r="H100" i="3" s="1"/>
  <c r="G86" i="1"/>
  <c r="G100" i="3" s="1"/>
  <c r="F86" i="1"/>
  <c r="F100" i="3" s="1"/>
  <c r="E86" i="1"/>
  <c r="E100" i="3" s="1"/>
  <c r="D86" i="1"/>
  <c r="D100" i="3" s="1"/>
  <c r="A86" i="1"/>
  <c r="B87" i="3"/>
  <c r="C87" i="3" s="1"/>
  <c r="A87" i="3" s="1"/>
  <c r="C87" i="2"/>
  <c r="CD85" i="1"/>
  <c r="CD99" i="3" s="1"/>
  <c r="CC85" i="1"/>
  <c r="CC99" i="3" s="1"/>
  <c r="CB85" i="1"/>
  <c r="CB99" i="3" s="1"/>
  <c r="CA85" i="1"/>
  <c r="CA99" i="3" s="1"/>
  <c r="BZ85" i="1"/>
  <c r="BZ99" i="3" s="1"/>
  <c r="BY85" i="1"/>
  <c r="BY99" i="3" s="1"/>
  <c r="BX85" i="1"/>
  <c r="BX99" i="3" s="1"/>
  <c r="BW85" i="1"/>
  <c r="BW99" i="3" s="1"/>
  <c r="BV85" i="1"/>
  <c r="BV99" i="3" s="1"/>
  <c r="BU85" i="1"/>
  <c r="BU99" i="3" s="1"/>
  <c r="BT85" i="1"/>
  <c r="BT99" i="3" s="1"/>
  <c r="BS85" i="1"/>
  <c r="BR85" i="1"/>
  <c r="BR99" i="3" s="1"/>
  <c r="BQ85" i="1"/>
  <c r="BQ99" i="3" s="1"/>
  <c r="BP85" i="1"/>
  <c r="BO85" i="1"/>
  <c r="BO99" i="3" s="1"/>
  <c r="BN85" i="1"/>
  <c r="BN99" i="3" s="1"/>
  <c r="BM85" i="1"/>
  <c r="BM99" i="3" s="1"/>
  <c r="BL85" i="1"/>
  <c r="P88" i="14" s="1"/>
  <c r="BK85" i="1"/>
  <c r="BK99" i="3" s="1"/>
  <c r="BJ85" i="1"/>
  <c r="BJ99" i="3" s="1"/>
  <c r="BI85" i="1"/>
  <c r="BI99" i="3" s="1"/>
  <c r="BH85" i="1"/>
  <c r="BH99" i="3" s="1"/>
  <c r="BG85" i="1"/>
  <c r="BG99" i="3" s="1"/>
  <c r="BF85" i="1"/>
  <c r="BF99" i="3" s="1"/>
  <c r="BE85" i="1"/>
  <c r="BE99" i="3" s="1"/>
  <c r="BD85" i="1"/>
  <c r="BD99" i="3" s="1"/>
  <c r="BC85" i="1"/>
  <c r="BC99" i="3" s="1"/>
  <c r="BB85" i="1"/>
  <c r="BB99" i="3" s="1"/>
  <c r="BA85" i="1"/>
  <c r="BA99" i="3" s="1"/>
  <c r="AZ85" i="1"/>
  <c r="AZ99" i="3" s="1"/>
  <c r="AY85" i="1"/>
  <c r="AY99" i="3" s="1"/>
  <c r="AX85" i="1"/>
  <c r="AX99" i="3" s="1"/>
  <c r="AW85" i="1"/>
  <c r="AW99" i="3" s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P99" i="3" s="1"/>
  <c r="AO85" i="1"/>
  <c r="AO99" i="3" s="1"/>
  <c r="AN85" i="1"/>
  <c r="AN99" i="3" s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B85" i="1"/>
  <c r="AB99" i="3" s="1"/>
  <c r="AA85" i="1"/>
  <c r="AA99" i="3" s="1"/>
  <c r="Z85" i="1"/>
  <c r="Z99" i="3" s="1"/>
  <c r="Y85" i="1"/>
  <c r="Y99" i="3" s="1"/>
  <c r="X85" i="1"/>
  <c r="X99" i="3" s="1"/>
  <c r="W85" i="1"/>
  <c r="W99" i="3" s="1"/>
  <c r="V85" i="1"/>
  <c r="V99" i="3" s="1"/>
  <c r="U85" i="1"/>
  <c r="U99" i="3" s="1"/>
  <c r="T85" i="1"/>
  <c r="T99" i="3" s="1"/>
  <c r="S85" i="1"/>
  <c r="S99" i="3" s="1"/>
  <c r="R85" i="1"/>
  <c r="R99" i="3" s="1"/>
  <c r="Q85" i="1"/>
  <c r="Q99" i="3" s="1"/>
  <c r="P85" i="1"/>
  <c r="P99" i="3" s="1"/>
  <c r="O85" i="1"/>
  <c r="O99" i="3" s="1"/>
  <c r="N85" i="1"/>
  <c r="N99" i="3" s="1"/>
  <c r="M85" i="1"/>
  <c r="M99" i="3" s="1"/>
  <c r="L85" i="1"/>
  <c r="L99" i="3" s="1"/>
  <c r="K85" i="1"/>
  <c r="K99" i="3" s="1"/>
  <c r="J85" i="1"/>
  <c r="J99" i="3" s="1"/>
  <c r="I85" i="1"/>
  <c r="I99" i="3" s="1"/>
  <c r="H85" i="1"/>
  <c r="H99" i="3" s="1"/>
  <c r="G85" i="1"/>
  <c r="G99" i="3" s="1"/>
  <c r="F85" i="1"/>
  <c r="F99" i="3" s="1"/>
  <c r="E85" i="1"/>
  <c r="E99" i="3" s="1"/>
  <c r="D85" i="1"/>
  <c r="D99" i="3" s="1"/>
  <c r="A85" i="1"/>
  <c r="B86" i="3"/>
  <c r="C86" i="3" s="1"/>
  <c r="A86" i="3" s="1"/>
  <c r="C86" i="2"/>
  <c r="CD84" i="1"/>
  <c r="CD98" i="3" s="1"/>
  <c r="CC84" i="1"/>
  <c r="CC98" i="3" s="1"/>
  <c r="CB84" i="1"/>
  <c r="CB98" i="3" s="1"/>
  <c r="CA84" i="1"/>
  <c r="CA98" i="3" s="1"/>
  <c r="BZ84" i="1"/>
  <c r="BZ98" i="3" s="1"/>
  <c r="BY84" i="1"/>
  <c r="BY98" i="3" s="1"/>
  <c r="BX84" i="1"/>
  <c r="BX98" i="3" s="1"/>
  <c r="BW84" i="1"/>
  <c r="BW98" i="3" s="1"/>
  <c r="BV84" i="1"/>
  <c r="BV98" i="3" s="1"/>
  <c r="BU84" i="1"/>
  <c r="BU98" i="3" s="1"/>
  <c r="BT84" i="1"/>
  <c r="BT98" i="3" s="1"/>
  <c r="BS84" i="1"/>
  <c r="BS98" i="3" s="1"/>
  <c r="BR84" i="1"/>
  <c r="BR98" i="3" s="1"/>
  <c r="BQ84" i="1"/>
  <c r="BQ98" i="3" s="1"/>
  <c r="BP84" i="1"/>
  <c r="BO84" i="1"/>
  <c r="BO98" i="3" s="1"/>
  <c r="BN84" i="1"/>
  <c r="BN98" i="3" s="1"/>
  <c r="BM84" i="1"/>
  <c r="BM98" i="3" s="1"/>
  <c r="BL84" i="1"/>
  <c r="P87" i="14" s="1"/>
  <c r="BK84" i="1"/>
  <c r="BK98" i="3" s="1"/>
  <c r="BJ84" i="1"/>
  <c r="BJ98" i="3" s="1"/>
  <c r="BI84" i="1"/>
  <c r="BI98" i="3" s="1"/>
  <c r="BH84" i="1"/>
  <c r="BH98" i="3" s="1"/>
  <c r="BG84" i="1"/>
  <c r="BG98" i="3" s="1"/>
  <c r="BF84" i="1"/>
  <c r="BF98" i="3" s="1"/>
  <c r="BE84" i="1"/>
  <c r="BE98" i="3" s="1"/>
  <c r="BD84" i="1"/>
  <c r="BD98" i="3" s="1"/>
  <c r="BC84" i="1"/>
  <c r="BC98" i="3" s="1"/>
  <c r="BB84" i="1"/>
  <c r="BB98" i="3" s="1"/>
  <c r="BA84" i="1"/>
  <c r="BA98" i="3" s="1"/>
  <c r="AZ84" i="1"/>
  <c r="AZ98" i="3" s="1"/>
  <c r="AY84" i="1"/>
  <c r="AY98" i="3" s="1"/>
  <c r="AX84" i="1"/>
  <c r="AX98" i="3" s="1"/>
  <c r="AW84" i="1"/>
  <c r="AW98" i="3" s="1"/>
  <c r="AV84" i="1"/>
  <c r="AV98" i="3" s="1"/>
  <c r="AU84" i="1"/>
  <c r="AU98" i="3" s="1"/>
  <c r="AT84" i="1"/>
  <c r="AT98" i="3" s="1"/>
  <c r="AS84" i="1"/>
  <c r="AS98" i="3" s="1"/>
  <c r="AR84" i="1"/>
  <c r="AR98" i="3" s="1"/>
  <c r="AQ84" i="1"/>
  <c r="AQ98" i="3" s="1"/>
  <c r="AP84" i="1"/>
  <c r="AP98" i="3" s="1"/>
  <c r="AO84" i="1"/>
  <c r="AO98" i="3" s="1"/>
  <c r="AN84" i="1"/>
  <c r="AN98" i="3" s="1"/>
  <c r="AM84" i="1"/>
  <c r="AM98" i="3" s="1"/>
  <c r="AL84" i="1"/>
  <c r="AL98" i="3" s="1"/>
  <c r="AK84" i="1"/>
  <c r="AK98" i="3" s="1"/>
  <c r="AJ84" i="1"/>
  <c r="AJ98" i="3" s="1"/>
  <c r="AI84" i="1"/>
  <c r="AI98" i="3" s="1"/>
  <c r="AH84" i="1"/>
  <c r="AH98" i="3" s="1"/>
  <c r="AG84" i="1"/>
  <c r="AG98" i="3" s="1"/>
  <c r="AF84" i="1"/>
  <c r="AF98" i="3" s="1"/>
  <c r="AE84" i="1"/>
  <c r="AE98" i="3" s="1"/>
  <c r="AD84" i="1"/>
  <c r="AD98" i="3" s="1"/>
  <c r="AC84" i="1"/>
  <c r="AC98" i="3" s="1"/>
  <c r="AB84" i="1"/>
  <c r="AB98" i="3" s="1"/>
  <c r="AA84" i="1"/>
  <c r="AA98" i="3" s="1"/>
  <c r="Z84" i="1"/>
  <c r="Z98" i="3" s="1"/>
  <c r="Y84" i="1"/>
  <c r="Y98" i="3" s="1"/>
  <c r="X84" i="1"/>
  <c r="X98" i="3" s="1"/>
  <c r="W84" i="1"/>
  <c r="W98" i="3" s="1"/>
  <c r="V84" i="1"/>
  <c r="V98" i="3" s="1"/>
  <c r="U84" i="1"/>
  <c r="U98" i="3" s="1"/>
  <c r="T84" i="1"/>
  <c r="T98" i="3" s="1"/>
  <c r="S84" i="1"/>
  <c r="S98" i="3" s="1"/>
  <c r="R84" i="1"/>
  <c r="R98" i="3" s="1"/>
  <c r="Q84" i="1"/>
  <c r="Q98" i="3" s="1"/>
  <c r="P84" i="1"/>
  <c r="P98" i="3" s="1"/>
  <c r="O84" i="1"/>
  <c r="O98" i="3" s="1"/>
  <c r="N84" i="1"/>
  <c r="N98" i="3" s="1"/>
  <c r="M84" i="1"/>
  <c r="M98" i="3" s="1"/>
  <c r="L84" i="1"/>
  <c r="L98" i="3" s="1"/>
  <c r="K84" i="1"/>
  <c r="K98" i="3" s="1"/>
  <c r="J84" i="1"/>
  <c r="J98" i="3" s="1"/>
  <c r="I84" i="1"/>
  <c r="I98" i="3" s="1"/>
  <c r="H84" i="1"/>
  <c r="H98" i="3" s="1"/>
  <c r="G84" i="1"/>
  <c r="G98" i="3" s="1"/>
  <c r="F84" i="1"/>
  <c r="F98" i="3" s="1"/>
  <c r="E84" i="1"/>
  <c r="E98" i="3" s="1"/>
  <c r="D84" i="1"/>
  <c r="D98" i="3" s="1"/>
  <c r="A84" i="1"/>
  <c r="B85" i="3"/>
  <c r="C85" i="3" s="1"/>
  <c r="A85" i="3" s="1"/>
  <c r="C85" i="2"/>
  <c r="CD83" i="1"/>
  <c r="CD97" i="3" s="1"/>
  <c r="CC83" i="1"/>
  <c r="CC97" i="3" s="1"/>
  <c r="CB83" i="1"/>
  <c r="CB97" i="3" s="1"/>
  <c r="CA83" i="1"/>
  <c r="CA97" i="3" s="1"/>
  <c r="BZ83" i="1"/>
  <c r="BZ97" i="3" s="1"/>
  <c r="BY83" i="1"/>
  <c r="BY97" i="3" s="1"/>
  <c r="BX83" i="1"/>
  <c r="BX97" i="3" s="1"/>
  <c r="BW83" i="1"/>
  <c r="BW97" i="3" s="1"/>
  <c r="BV83" i="1"/>
  <c r="BV97" i="3" s="1"/>
  <c r="BU83" i="1"/>
  <c r="BU97" i="3" s="1"/>
  <c r="BT83" i="1"/>
  <c r="BT97" i="3" s="1"/>
  <c r="BS83" i="1"/>
  <c r="BS97" i="3" s="1"/>
  <c r="BR83" i="1"/>
  <c r="BR97" i="3" s="1"/>
  <c r="BQ83" i="1"/>
  <c r="BQ97" i="3" s="1"/>
  <c r="BP83" i="1"/>
  <c r="BO83" i="1"/>
  <c r="BO97" i="3" s="1"/>
  <c r="BN83" i="1"/>
  <c r="BN97" i="3" s="1"/>
  <c r="BM83" i="1"/>
  <c r="BM97" i="3" s="1"/>
  <c r="BL83" i="1"/>
  <c r="P86" i="14" s="1"/>
  <c r="BK83" i="1"/>
  <c r="BK97" i="3" s="1"/>
  <c r="BJ83" i="1"/>
  <c r="BJ97" i="3" s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BA97" i="3" s="1"/>
  <c r="AZ83" i="1"/>
  <c r="AZ97" i="3" s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N97" i="3" s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E86" i="2" s="1"/>
  <c r="AD83" i="1"/>
  <c r="AD97" i="3" s="1"/>
  <c r="AC83" i="1"/>
  <c r="AC97" i="3" s="1"/>
  <c r="AB83" i="1"/>
  <c r="AB97" i="3" s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P97" i="3" s="1"/>
  <c r="O83" i="1"/>
  <c r="O97" i="3" s="1"/>
  <c r="N83" i="1"/>
  <c r="N97" i="3" s="1"/>
  <c r="M83" i="1"/>
  <c r="M97" i="3" s="1"/>
  <c r="L83" i="1"/>
  <c r="L97" i="3" s="1"/>
  <c r="K83" i="1"/>
  <c r="K97" i="3" s="1"/>
  <c r="J83" i="1"/>
  <c r="J97" i="3" s="1"/>
  <c r="I83" i="1"/>
  <c r="I97" i="3" s="1"/>
  <c r="H83" i="1"/>
  <c r="H97" i="3" s="1"/>
  <c r="G83" i="1"/>
  <c r="G97" i="3" s="1"/>
  <c r="F83" i="1"/>
  <c r="F97" i="3" s="1"/>
  <c r="E83" i="1"/>
  <c r="E97" i="3" s="1"/>
  <c r="D83" i="1"/>
  <c r="D97" i="3" s="1"/>
  <c r="A83" i="1"/>
  <c r="CF97" i="2" l="1"/>
  <c r="DU91" i="1"/>
  <c r="DU92" i="1"/>
  <c r="BL100" i="3"/>
  <c r="AQ89" i="14"/>
  <c r="BP100" i="3"/>
  <c r="DP91" i="1"/>
  <c r="BL99" i="3"/>
  <c r="DN91" i="1"/>
  <c r="DR91" i="1"/>
  <c r="DQ92" i="1"/>
  <c r="DX91" i="1"/>
  <c r="DL92" i="1"/>
  <c r="DV92" i="1"/>
  <c r="DR92" i="1"/>
  <c r="CF99" i="2"/>
  <c r="DS92" i="1"/>
  <c r="DN92" i="1"/>
  <c r="DX92" i="1"/>
  <c r="DT91" i="1"/>
  <c r="AQ88" i="14"/>
  <c r="BP99" i="3"/>
  <c r="DT92" i="1"/>
  <c r="BL98" i="3"/>
  <c r="AQ87" i="14"/>
  <c r="BP98" i="3"/>
  <c r="BL97" i="3"/>
  <c r="CF97" i="3" s="1"/>
  <c r="AE97" i="3"/>
  <c r="DM91" i="1"/>
  <c r="DL91" i="1"/>
  <c r="R92" i="2"/>
  <c r="AH92" i="2"/>
  <c r="AX92" i="2"/>
  <c r="BN92" i="2"/>
  <c r="CD92" i="2"/>
  <c r="DO91" i="1"/>
  <c r="AQ86" i="14"/>
  <c r="BP97" i="3"/>
  <c r="CF96" i="2"/>
  <c r="BB94" i="2"/>
  <c r="W88" i="13"/>
  <c r="U89" i="13"/>
  <c r="F90" i="13"/>
  <c r="D91" i="13"/>
  <c r="AL94" i="2"/>
  <c r="J88" i="13"/>
  <c r="E88" i="13"/>
  <c r="H93" i="13"/>
  <c r="BR94" i="2"/>
  <c r="R88" i="13"/>
  <c r="V94" i="2"/>
  <c r="F94" i="2"/>
  <c r="P89" i="13"/>
  <c r="AI93" i="2"/>
  <c r="AY93" i="2"/>
  <c r="AR89" i="14"/>
  <c r="U93" i="2"/>
  <c r="G87" i="13"/>
  <c r="BL95" i="2"/>
  <c r="P92" i="13"/>
  <c r="S94" i="2"/>
  <c r="S95" i="2"/>
  <c r="AI94" i="2"/>
  <c r="AI95" i="2"/>
  <c r="AY94" i="2"/>
  <c r="AY95" i="2"/>
  <c r="BO94" i="2"/>
  <c r="BO95" i="2"/>
  <c r="AQ95" i="14"/>
  <c r="AR95" i="14" s="1"/>
  <c r="BP95" i="2"/>
  <c r="AR92" i="14"/>
  <c r="Z88" i="13"/>
  <c r="X92" i="2"/>
  <c r="BT92" i="2"/>
  <c r="AR88" i="14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AT89" i="14"/>
  <c r="AS89" i="14"/>
  <c r="T89" i="14"/>
  <c r="S89" i="14"/>
  <c r="R89" i="14"/>
  <c r="BD89" i="14"/>
  <c r="BC89" i="14"/>
  <c r="V89" i="14"/>
  <c r="Q88" i="14"/>
  <c r="U89" i="14"/>
  <c r="BB89" i="14"/>
  <c r="BA89" i="14"/>
  <c r="AC89" i="14"/>
  <c r="Y89" i="14"/>
  <c r="X89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Q89" i="14"/>
  <c r="AC90" i="14"/>
  <c r="AB90" i="14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T95" i="14"/>
  <c r="S95" i="14"/>
  <c r="R95" i="14"/>
  <c r="BD95" i="14"/>
  <c r="BC95" i="14"/>
  <c r="BB95" i="14"/>
  <c r="BA95" i="14"/>
  <c r="AZ95" i="14"/>
  <c r="AB95" i="14"/>
  <c r="AY95" i="14"/>
  <c r="AA95" i="14"/>
  <c r="AX95" i="14"/>
  <c r="Z95" i="14"/>
  <c r="AW95" i="14"/>
  <c r="Y95" i="14"/>
  <c r="AV95" i="14"/>
  <c r="X95" i="14"/>
  <c r="AU95" i="14"/>
  <c r="W95" i="14"/>
  <c r="AC95" i="14"/>
  <c r="V95" i="14"/>
  <c r="U95" i="14"/>
  <c r="Q94" i="14"/>
  <c r="AT95" i="14"/>
  <c r="AS95" i="14"/>
  <c r="T91" i="14"/>
  <c r="S91" i="14"/>
  <c r="R91" i="14"/>
  <c r="BD91" i="14"/>
  <c r="BC91" i="14"/>
  <c r="BB91" i="14"/>
  <c r="BA91" i="14"/>
  <c r="AZ91" i="14"/>
  <c r="AB91" i="14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AR90" i="14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J93" i="14" s="1"/>
  <c r="BA93" i="14"/>
  <c r="U93" i="14"/>
  <c r="L94" i="2"/>
  <c r="AB94" i="2"/>
  <c r="AR94" i="2"/>
  <c r="BH94" i="2"/>
  <c r="BX94" i="2"/>
  <c r="AR91" i="14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AT94" i="14"/>
  <c r="V94" i="14"/>
  <c r="AS94" i="14"/>
  <c r="U94" i="14"/>
  <c r="T94" i="14"/>
  <c r="S94" i="14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U93" i="13"/>
  <c r="E94" i="13"/>
  <c r="R94" i="13"/>
  <c r="C89" i="13"/>
  <c r="H87" i="13"/>
  <c r="S88" i="13"/>
  <c r="F94" i="13"/>
  <c r="S94" i="13"/>
  <c r="U87" i="13"/>
  <c r="F88" i="13"/>
  <c r="W93" i="13"/>
  <c r="D89" i="13"/>
  <c r="AA92" i="13"/>
  <c r="H89" i="13"/>
  <c r="AA87" i="13"/>
  <c r="L88" i="13"/>
  <c r="Y88" i="13"/>
  <c r="J89" i="13"/>
  <c r="W89" i="13"/>
  <c r="H90" i="13"/>
  <c r="F91" i="13"/>
  <c r="P92" i="2"/>
  <c r="AF92" i="2"/>
  <c r="Y94" i="13"/>
  <c r="M88" i="13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Q91" i="13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CF99" i="3" l="1"/>
  <c r="AL90" i="13"/>
  <c r="BF89" i="14"/>
  <c r="CF100" i="3"/>
  <c r="BQ95" i="14"/>
  <c r="AR87" i="14"/>
  <c r="CF98" i="3"/>
  <c r="AH89" i="13"/>
  <c r="BP91" i="14"/>
  <c r="BP90" i="14"/>
  <c r="BI93" i="14"/>
  <c r="BI91" i="14"/>
  <c r="BG95" i="14"/>
  <c r="AC92" i="13"/>
  <c r="AM88" i="13"/>
  <c r="BN95" i="14"/>
  <c r="AF90" i="13"/>
  <c r="BG90" i="14"/>
  <c r="BK89" i="14"/>
  <c r="AD91" i="13"/>
  <c r="AJ88" i="13"/>
  <c r="AG87" i="13"/>
  <c r="AL92" i="13"/>
  <c r="AC89" i="13"/>
  <c r="AH93" i="13"/>
  <c r="AE88" i="13"/>
  <c r="BK87" i="14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AR86" i="14" s="1"/>
  <c r="BP96" i="3"/>
  <c r="CF96" i="3" s="1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BP95" i="3"/>
  <c r="AN89" i="13"/>
  <c r="BK91" i="14"/>
  <c r="BO95" i="14"/>
  <c r="BJ90" i="14"/>
  <c r="BL89" i="14"/>
  <c r="BK94" i="14"/>
  <c r="BO87" i="14"/>
  <c r="BM93" i="14"/>
  <c r="BO93" i="14"/>
  <c r="BQ93" i="14"/>
  <c r="BP95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BL95" i="14"/>
  <c r="BH95" i="14"/>
  <c r="AN91" i="13"/>
  <c r="BI94" i="14"/>
  <c r="BQ88" i="14"/>
  <c r="BM87" i="14"/>
  <c r="BF92" i="14"/>
  <c r="BG92" i="14"/>
  <c r="BM95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BL90" i="14"/>
  <c r="J86" i="13"/>
  <c r="AI90" i="13"/>
  <c r="BM88" i="14"/>
  <c r="BL88" i="14"/>
  <c r="BN94" i="14"/>
  <c r="BO94" i="14"/>
  <c r="BF93" i="14"/>
  <c r="BP92" i="14"/>
  <c r="BN91" i="14"/>
  <c r="BI95" i="14"/>
  <c r="BI89" i="14"/>
  <c r="BO89" i="14"/>
  <c r="BG93" i="14"/>
  <c r="BJ95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K95" i="14"/>
  <c r="BF95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K92" i="13"/>
  <c r="AH94" i="13"/>
  <c r="AA86" i="13"/>
  <c r="I85" i="2"/>
  <c r="H85" i="13"/>
  <c r="J85" i="2"/>
  <c r="I85" i="13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N94" i="13"/>
  <c r="X86" i="13"/>
  <c r="N86" i="13"/>
  <c r="Q86" i="13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E86" i="13" l="1"/>
  <c r="AL86" i="13"/>
  <c r="R85" i="14"/>
  <c r="AT85" i="14"/>
  <c r="AU85" i="14"/>
  <c r="U85" i="14"/>
  <c r="AW85" i="14"/>
  <c r="V85" i="14"/>
  <c r="AX85" i="14"/>
  <c r="BA85" i="14"/>
  <c r="BN85" i="14" s="1"/>
  <c r="AV85" i="14"/>
  <c r="W85" i="14"/>
  <c r="BK85" i="14" s="1"/>
  <c r="AH86" i="13"/>
  <c r="X85" i="14"/>
  <c r="AY85" i="14"/>
  <c r="AS85" i="14"/>
  <c r="BF85" i="14" s="1"/>
  <c r="AA85" i="14"/>
  <c r="Y85" i="14"/>
  <c r="AZ85" i="14"/>
  <c r="S85" i="14"/>
  <c r="BG85" i="14" s="1"/>
  <c r="Z85" i="14"/>
  <c r="AR85" i="14"/>
  <c r="AC85" i="14"/>
  <c r="AD86" i="13"/>
  <c r="AI85" i="13"/>
  <c r="BC85" i="14"/>
  <c r="BP85" i="14" s="1"/>
  <c r="T85" i="14"/>
  <c r="BH85" i="14" s="1"/>
  <c r="BB85" i="14"/>
  <c r="BD85" i="14"/>
  <c r="BQ85" i="14" s="1"/>
  <c r="BI85" i="14"/>
  <c r="AI86" i="13"/>
  <c r="CF85" i="2"/>
  <c r="AF86" i="13"/>
  <c r="BR95" i="14"/>
  <c r="BR91" i="14"/>
  <c r="BR87" i="14"/>
  <c r="CF95" i="3"/>
  <c r="AM86" i="13"/>
  <c r="AG86" i="13"/>
  <c r="BR90" i="14"/>
  <c r="AC86" i="13"/>
  <c r="BR89" i="14"/>
  <c r="AN85" i="13"/>
  <c r="AN83" i="2"/>
  <c r="AN94" i="3"/>
  <c r="H84" i="13"/>
  <c r="I94" i="3"/>
  <c r="Y83" i="2"/>
  <c r="Y94" i="3"/>
  <c r="AO83" i="2"/>
  <c r="AO94" i="3"/>
  <c r="BU83" i="2"/>
  <c r="BU94" i="3"/>
  <c r="BR92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77" i="1"/>
  <c r="M77" i="1"/>
  <c r="L77" i="1"/>
  <c r="K77" i="1"/>
  <c r="J77" i="1"/>
  <c r="I77" i="1"/>
  <c r="H77" i="1"/>
  <c r="G77" i="1"/>
  <c r="F77" i="1"/>
  <c r="E77" i="1"/>
  <c r="D77" i="1"/>
  <c r="BO85" i="14" l="1"/>
  <c r="BJ85" i="14"/>
  <c r="BM85" i="14"/>
  <c r="M81" i="13"/>
  <c r="AH84" i="13"/>
  <c r="N81" i="13"/>
  <c r="CF92" i="3"/>
  <c r="BL85" i="14"/>
  <c r="AG84" i="13"/>
  <c r="AK84" i="13"/>
  <c r="BP86" i="14"/>
  <c r="BG86" i="14"/>
  <c r="CF93" i="3"/>
  <c r="BR85" i="14"/>
  <c r="BH86" i="14"/>
  <c r="CF83" i="2"/>
  <c r="AF84" i="13"/>
  <c r="BO86" i="14"/>
  <c r="AM84" i="13"/>
  <c r="AK83" i="13"/>
  <c r="AD84" i="13"/>
  <c r="AE84" i="13"/>
  <c r="BL86" i="14"/>
  <c r="AI84" i="13"/>
  <c r="AA81" i="13"/>
  <c r="AN81" i="13" s="1"/>
  <c r="BQ86" i="14"/>
  <c r="BF86" i="14"/>
  <c r="AL84" i="13"/>
  <c r="Z81" i="13"/>
  <c r="AM81" i="13" s="1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K83" i="14" l="1"/>
  <c r="BO84" i="14"/>
  <c r="CF91" i="3"/>
  <c r="BL82" i="14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BO3" i="1"/>
  <c r="BN3" i="1"/>
  <c r="BM3" i="1"/>
  <c r="BL3" i="1"/>
  <c r="P6" i="14" s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7" i="13" l="1"/>
  <c r="AR7" i="14"/>
  <c r="N18" i="13"/>
  <c r="P15" i="13"/>
  <c r="P6" i="13"/>
  <c r="AR6" i="14"/>
  <c r="P22" i="13"/>
  <c r="AR22" i="14"/>
  <c r="P38" i="13"/>
  <c r="AR38" i="14"/>
  <c r="P54" i="13"/>
  <c r="AR54" i="14"/>
  <c r="W6" i="13"/>
  <c r="AR15" i="14"/>
  <c r="F18" i="13"/>
  <c r="P8" i="13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K16" i="13"/>
  <c r="L17" i="13"/>
  <c r="M18" i="13"/>
  <c r="N19" i="13"/>
  <c r="AA19" i="13"/>
  <c r="J31" i="13"/>
  <c r="K32" i="13"/>
  <c r="L33" i="13"/>
  <c r="AA35" i="13"/>
  <c r="AR40" i="14"/>
  <c r="M17" i="13"/>
  <c r="C8" i="13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AC15" i="13" s="1"/>
  <c r="T19" i="13"/>
  <c r="W22" i="13"/>
  <c r="C31" i="13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AK32" i="13" s="1"/>
  <c r="D41" i="13"/>
  <c r="F43" i="13"/>
  <c r="G44" i="13"/>
  <c r="U45" i="13"/>
  <c r="G11" i="13"/>
  <c r="X15" i="13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P36" i="13"/>
  <c r="AR36" i="14"/>
  <c r="R38" i="13"/>
  <c r="G12" i="13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AE19" i="13" s="1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AA55" i="14"/>
  <c r="Z55" i="14"/>
  <c r="BN55" i="14" s="1"/>
  <c r="Y55" i="14"/>
  <c r="X55" i="14"/>
  <c r="BL55" i="14" s="1"/>
  <c r="W55" i="14"/>
  <c r="V55" i="14"/>
  <c r="U55" i="14"/>
  <c r="BI55" i="14" s="1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V31" i="14"/>
  <c r="AU31" i="14"/>
  <c r="Y31" i="14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S63" i="14"/>
  <c r="R63" i="14"/>
  <c r="AT63" i="14"/>
  <c r="AS63" i="14"/>
  <c r="AC63" i="14"/>
  <c r="AB63" i="14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AI23" i="13" s="1"/>
  <c r="I55" i="13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Y14" i="14"/>
  <c r="X14" i="14"/>
  <c r="BA14" i="14"/>
  <c r="W14" i="14"/>
  <c r="BK14" i="14" s="1"/>
  <c r="AZ14" i="14"/>
  <c r="V14" i="14"/>
  <c r="AV14" i="14"/>
  <c r="AU14" i="14"/>
  <c r="AS14" i="14"/>
  <c r="S14" i="14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BQ46" i="14" s="1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AB29" i="14"/>
  <c r="AA29" i="14"/>
  <c r="Z29" i="14"/>
  <c r="Y29" i="14"/>
  <c r="BM29" i="14" s="1"/>
  <c r="X29" i="14"/>
  <c r="U29" i="14"/>
  <c r="W29" i="14"/>
  <c r="V29" i="14"/>
  <c r="T29" i="14"/>
  <c r="BH29" i="14" s="1"/>
  <c r="S29" i="14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AB28" i="14"/>
  <c r="AA28" i="14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C47" i="13"/>
  <c r="P47" i="13"/>
  <c r="AC47" i="13" s="1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V60" i="14"/>
  <c r="U60" i="14"/>
  <c r="T60" i="14"/>
  <c r="S60" i="14"/>
  <c r="R60" i="14"/>
  <c r="AX60" i="14"/>
  <c r="AW60" i="14"/>
  <c r="AC60" i="14"/>
  <c r="Q59" i="14"/>
  <c r="AB60" i="14"/>
  <c r="BP60" i="14" s="1"/>
  <c r="AA60" i="14"/>
  <c r="BO60" i="14" s="1"/>
  <c r="Z60" i="14"/>
  <c r="BN60" i="14" s="1"/>
  <c r="Y60" i="14"/>
  <c r="BM60" i="14" s="1"/>
  <c r="AR63" i="14"/>
  <c r="BL86" i="3"/>
  <c r="P75" i="14"/>
  <c r="BP90" i="3"/>
  <c r="AQ79" i="14"/>
  <c r="Z11" i="13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Y61" i="14"/>
  <c r="X61" i="14"/>
  <c r="W61" i="14"/>
  <c r="V61" i="14"/>
  <c r="U61" i="14"/>
  <c r="BB61" i="14"/>
  <c r="T61" i="14"/>
  <c r="BA61" i="14"/>
  <c r="S61" i="14"/>
  <c r="R61" i="14"/>
  <c r="Q60" i="14"/>
  <c r="AC61" i="14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AB27" i="14"/>
  <c r="AA27" i="14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U43" i="14"/>
  <c r="T43" i="14"/>
  <c r="R43" i="14"/>
  <c r="S43" i="14"/>
  <c r="BG43" i="14" s="1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AT59" i="14"/>
  <c r="X59" i="14"/>
  <c r="AS59" i="14"/>
  <c r="W59" i="14"/>
  <c r="BK59" i="14" s="1"/>
  <c r="V59" i="14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A10" i="14"/>
  <c r="AZ10" i="14"/>
  <c r="AV10" i="14"/>
  <c r="S10" i="14"/>
  <c r="R10" i="14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AA26" i="14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Z58" i="14"/>
  <c r="Y58" i="14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AA13" i="14"/>
  <c r="X13" i="14"/>
  <c r="Q12" i="14"/>
  <c r="W13" i="14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AW9" i="14"/>
  <c r="AA9" i="14"/>
  <c r="Z9" i="14"/>
  <c r="AV9" i="14"/>
  <c r="X9" i="14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AA25" i="14"/>
  <c r="BD25" i="14"/>
  <c r="Z25" i="14"/>
  <c r="Y25" i="14"/>
  <c r="V25" i="14"/>
  <c r="BC25" i="14"/>
  <c r="X25" i="14"/>
  <c r="W25" i="14"/>
  <c r="T25" i="14"/>
  <c r="Q24" i="14"/>
  <c r="S25" i="14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AC41" i="14"/>
  <c r="AB41" i="14"/>
  <c r="Q40" i="14"/>
  <c r="AA41" i="14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Z57" i="14"/>
  <c r="Y57" i="14"/>
  <c r="X57" i="14"/>
  <c r="W57" i="14"/>
  <c r="V57" i="14"/>
  <c r="U57" i="14"/>
  <c r="Q56" i="14"/>
  <c r="T57" i="14"/>
  <c r="S57" i="14"/>
  <c r="R57" i="14"/>
  <c r="BB57" i="14"/>
  <c r="BA57" i="14"/>
  <c r="AC57" i="14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U30" i="14"/>
  <c r="T30" i="14"/>
  <c r="S30" i="14"/>
  <c r="Q29" i="14"/>
  <c r="R30" i="14"/>
  <c r="Y30" i="14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U56" i="14"/>
  <c r="T56" i="14"/>
  <c r="S56" i="14"/>
  <c r="R56" i="14"/>
  <c r="Q55" i="14"/>
  <c r="AC56" i="14"/>
  <c r="BQ56" i="14" s="1"/>
  <c r="AB56" i="14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BK6" i="14" s="1"/>
  <c r="T6" i="14"/>
  <c r="V6" i="14"/>
  <c r="BA6" i="14"/>
  <c r="S6" i="14"/>
  <c r="AZ6" i="14"/>
  <c r="R6" i="14"/>
  <c r="C9" i="13"/>
  <c r="P9" i="13"/>
  <c r="AR9" i="14"/>
  <c r="D10" i="13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V38" i="14"/>
  <c r="U38" i="14"/>
  <c r="Q37" i="14"/>
  <c r="T38" i="14"/>
  <c r="AZ38" i="14"/>
  <c r="S38" i="14"/>
  <c r="BG38" i="14" s="1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BL80" i="3"/>
  <c r="P69" i="14"/>
  <c r="BP84" i="3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Z21" i="14"/>
  <c r="X21" i="14"/>
  <c r="Q20" i="14"/>
  <c r="W21" i="14"/>
  <c r="U21" i="14"/>
  <c r="BD21" i="14"/>
  <c r="T21" i="14"/>
  <c r="BC21" i="14"/>
  <c r="S21" i="14"/>
  <c r="BG21" i="14" s="1"/>
  <c r="C24" i="13"/>
  <c r="E26" i="13"/>
  <c r="S27" i="13"/>
  <c r="T28" i="13"/>
  <c r="H29" i="13"/>
  <c r="AH29" i="13" s="1"/>
  <c r="I30" i="13"/>
  <c r="V30" i="13"/>
  <c r="Y33" i="13"/>
  <c r="AL33" i="13" s="1"/>
  <c r="Z34" i="13"/>
  <c r="AM34" i="13" s="1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AU37" i="14"/>
  <c r="AB37" i="14"/>
  <c r="AA37" i="14"/>
  <c r="Z37" i="14"/>
  <c r="Y37" i="14"/>
  <c r="X37" i="14"/>
  <c r="C40" i="13"/>
  <c r="E42" i="13"/>
  <c r="S43" i="13"/>
  <c r="T44" i="13"/>
  <c r="H45" i="13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BK53" i="14" s="1"/>
  <c r="V53" i="14"/>
  <c r="U53" i="14"/>
  <c r="T53" i="14"/>
  <c r="S53" i="14"/>
  <c r="BG53" i="14" s="1"/>
  <c r="R53" i="14"/>
  <c r="AC53" i="14"/>
  <c r="BQ53" i="14" s="1"/>
  <c r="BL79" i="3"/>
  <c r="P68" i="14"/>
  <c r="BP83" i="3"/>
  <c r="AQ72" i="14"/>
  <c r="U12" i="13"/>
  <c r="I13" i="13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Q24" i="13"/>
  <c r="E25" i="13"/>
  <c r="F26" i="13"/>
  <c r="G27" i="13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BM36" i="14" s="1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AB52" i="14"/>
  <c r="BP52" i="14" s="1"/>
  <c r="AA52" i="14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AQ71" i="14"/>
  <c r="Q9" i="13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R51" i="14"/>
  <c r="AC51" i="14"/>
  <c r="AT51" i="14"/>
  <c r="AB51" i="14"/>
  <c r="AS51" i="14"/>
  <c r="AA51" i="14"/>
  <c r="Z51" i="14"/>
  <c r="Y51" i="14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U39" i="14"/>
  <c r="BI39" i="14" s="1"/>
  <c r="T39" i="14"/>
  <c r="S39" i="14"/>
  <c r="BG39" i="14" s="1"/>
  <c r="S11" i="13"/>
  <c r="D8" i="13"/>
  <c r="G26" i="13"/>
  <c r="U27" i="13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Q64" i="14"/>
  <c r="AT65" i="14"/>
  <c r="S65" i="14"/>
  <c r="AS65" i="14"/>
  <c r="U65" i="14"/>
  <c r="BP79" i="3"/>
  <c r="AQ68" i="14"/>
  <c r="AR68" i="14" s="1"/>
  <c r="Z18" i="13"/>
  <c r="Q8" i="13"/>
  <c r="T11" i="13"/>
  <c r="D7" i="13"/>
  <c r="G10" i="13"/>
  <c r="F7" i="13"/>
  <c r="G8" i="13"/>
  <c r="I10" i="13"/>
  <c r="W11" i="13"/>
  <c r="X12" i="13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AB48" i="14"/>
  <c r="AA48" i="14"/>
  <c r="Z48" i="14"/>
  <c r="BN48" i="14" s="1"/>
  <c r="Y48" i="14"/>
  <c r="X48" i="14"/>
  <c r="W48" i="14"/>
  <c r="BK48" i="14" s="1"/>
  <c r="U48" i="14"/>
  <c r="T48" i="14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Y64" i="14"/>
  <c r="Q63" i="14"/>
  <c r="BL90" i="3"/>
  <c r="P79" i="14"/>
  <c r="Q41" i="13"/>
  <c r="AA18" i="13"/>
  <c r="Y32" i="13"/>
  <c r="AA34" i="13"/>
  <c r="S42" i="13"/>
  <c r="H44" i="13"/>
  <c r="I45" i="13"/>
  <c r="J46" i="13"/>
  <c r="W46" i="13"/>
  <c r="K47" i="13"/>
  <c r="X47" i="13"/>
  <c r="L48" i="13"/>
  <c r="Y48" i="13"/>
  <c r="M49" i="13"/>
  <c r="Z49" i="13"/>
  <c r="N50" i="13"/>
  <c r="AA50" i="13"/>
  <c r="C55" i="13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J30" i="13"/>
  <c r="Q7" i="13"/>
  <c r="I12" i="13"/>
  <c r="J13" i="13"/>
  <c r="K14" i="13"/>
  <c r="Z16" i="13"/>
  <c r="C22" i="13"/>
  <c r="AC22" i="13" s="1"/>
  <c r="AA33" i="13"/>
  <c r="C38" i="13"/>
  <c r="H43" i="13"/>
  <c r="C54" i="13"/>
  <c r="G58" i="13"/>
  <c r="K62" i="13"/>
  <c r="X62" i="13"/>
  <c r="Y63" i="13"/>
  <c r="AA17" i="13"/>
  <c r="T26" i="13"/>
  <c r="I28" i="13"/>
  <c r="J29" i="13"/>
  <c r="Y31" i="13"/>
  <c r="Z32" i="13"/>
  <c r="T42" i="13"/>
  <c r="Y47" i="13"/>
  <c r="AL47" i="13" s="1"/>
  <c r="H59" i="13"/>
  <c r="N64" i="13"/>
  <c r="R26" i="13"/>
  <c r="V26" i="13"/>
  <c r="AI26" i="13" s="1"/>
  <c r="K28" i="13"/>
  <c r="AK28" i="13" s="1"/>
  <c r="V42" i="13"/>
  <c r="K44" i="13"/>
  <c r="L45" i="13"/>
  <c r="M46" i="13"/>
  <c r="AA47" i="13"/>
  <c r="D53" i="13"/>
  <c r="E54" i="13"/>
  <c r="U57" i="13"/>
  <c r="I58" i="13"/>
  <c r="V58" i="13"/>
  <c r="J59" i="13"/>
  <c r="L61" i="13"/>
  <c r="M14" i="13"/>
  <c r="Q21" i="13"/>
  <c r="E22" i="13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X57" i="13"/>
  <c r="Y58" i="13"/>
  <c r="R42" i="13"/>
  <c r="Y26" i="13"/>
  <c r="K24" i="13"/>
  <c r="L25" i="13"/>
  <c r="M26" i="13"/>
  <c r="Z26" i="13"/>
  <c r="N27" i="13"/>
  <c r="AA27" i="13"/>
  <c r="C32" i="13"/>
  <c r="P32" i="13"/>
  <c r="E34" i="13"/>
  <c r="H38" i="13"/>
  <c r="Y42" i="13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A26" i="13"/>
  <c r="N7" i="13"/>
  <c r="S15" i="13"/>
  <c r="M22" i="13"/>
  <c r="S31" i="13"/>
  <c r="M38" i="13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I22" i="13"/>
  <c r="J22" i="13"/>
  <c r="AA42" i="13"/>
  <c r="C11" i="13"/>
  <c r="P11" i="13"/>
  <c r="T15" i="13"/>
  <c r="J18" i="13"/>
  <c r="AA22" i="13"/>
  <c r="C27" i="13"/>
  <c r="P27" i="13"/>
  <c r="R9" i="13"/>
  <c r="Q56" i="13"/>
  <c r="Q25" i="13"/>
  <c r="S9" i="13"/>
  <c r="T10" i="13"/>
  <c r="N17" i="13"/>
  <c r="Q23" i="13"/>
  <c r="R24" i="13"/>
  <c r="S25" i="13"/>
  <c r="K30" i="13"/>
  <c r="N33" i="13"/>
  <c r="D6" i="13"/>
  <c r="Q6" i="13"/>
  <c r="E7" i="13"/>
  <c r="T8" i="13"/>
  <c r="C52" i="13"/>
  <c r="Q53" i="13"/>
  <c r="T56" i="13"/>
  <c r="R25" i="13"/>
  <c r="R41" i="13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S10" i="13"/>
  <c r="T40" i="13"/>
  <c r="V7" i="13"/>
  <c r="AI7" i="13" s="1"/>
  <c r="C49" i="13"/>
  <c r="Q50" i="13"/>
  <c r="F52" i="13"/>
  <c r="T53" i="13"/>
  <c r="C36" i="13"/>
  <c r="T21" i="13"/>
  <c r="W24" i="13"/>
  <c r="C33" i="13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V10" i="13"/>
  <c r="U25" i="13"/>
  <c r="F19" i="13"/>
  <c r="AA10" i="13"/>
  <c r="E17" i="13"/>
  <c r="H20" i="13"/>
  <c r="X23" i="13"/>
  <c r="Z41" i="13"/>
  <c r="E49" i="13"/>
  <c r="Q40" i="13"/>
  <c r="C6" i="13"/>
  <c r="AC6" i="13" s="1"/>
  <c r="U9" i="13"/>
  <c r="W8" i="13"/>
  <c r="Y10" i="13"/>
  <c r="X25" i="13"/>
  <c r="I21" i="13"/>
  <c r="Y24" i="13"/>
  <c r="Z25" i="13"/>
  <c r="Q32" i="13"/>
  <c r="R33" i="13"/>
  <c r="S34" i="13"/>
  <c r="I37" i="13"/>
  <c r="S50" i="13"/>
  <c r="H52" i="13"/>
  <c r="R8" i="13"/>
  <c r="S7" i="13"/>
  <c r="I6" i="13"/>
  <c r="D17" i="13"/>
  <c r="J6" i="13"/>
  <c r="E33" i="13"/>
  <c r="V37" i="13"/>
  <c r="H6" i="13"/>
  <c r="C17" i="13"/>
  <c r="G37" i="13"/>
  <c r="X41" i="13"/>
  <c r="W7" i="13"/>
  <c r="Y9" i="13"/>
  <c r="R18" i="13"/>
  <c r="G20" i="13"/>
  <c r="X24" i="13"/>
  <c r="X7" i="13"/>
  <c r="Y8" i="13"/>
  <c r="R17" i="13"/>
  <c r="G19" i="13"/>
  <c r="V21" i="13"/>
  <c r="G35" i="13"/>
  <c r="X39" i="13"/>
  <c r="Y40" i="13"/>
  <c r="AA7" i="13"/>
  <c r="R10" i="13"/>
  <c r="C20" i="13"/>
  <c r="S18" i="13"/>
  <c r="H36" i="13"/>
  <c r="M6" i="13"/>
  <c r="C12" i="13"/>
  <c r="E6" i="13"/>
  <c r="D21" i="13"/>
  <c r="AD21" i="13" s="1"/>
  <c r="U41" i="13"/>
  <c r="X9" i="13"/>
  <c r="F20" i="13"/>
  <c r="G21" i="13"/>
  <c r="F36" i="13"/>
  <c r="W40" i="13"/>
  <c r="H21" i="13"/>
  <c r="W23" i="13"/>
  <c r="Z9" i="13"/>
  <c r="Z6" i="13"/>
  <c r="U14" i="13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R40" i="13"/>
  <c r="S41" i="13"/>
  <c r="I44" i="13"/>
  <c r="J45" i="13"/>
  <c r="W45" i="13"/>
  <c r="K46" i="13"/>
  <c r="Z48" i="13"/>
  <c r="N49" i="13"/>
  <c r="AA49" i="13"/>
  <c r="Q55" i="13"/>
  <c r="R56" i="13"/>
  <c r="F57" i="13"/>
  <c r="S57" i="13"/>
  <c r="T58" i="13"/>
  <c r="I60" i="13"/>
  <c r="J61" i="13"/>
  <c r="W61" i="13"/>
  <c r="Z64" i="13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L28" i="13"/>
  <c r="M29" i="13"/>
  <c r="Z29" i="13"/>
  <c r="N30" i="13"/>
  <c r="C35" i="13"/>
  <c r="P35" i="13"/>
  <c r="D36" i="13"/>
  <c r="Q36" i="13"/>
  <c r="E37" i="13"/>
  <c r="R37" i="13"/>
  <c r="F38" i="13"/>
  <c r="S38" i="13"/>
  <c r="G39" i="13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G6" i="13"/>
  <c r="T6" i="13"/>
  <c r="H7" i="13"/>
  <c r="U7" i="13"/>
  <c r="I8" i="13"/>
  <c r="V8" i="13"/>
  <c r="J9" i="13"/>
  <c r="W9" i="13"/>
  <c r="K10" i="13"/>
  <c r="X10" i="13"/>
  <c r="L11" i="13"/>
  <c r="Y11" i="13"/>
  <c r="M12" i="13"/>
  <c r="Z12" i="13"/>
  <c r="N13" i="13"/>
  <c r="AA13" i="13"/>
  <c r="C18" i="13"/>
  <c r="P18" i="13"/>
  <c r="D19" i="13"/>
  <c r="Q19" i="13"/>
  <c r="E20" i="13"/>
  <c r="R20" i="13"/>
  <c r="F21" i="13"/>
  <c r="S21" i="13"/>
  <c r="G22" i="13"/>
  <c r="T22" i="13"/>
  <c r="H23" i="13"/>
  <c r="U23" i="13"/>
  <c r="I24" i="13"/>
  <c r="V24" i="13"/>
  <c r="J25" i="13"/>
  <c r="W25" i="13"/>
  <c r="K26" i="13"/>
  <c r="X26" i="13"/>
  <c r="L27" i="13"/>
  <c r="Y27" i="13"/>
  <c r="M28" i="13"/>
  <c r="Z28" i="13"/>
  <c r="N29" i="13"/>
  <c r="AA29" i="13"/>
  <c r="C34" i="13"/>
  <c r="P34" i="13"/>
  <c r="D35" i="13"/>
  <c r="Q35" i="13"/>
  <c r="E36" i="13"/>
  <c r="R36" i="13"/>
  <c r="F37" i="13"/>
  <c r="S37" i="13"/>
  <c r="G38" i="13"/>
  <c r="T38" i="13"/>
  <c r="H39" i="13"/>
  <c r="U39" i="13"/>
  <c r="I40" i="13"/>
  <c r="V40" i="13"/>
  <c r="J41" i="13"/>
  <c r="W41" i="13"/>
  <c r="K42" i="13"/>
  <c r="X42" i="13"/>
  <c r="L43" i="13"/>
  <c r="Y43" i="13"/>
  <c r="M44" i="13"/>
  <c r="Z44" i="13"/>
  <c r="N45" i="13"/>
  <c r="AA45" i="13"/>
  <c r="C50" i="13"/>
  <c r="P50" i="13"/>
  <c r="D51" i="13"/>
  <c r="Q51" i="13"/>
  <c r="E52" i="13"/>
  <c r="R52" i="13"/>
  <c r="F53" i="13"/>
  <c r="S53" i="13"/>
  <c r="G54" i="13"/>
  <c r="T54" i="13"/>
  <c r="H55" i="13"/>
  <c r="U55" i="13"/>
  <c r="I56" i="13"/>
  <c r="V56" i="13"/>
  <c r="J57" i="13"/>
  <c r="W57" i="13"/>
  <c r="K58" i="13"/>
  <c r="X58" i="13"/>
  <c r="L59" i="13"/>
  <c r="Y59" i="13"/>
  <c r="M60" i="13"/>
  <c r="Z60" i="13"/>
  <c r="N61" i="13"/>
  <c r="AA61" i="13"/>
  <c r="D67" i="13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W56" i="13"/>
  <c r="C65" i="13"/>
  <c r="P65" i="13"/>
  <c r="D66" i="13"/>
  <c r="Q66" i="13"/>
  <c r="E67" i="13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R64" i="13"/>
  <c r="S65" i="13"/>
  <c r="H67" i="13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G16" i="13"/>
  <c r="J19" i="13"/>
  <c r="L21" i="13"/>
  <c r="AA23" i="13"/>
  <c r="C28" i="13"/>
  <c r="D29" i="13"/>
  <c r="Q29" i="13"/>
  <c r="E30" i="13"/>
  <c r="T32" i="13"/>
  <c r="H33" i="13"/>
  <c r="U33" i="13"/>
  <c r="V34" i="13"/>
  <c r="J35" i="13"/>
  <c r="K36" i="13"/>
  <c r="L37" i="13"/>
  <c r="Y37" i="13"/>
  <c r="AA39" i="13"/>
  <c r="C44" i="13"/>
  <c r="D45" i="13"/>
  <c r="Q45" i="13"/>
  <c r="E46" i="13"/>
  <c r="T48" i="13"/>
  <c r="H49" i="13"/>
  <c r="U49" i="13"/>
  <c r="V50" i="13"/>
  <c r="K52" i="13"/>
  <c r="L53" i="13"/>
  <c r="Y53" i="13"/>
  <c r="C60" i="13"/>
  <c r="Q61" i="13"/>
  <c r="T64" i="13"/>
  <c r="AG64" i="13" s="1"/>
  <c r="U65" i="13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K19" i="13"/>
  <c r="X19" i="13"/>
  <c r="L20" i="13"/>
  <c r="Y20" i="13"/>
  <c r="M21" i="13"/>
  <c r="Z21" i="13"/>
  <c r="N22" i="13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B10" i="12"/>
  <c r="C9" i="12"/>
  <c r="D9" i="12" s="1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BO29" i="14" l="1"/>
  <c r="BN29" i="14"/>
  <c r="BQ48" i="14"/>
  <c r="BJ53" i="14"/>
  <c r="BG29" i="14"/>
  <c r="AN18" i="13"/>
  <c r="BJ55" i="14"/>
  <c r="AC54" i="13"/>
  <c r="AC38" i="13"/>
  <c r="BI17" i="14"/>
  <c r="AF39" i="13"/>
  <c r="AF18" i="13"/>
  <c r="AE10" i="13"/>
  <c r="AK52" i="13"/>
  <c r="BQ52" i="14"/>
  <c r="AL66" i="13"/>
  <c r="BI53" i="14"/>
  <c r="AM18" i="13"/>
  <c r="AG35" i="13"/>
  <c r="BJ39" i="14"/>
  <c r="BF53" i="14"/>
  <c r="AJ6" i="13"/>
  <c r="AE6" i="13"/>
  <c r="BL29" i="14"/>
  <c r="AN10" i="13"/>
  <c r="AM16" i="13"/>
  <c r="AD50" i="13"/>
  <c r="BJ10" i="14"/>
  <c r="BK55" i="14"/>
  <c r="AC33" i="13"/>
  <c r="AI53" i="13"/>
  <c r="AG48" i="13"/>
  <c r="AD23" i="13"/>
  <c r="AI22" i="13"/>
  <c r="AI14" i="13"/>
  <c r="AN23" i="13"/>
  <c r="AD40" i="13"/>
  <c r="BH63" i="14"/>
  <c r="CF79" i="3"/>
  <c r="AJ56" i="13"/>
  <c r="AH14" i="13"/>
  <c r="BO58" i="14"/>
  <c r="AN12" i="13"/>
  <c r="BM48" i="14"/>
  <c r="AL17" i="13"/>
  <c r="AJ27" i="13"/>
  <c r="AK15" i="13"/>
  <c r="BO52" i="14"/>
  <c r="AG44" i="13"/>
  <c r="AF52" i="13"/>
  <c r="AH27" i="13"/>
  <c r="AI55" i="13"/>
  <c r="AH12" i="13"/>
  <c r="AF42" i="13"/>
  <c r="BF41" i="14"/>
  <c r="BL25" i="14"/>
  <c r="BF10" i="14"/>
  <c r="AG20" i="13"/>
  <c r="AF50" i="13"/>
  <c r="AF10" i="13"/>
  <c r="AC23" i="13"/>
  <c r="AH65" i="13"/>
  <c r="AH36" i="13"/>
  <c r="AF9" i="13"/>
  <c r="AE26" i="13"/>
  <c r="AH43" i="13"/>
  <c r="AG28" i="13"/>
  <c r="BQ57" i="14"/>
  <c r="BG25" i="14"/>
  <c r="AD55" i="13"/>
  <c r="AL16" i="13"/>
  <c r="AM27" i="13"/>
  <c r="BK43" i="14"/>
  <c r="AC44" i="13"/>
  <c r="AJ35" i="13"/>
  <c r="AM9" i="13"/>
  <c r="AF19" i="13"/>
  <c r="BN64" i="14"/>
  <c r="BM26" i="14"/>
  <c r="BQ61" i="14"/>
  <c r="AN28" i="13"/>
  <c r="AE30" i="13"/>
  <c r="CF81" i="3"/>
  <c r="AN22" i="13"/>
  <c r="AF23" i="13"/>
  <c r="AI34" i="13"/>
  <c r="AM25" i="13"/>
  <c r="AN31" i="13"/>
  <c r="BO27" i="14"/>
  <c r="AN7" i="13"/>
  <c r="AL24" i="13"/>
  <c r="AF15" i="13"/>
  <c r="AD16" i="13"/>
  <c r="AC12" i="13"/>
  <c r="AC49" i="13"/>
  <c r="AF26" i="13"/>
  <c r="BO62" i="14"/>
  <c r="AD51" i="13"/>
  <c r="AL27" i="13"/>
  <c r="AH7" i="13"/>
  <c r="AI45" i="13"/>
  <c r="AC60" i="13"/>
  <c r="AC9" i="13"/>
  <c r="AF65" i="13"/>
  <c r="AD25" i="13"/>
  <c r="AE22" i="13"/>
  <c r="BM33" i="14"/>
  <c r="AL32" i="13"/>
  <c r="AJ40" i="13"/>
  <c r="AH25" i="13"/>
  <c r="AC52" i="13"/>
  <c r="BL48" i="14"/>
  <c r="AD64" i="13"/>
  <c r="AL28" i="13"/>
  <c r="AF36" i="13"/>
  <c r="AI10" i="13"/>
  <c r="AG8" i="13"/>
  <c r="AM38" i="13"/>
  <c r="AC39" i="13"/>
  <c r="AM67" i="13"/>
  <c r="BM59" i="14"/>
  <c r="AH44" i="13"/>
  <c r="AE25" i="13"/>
  <c r="AG56" i="13"/>
  <c r="CF84" i="3"/>
  <c r="AJ31" i="13"/>
  <c r="AH21" i="13"/>
  <c r="AK25" i="13"/>
  <c r="AJ24" i="13"/>
  <c r="AC24" i="13"/>
  <c r="BP28" i="14"/>
  <c r="BL47" i="14"/>
  <c r="BQ37" i="14"/>
  <c r="BM55" i="14"/>
  <c r="AC63" i="13"/>
  <c r="AC31" i="13"/>
  <c r="CF85" i="3"/>
  <c r="AM17" i="13"/>
  <c r="AL45" i="13"/>
  <c r="BN14" i="14"/>
  <c r="AL59" i="13"/>
  <c r="AH39" i="13"/>
  <c r="AD19" i="13"/>
  <c r="AI13" i="13"/>
  <c r="AH45" i="13"/>
  <c r="AH67" i="13"/>
  <c r="AL10" i="13"/>
  <c r="AE46" i="13"/>
  <c r="AC28" i="13"/>
  <c r="AI58" i="13"/>
  <c r="AG34" i="13"/>
  <c r="AH38" i="13"/>
  <c r="BO26" i="14"/>
  <c r="BQ29" i="14"/>
  <c r="BP55" i="14"/>
  <c r="AG58" i="13"/>
  <c r="AJ22" i="13"/>
  <c r="AE41" i="13"/>
  <c r="AI25" i="13"/>
  <c r="AH6" i="13"/>
  <c r="AG10" i="13"/>
  <c r="BF32" i="14"/>
  <c r="BK38" i="14"/>
  <c r="BJ56" i="14"/>
  <c r="BH40" i="14"/>
  <c r="BK24" i="14"/>
  <c r="BO41" i="14"/>
  <c r="BH44" i="14"/>
  <c r="BP45" i="14"/>
  <c r="BL14" i="14"/>
  <c r="BP63" i="14"/>
  <c r="AC8" i="13"/>
  <c r="AG22" i="13"/>
  <c r="AC51" i="13"/>
  <c r="AG43" i="13"/>
  <c r="AI6" i="13"/>
  <c r="AF43" i="13"/>
  <c r="AL58" i="13"/>
  <c r="AJ11" i="13"/>
  <c r="BQ65" i="14"/>
  <c r="AM43" i="13"/>
  <c r="BM31" i="14"/>
  <c r="AJ18" i="13"/>
  <c r="AI46" i="13"/>
  <c r="AK7" i="13"/>
  <c r="AE49" i="13"/>
  <c r="AM22" i="13"/>
  <c r="BP51" i="14"/>
  <c r="AK31" i="13"/>
  <c r="AC40" i="13"/>
  <c r="BL9" i="14"/>
  <c r="AM11" i="13"/>
  <c r="AL15" i="13"/>
  <c r="AK10" i="13"/>
  <c r="AD41" i="13"/>
  <c r="AM41" i="13"/>
  <c r="AH54" i="13"/>
  <c r="AG42" i="13"/>
  <c r="AG12" i="13"/>
  <c r="AE67" i="13"/>
  <c r="AK42" i="13"/>
  <c r="AD24" i="13"/>
  <c r="BM30" i="14"/>
  <c r="BJ59" i="14"/>
  <c r="AM48" i="13"/>
  <c r="AK12" i="13"/>
  <c r="AM32" i="13"/>
  <c r="BN9" i="14"/>
  <c r="BM58" i="14"/>
  <c r="BN31" i="14"/>
  <c r="AM64" i="13"/>
  <c r="AF41" i="13"/>
  <c r="AL31" i="13"/>
  <c r="AJ13" i="13"/>
  <c r="AD9" i="13"/>
  <c r="BH6" i="14"/>
  <c r="BJ30" i="14"/>
  <c r="BO57" i="14"/>
  <c r="BO9" i="14"/>
  <c r="BN61" i="14"/>
  <c r="BK60" i="14"/>
  <c r="AD67" i="13"/>
  <c r="AG39" i="13"/>
  <c r="AL26" i="13"/>
  <c r="AN39" i="13"/>
  <c r="BJ57" i="14"/>
  <c r="AI44" i="13"/>
  <c r="AL42" i="13"/>
  <c r="BK13" i="14"/>
  <c r="AE64" i="13"/>
  <c r="AE40" i="13"/>
  <c r="AL9" i="13"/>
  <c r="AF34" i="13"/>
  <c r="AG40" i="13"/>
  <c r="AJ29" i="13"/>
  <c r="AI12" i="13"/>
  <c r="AL48" i="13"/>
  <c r="CF90" i="3"/>
  <c r="BG51" i="14"/>
  <c r="AG13" i="13"/>
  <c r="CF83" i="3"/>
  <c r="BI25" i="14"/>
  <c r="BQ27" i="14"/>
  <c r="CF86" i="3"/>
  <c r="BN28" i="14"/>
  <c r="BP15" i="14"/>
  <c r="AK16" i="13"/>
  <c r="BJ42" i="14"/>
  <c r="AC34" i="13"/>
  <c r="AJ8" i="13"/>
  <c r="BM51" i="14"/>
  <c r="BO21" i="14"/>
  <c r="AC55" i="13"/>
  <c r="BH48" i="14"/>
  <c r="AE14" i="13"/>
  <c r="BI30" i="14"/>
  <c r="BO28" i="14"/>
  <c r="AD63" i="13"/>
  <c r="AH24" i="13"/>
  <c r="AD39" i="13"/>
  <c r="AJ23" i="13"/>
  <c r="AC20" i="13"/>
  <c r="AJ7" i="13"/>
  <c r="AF25" i="13"/>
  <c r="AH22" i="13"/>
  <c r="AI28" i="13"/>
  <c r="AG11" i="13"/>
  <c r="CF82" i="3"/>
  <c r="AF12" i="13"/>
  <c r="BM9" i="14"/>
  <c r="AN11" i="13"/>
  <c r="AJ15" i="13"/>
  <c r="AG54" i="13"/>
  <c r="AK59" i="13"/>
  <c r="AK14" i="13"/>
  <c r="BP56" i="14"/>
  <c r="BN57" i="14"/>
  <c r="BJ60" i="14"/>
  <c r="AI50" i="13"/>
  <c r="AG23" i="13"/>
  <c r="AI60" i="13"/>
  <c r="AK41" i="13"/>
  <c r="AD32" i="13"/>
  <c r="AE24" i="13"/>
  <c r="AN42" i="13"/>
  <c r="AJ30" i="13"/>
  <c r="AD8" i="13"/>
  <c r="BM13" i="14"/>
  <c r="AK60" i="13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41" i="14" l="1"/>
  <c r="BO79" i="14"/>
  <c r="BG75" i="14"/>
  <c r="BI71" i="14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E18" i="12" s="1"/>
  <c r="F17" i="12"/>
  <c r="E17" i="12"/>
  <c r="G17" i="12"/>
  <c r="H17" i="12"/>
  <c r="I17" i="12"/>
  <c r="A19" i="3"/>
  <c r="B20" i="3"/>
  <c r="H18" i="12" l="1"/>
  <c r="I18" i="12"/>
  <c r="F18" i="12"/>
  <c r="G18" i="12"/>
  <c r="B21" i="3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22" i="9" s="1"/>
  <c r="K45" i="9"/>
  <c r="M45" i="9" s="1"/>
  <c r="A26" i="3"/>
  <c r="B27" i="3"/>
  <c r="M8" i="9"/>
  <c r="K21" i="9"/>
  <c r="Q10" i="9"/>
  <c r="P10" i="9"/>
  <c r="M33" i="9"/>
  <c r="K46" i="9"/>
  <c r="M9" i="9" l="1"/>
  <c r="K58" i="9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<sst xmlns="http://schemas.openxmlformats.org/spreadsheetml/2006/main" count="936" uniqueCount="153">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</sst>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  <c:pt idx="97" formatCode="0.00%">
                  <c:v>2.1683087926834599E-2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  <c:pt idx="92" formatCode="0.00%">
                  <c:v>4.1693074529161933E-2</c:v>
                </c:pt>
                <c:pt idx="93" formatCode="0.00%">
                  <c:v>3.3946058175184479E-2</c:v>
                </c:pt>
                <c:pt idx="94" formatCode="0.00%">
                  <c:v>2.5636935336685429E-2</c:v>
                </c:pt>
                <c:pt idx="95" formatCode="0.00%">
                  <c:v>2.2584761104629258E-2</c:v>
                </c:pt>
                <c:pt idx="96" formatCode="0.00%">
                  <c:v>2.6725733965583087E-2</c:v>
                </c:pt>
                <c:pt idx="97" formatCode="0.00%">
                  <c:v>2.1830068820724913E-2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  <c:pt idx="92" formatCode="0.00%">
                  <c:v>4.1227228864620491E-2</c:v>
                </c:pt>
                <c:pt idx="93" formatCode="0.00%">
                  <c:v>3.4227982073778307E-2</c:v>
                </c:pt>
                <c:pt idx="94" formatCode="0.00%">
                  <c:v>2.6295301213072886E-2</c:v>
                </c:pt>
                <c:pt idx="95" formatCode="0.00%">
                  <c:v>2.3372309365687682E-2</c:v>
                </c:pt>
                <c:pt idx="96" formatCode="0.00%">
                  <c:v>2.6753996324876184E-2</c:v>
                </c:pt>
                <c:pt idx="97" formatCode="0.00%">
                  <c:v>2.2057149321017544E-2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  <c:pt idx="92" formatCode="0.00%">
                  <c:v>4.1786310742923494E-2</c:v>
                </c:pt>
                <c:pt idx="93" formatCode="0.00%">
                  <c:v>3.4823097142526072E-2</c:v>
                </c:pt>
                <c:pt idx="94" formatCode="0.00%">
                  <c:v>2.7194345138702669E-2</c:v>
                </c:pt>
                <c:pt idx="95" formatCode="0.00%">
                  <c:v>2.4943339210105941E-2</c:v>
                </c:pt>
                <c:pt idx="96" formatCode="0.00%">
                  <c:v>2.6929402287534376E-2</c:v>
                </c:pt>
                <c:pt idx="97" formatCode="0.00%">
                  <c:v>2.2236804360479923E-2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  <c:pt idx="97" formatCode="0.00%">
                  <c:v>2.3088842860465864E-2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0.20458141154209519</c:v>
                </c:pt>
                <c:pt idx="1">
                  <c:v>0.12452032037765881</c:v>
                </c:pt>
                <c:pt idx="2">
                  <c:v>0.10495215982218187</c:v>
                </c:pt>
                <c:pt idx="3">
                  <c:v>8.4299238461447379E-2</c:v>
                </c:pt>
                <c:pt idx="4">
                  <c:v>4.2678306560887114E-2</c:v>
                </c:pt>
                <c:pt idx="5">
                  <c:v>4.4035154730669657E-2</c:v>
                </c:pt>
                <c:pt idx="6">
                  <c:v>3.844397342922834E-2</c:v>
                </c:pt>
                <c:pt idx="7">
                  <c:v>4.1749522628150348E-2</c:v>
                </c:pt>
                <c:pt idx="8">
                  <c:v>3.3081080291061937E-2</c:v>
                </c:pt>
                <c:pt idx="9">
                  <c:v>2.4505648939364022E-2</c:v>
                </c:pt>
                <c:pt idx="10">
                  <c:v>2.0319002611617121E-2</c:v>
                </c:pt>
                <c:pt idx="11">
                  <c:v>2.6325876581951402E-2</c:v>
                </c:pt>
                <c:pt idx="12">
                  <c:v>2.1683087926834599E-2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0.2060060306089917</c:v>
                </c:pt>
                <c:pt idx="1">
                  <c:v>0.13003508560672206</c:v>
                </c:pt>
                <c:pt idx="2">
                  <c:v>0.10873591167641217</c:v>
                </c:pt>
                <c:pt idx="3">
                  <c:v>8.6883528828919587E-2</c:v>
                </c:pt>
                <c:pt idx="4">
                  <c:v>4.2916808344292123E-2</c:v>
                </c:pt>
                <c:pt idx="5">
                  <c:v>4.5015003881451854E-2</c:v>
                </c:pt>
                <c:pt idx="6">
                  <c:v>3.9352806514615368E-2</c:v>
                </c:pt>
                <c:pt idx="7">
                  <c:v>4.1693074529161933E-2</c:v>
                </c:pt>
                <c:pt idx="8">
                  <c:v>3.3946058175184479E-2</c:v>
                </c:pt>
                <c:pt idx="9">
                  <c:v>2.5636935336685429E-2</c:v>
                </c:pt>
                <c:pt idx="10">
                  <c:v>2.2584761104629258E-2</c:v>
                </c:pt>
                <c:pt idx="11">
                  <c:v>2.6725733965583087E-2</c:v>
                </c:pt>
                <c:pt idx="12">
                  <c:v>2.1830068820724913E-2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0.20595148300979838</c:v>
                </c:pt>
                <c:pt idx="1">
                  <c:v>0.13013120494736774</c:v>
                </c:pt>
                <c:pt idx="2">
                  <c:v>0.11074013722809561</c:v>
                </c:pt>
                <c:pt idx="3">
                  <c:v>8.8202404350806063E-2</c:v>
                </c:pt>
                <c:pt idx="4">
                  <c:v>4.2386161819870427E-2</c:v>
                </c:pt>
                <c:pt idx="5">
                  <c:v>4.5507087162101945E-2</c:v>
                </c:pt>
                <c:pt idx="6">
                  <c:v>3.9915504417715075E-2</c:v>
                </c:pt>
                <c:pt idx="7">
                  <c:v>4.1227228864620491E-2</c:v>
                </c:pt>
                <c:pt idx="8">
                  <c:v>3.4227982073778307E-2</c:v>
                </c:pt>
                <c:pt idx="9">
                  <c:v>2.6295301213072886E-2</c:v>
                </c:pt>
                <c:pt idx="10">
                  <c:v>2.3372309365687682E-2</c:v>
                </c:pt>
                <c:pt idx="11">
                  <c:v>2.6753996324876184E-2</c:v>
                </c:pt>
                <c:pt idx="12">
                  <c:v>2.2057149321017544E-2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0.20816975702616336</c:v>
                </c:pt>
                <c:pt idx="1">
                  <c:v>0.13354219518869503</c:v>
                </c:pt>
                <c:pt idx="2">
                  <c:v>0.11115884720172953</c:v>
                </c:pt>
                <c:pt idx="3">
                  <c:v>8.806174899665975E-2</c:v>
                </c:pt>
                <c:pt idx="4">
                  <c:v>4.1786403725716292E-2</c:v>
                </c:pt>
                <c:pt idx="5">
                  <c:v>4.5899632458950235E-2</c:v>
                </c:pt>
                <c:pt idx="6">
                  <c:v>4.0610038452343566E-2</c:v>
                </c:pt>
                <c:pt idx="7">
                  <c:v>4.1786310742923494E-2</c:v>
                </c:pt>
                <c:pt idx="8">
                  <c:v>3.4823097142526072E-2</c:v>
                </c:pt>
                <c:pt idx="9">
                  <c:v>2.7194345138702669E-2</c:v>
                </c:pt>
                <c:pt idx="10">
                  <c:v>2.4943339210105941E-2</c:v>
                </c:pt>
                <c:pt idx="11">
                  <c:v>2.6929402287534376E-2</c:v>
                </c:pt>
                <c:pt idx="12">
                  <c:v>2.2236804360479923E-2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0.20860510050867043</c:v>
                </c:pt>
                <c:pt idx="1">
                  <c:v>0.13487827515377537</c:v>
                </c:pt>
                <c:pt idx="2">
                  <c:v>0.11097723911231139</c:v>
                </c:pt>
                <c:pt idx="3">
                  <c:v>9.0265424807658867E-2</c:v>
                </c:pt>
                <c:pt idx="4">
                  <c:v>4.1115482864875652E-2</c:v>
                </c:pt>
                <c:pt idx="5">
                  <c:v>4.7006677421264742E-2</c:v>
                </c:pt>
                <c:pt idx="6">
                  <c:v>4.1985767651929073E-2</c:v>
                </c:pt>
                <c:pt idx="7">
                  <c:v>4.218126193482119E-2</c:v>
                </c:pt>
                <c:pt idx="8">
                  <c:v>3.5558823600745804E-2</c:v>
                </c:pt>
                <c:pt idx="9">
                  <c:v>2.8869072507666571E-2</c:v>
                </c:pt>
                <c:pt idx="10">
                  <c:v>2.6662958438023354E-2</c:v>
                </c:pt>
                <c:pt idx="11">
                  <c:v>2.7491859150091003E-2</c:v>
                </c:pt>
                <c:pt idx="12">
                  <c:v>2.3088842860465864E-2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  <c:pt idx="97" formatCode="0.00%">
                  <c:v>2.1683087926834599E-2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  <c:pt idx="97" formatCode="0.00%">
                  <c:v>2.3088842860465864E-2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  <c:pt idx="85" formatCode="0.0%">
                  <c:v>0.79662732311763418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  <c:pt idx="80" formatCode="0.0%">
                  <c:v>2.359361301185436</c:v>
                </c:pt>
                <c:pt idx="81" formatCode="0.0%">
                  <c:v>2.0742043802662993</c:v>
                </c:pt>
                <c:pt idx="82" formatCode="0.0%">
                  <c:v>1.9126331022142482</c:v>
                </c:pt>
                <c:pt idx="83" formatCode="0.0%">
                  <c:v>1.6388467130718691</c:v>
                </c:pt>
                <c:pt idx="84" formatCode="0.0%">
                  <c:v>1.1576092220722645</c:v>
                </c:pt>
                <c:pt idx="85" formatCode="0.0%">
                  <c:v>0.82810858645958008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  <c:pt idx="80" formatCode="0.0%">
                  <c:v>2.3669169017935046</c:v>
                </c:pt>
                <c:pt idx="81" formatCode="0.0%">
                  <c:v>2.0845168860282759</c:v>
                </c:pt>
                <c:pt idx="82" formatCode="0.0%">
                  <c:v>1.9234132018979504</c:v>
                </c:pt>
                <c:pt idx="83" formatCode="0.0%">
                  <c:v>1.6500038472809546</c:v>
                </c:pt>
                <c:pt idx="84" formatCode="0.0%">
                  <c:v>1.1680471638873406</c:v>
                </c:pt>
                <c:pt idx="85" formatCode="0.0%">
                  <c:v>0.8374438235159154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  <c:pt idx="80" formatCode="0.0%">
                  <c:v>2.3772394123661411</c:v>
                </c:pt>
                <c:pt idx="81" formatCode="0.0%">
                  <c:v>2.100648274195275</c:v>
                </c:pt>
                <c:pt idx="82" formatCode="0.0%">
                  <c:v>1.9411256170437059</c:v>
                </c:pt>
                <c:pt idx="83" formatCode="0.0%">
                  <c:v>1.673203743828104</c:v>
                </c:pt>
                <c:pt idx="84" formatCode="0.0%">
                  <c:v>1.1882144170976994</c:v>
                </c:pt>
                <c:pt idx="85" formatCode="0.0%">
                  <c:v>0.85145613849448654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  <c:pt idx="85" formatCode="0.0%">
                  <c:v>0.87108968739785464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  <c:pt idx="85" formatCode="0.0%">
                  <c:v>0.79662732311763418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  <c:pt idx="85" formatCode="0.0%">
                  <c:v>0.87108968739785464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52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52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5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852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852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852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  <row r="95">
          <cell r="A95">
            <v>45536</v>
          </cell>
        </row>
        <row r="96">
          <cell r="A96">
            <v>45566</v>
          </cell>
        </row>
        <row r="97">
          <cell r="A97">
            <v>45597</v>
          </cell>
        </row>
        <row r="98">
          <cell r="A98">
            <v>45627</v>
          </cell>
        </row>
        <row r="99">
          <cell r="A99">
            <v>45658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  <row r="94">
          <cell r="D94">
            <v>7565.34423828125</v>
          </cell>
          <cell r="E94">
            <v>5350.6865234375</v>
          </cell>
          <cell r="F94">
            <v>5815.955078125</v>
          </cell>
          <cell r="G94">
            <v>6279.48486328125</v>
          </cell>
          <cell r="H94">
            <v>6556.8896484375</v>
          </cell>
          <cell r="I94">
            <v>8002.8515625</v>
          </cell>
          <cell r="J94">
            <v>7428.26123046875</v>
          </cell>
          <cell r="K94">
            <v>6145.0537109375</v>
          </cell>
          <cell r="L94">
            <v>6222.02587890625</v>
          </cell>
          <cell r="M94">
            <v>5058.8955078125</v>
          </cell>
          <cell r="N94">
            <v>7418.81787109375</v>
          </cell>
          <cell r="O94">
            <v>6754.57958984375</v>
          </cell>
          <cell r="P94">
            <v>7593.45654296875</v>
          </cell>
          <cell r="Q94">
            <v>5336.2353515625</v>
          </cell>
          <cell r="R94">
            <v>5881.478515625</v>
          </cell>
          <cell r="S94">
            <v>6124.06298828125</v>
          </cell>
          <cell r="T94">
            <v>6553.85888671875</v>
          </cell>
          <cell r="U94">
            <v>7952.41943359375</v>
          </cell>
          <cell r="V94">
            <v>7402.04931640625</v>
          </cell>
          <cell r="W94">
            <v>6123.66845703125</v>
          </cell>
          <cell r="X94">
            <v>6242.53955078125</v>
          </cell>
          <cell r="Y94">
            <v>5187.7490234375</v>
          </cell>
          <cell r="Z94">
            <v>7429.498046875</v>
          </cell>
          <cell r="AA94">
            <v>6715.072265625</v>
          </cell>
          <cell r="AB94">
            <v>7609.7744140625</v>
          </cell>
          <cell r="AC94">
            <v>5339.88916015625</v>
          </cell>
          <cell r="AD94">
            <v>5915.95166015625</v>
          </cell>
          <cell r="AE94">
            <v>5990.1044921875</v>
          </cell>
          <cell r="AF94">
            <v>6556.24755859375</v>
          </cell>
          <cell r="AG94">
            <v>7960.76904296875</v>
          </cell>
          <cell r="AH94">
            <v>7414.4658203125</v>
          </cell>
          <cell r="AI94">
            <v>6120.00390625</v>
          </cell>
          <cell r="AJ94">
            <v>6251.833984375</v>
          </cell>
          <cell r="AK94">
            <v>5227.037109375</v>
          </cell>
          <cell r="AL94">
            <v>7413.875</v>
          </cell>
          <cell r="AM94">
            <v>6693.4375</v>
          </cell>
          <cell r="AN94">
            <v>7614.00341796875</v>
          </cell>
          <cell r="AO94">
            <v>5339.6611328125</v>
          </cell>
          <cell r="AP94">
            <v>5943.19384765625</v>
          </cell>
          <cell r="AQ94">
            <v>5962.99365234375</v>
          </cell>
          <cell r="AR94">
            <v>6558.2099609375</v>
          </cell>
          <cell r="AS94">
            <v>7833.85986328125</v>
          </cell>
          <cell r="AT94">
            <v>7364.7333984375</v>
          </cell>
          <cell r="AU94">
            <v>6086.58544921875</v>
          </cell>
          <cell r="AV94">
            <v>6270.56103515625</v>
          </cell>
          <cell r="AW94">
            <v>5177.017578125</v>
          </cell>
          <cell r="AX94">
            <v>7415.52880859375</v>
          </cell>
          <cell r="AY94">
            <v>6699.08203125</v>
          </cell>
          <cell r="AZ94">
            <v>7618.52978515625</v>
          </cell>
          <cell r="BA94">
            <v>5331.5341796875</v>
          </cell>
          <cell r="BB94">
            <v>5983.6494140625</v>
          </cell>
          <cell r="BC94">
            <v>5899.45068359375</v>
          </cell>
          <cell r="BD94">
            <v>6553.857421875</v>
          </cell>
          <cell r="BE94">
            <v>7734.18798828125</v>
          </cell>
          <cell r="BF94">
            <v>7317.52783203125</v>
          </cell>
          <cell r="BG94">
            <v>6076.025390625</v>
          </cell>
          <cell r="BH94">
            <v>6302.73291015625</v>
          </cell>
          <cell r="BI94">
            <v>5347.00634765625</v>
          </cell>
          <cell r="BJ94">
            <v>7399.98388671875</v>
          </cell>
          <cell r="BK94">
            <v>6668.68701171875</v>
          </cell>
          <cell r="BL94">
            <v>6949.02783203125</v>
          </cell>
          <cell r="BM94">
            <v>6906.6376953125</v>
          </cell>
          <cell r="BN94">
            <v>6912.447265625</v>
          </cell>
          <cell r="BO94">
            <v>6894.93603515625</v>
          </cell>
          <cell r="BP94">
            <v>6845.0068359375</v>
          </cell>
          <cell r="BQ94">
            <v>7601.5732421875</v>
          </cell>
          <cell r="BR94">
            <v>5338.0498046875</v>
          </cell>
          <cell r="BS94">
            <v>5921.80859375</v>
          </cell>
          <cell r="BT94">
            <v>6008.9150390625</v>
          </cell>
          <cell r="BU94">
            <v>6555.43505859375</v>
          </cell>
          <cell r="BV94">
            <v>7841.00732421875</v>
          </cell>
          <cell r="BW94">
            <v>7366.7060546875</v>
          </cell>
          <cell r="BX94">
            <v>6103.04541015625</v>
          </cell>
          <cell r="BY94">
            <v>6270.37060546875</v>
          </cell>
          <cell r="BZ94">
            <v>5247.443359375</v>
          </cell>
          <cell r="CA94">
            <v>7410.94189453125</v>
          </cell>
          <cell r="CB94">
            <v>6694.54443359375</v>
          </cell>
          <cell r="CC94">
            <v>6890.3173828125</v>
          </cell>
          <cell r="CD94">
            <v>6890.31689453125</v>
          </cell>
        </row>
        <row r="95">
          <cell r="D95">
            <v>7737.33935546875</v>
          </cell>
          <cell r="E95">
            <v>5461.79052734375</v>
          </cell>
          <cell r="F95">
            <v>6144.35791015625</v>
          </cell>
          <cell r="G95">
            <v>6756.2490234375</v>
          </cell>
          <cell r="H95">
            <v>6728.88427734375</v>
          </cell>
          <cell r="I95">
            <v>8271.064453125</v>
          </cell>
          <cell r="J95">
            <v>7663.7900390625</v>
          </cell>
          <cell r="K95">
            <v>6317.2119140625</v>
          </cell>
          <cell r="L95">
            <v>6369.59912109375</v>
          </cell>
          <cell r="M95">
            <v>5268.7314453125</v>
          </cell>
          <cell r="N95">
            <v>7679.1533203125</v>
          </cell>
          <cell r="O95">
            <v>6980.42138671875</v>
          </cell>
          <cell r="P95">
            <v>7766.33544921875</v>
          </cell>
          <cell r="Q95">
            <v>5452.22607421875</v>
          </cell>
          <cell r="R95">
            <v>6221.6904296875</v>
          </cell>
          <cell r="S95">
            <v>6579.60791015625</v>
          </cell>
          <cell r="T95">
            <v>6729.47705078125</v>
          </cell>
          <cell r="U95">
            <v>8217.2255859375</v>
          </cell>
          <cell r="V95">
            <v>7641.1787109375</v>
          </cell>
          <cell r="W95">
            <v>6302.47705078125</v>
          </cell>
          <cell r="X95">
            <v>6380.763671875</v>
          </cell>
          <cell r="Y95">
            <v>5402.5341796875</v>
          </cell>
          <cell r="Z95">
            <v>7695.240234375</v>
          </cell>
          <cell r="AA95">
            <v>6940.4951171875</v>
          </cell>
          <cell r="AB95">
            <v>7784.43212890625</v>
          </cell>
          <cell r="AC95">
            <v>5453.736328125</v>
          </cell>
          <cell r="AD95">
            <v>6259.80615234375</v>
          </cell>
          <cell r="AE95">
            <v>6429.19970703125</v>
          </cell>
          <cell r="AF95">
            <v>6733.6162109375</v>
          </cell>
          <cell r="AG95">
            <v>8224.177734375</v>
          </cell>
          <cell r="AH95">
            <v>7653.24560546875</v>
          </cell>
          <cell r="AI95">
            <v>6302.10693359375</v>
          </cell>
          <cell r="AJ95">
            <v>6386.205078125</v>
          </cell>
          <cell r="AK95">
            <v>5443.54833984375</v>
          </cell>
          <cell r="AL95">
            <v>7686.15771484375</v>
          </cell>
          <cell r="AM95">
            <v>6918.279296875</v>
          </cell>
          <cell r="AN95">
            <v>7790.443359375</v>
          </cell>
          <cell r="AO95">
            <v>5455.3681640625</v>
          </cell>
          <cell r="AP95">
            <v>6293.85595703125</v>
          </cell>
          <cell r="AQ95">
            <v>6394.841796875</v>
          </cell>
          <cell r="AR95">
            <v>6736.14501953125</v>
          </cell>
          <cell r="AS95">
            <v>8093.9990234375</v>
          </cell>
          <cell r="AT95">
            <v>7613.1005859375</v>
          </cell>
          <cell r="AU95">
            <v>6271.853515625</v>
          </cell>
          <cell r="AV95">
            <v>6403.005859375</v>
          </cell>
          <cell r="AW95">
            <v>5394.443359375</v>
          </cell>
          <cell r="AX95">
            <v>7688.75439453125</v>
          </cell>
          <cell r="AY95">
            <v>6922.4951171875</v>
          </cell>
          <cell r="AZ95">
            <v>7796.31298828125</v>
          </cell>
          <cell r="BA95">
            <v>5451.4033203125</v>
          </cell>
          <cell r="BB95">
            <v>6342.5185546875</v>
          </cell>
          <cell r="BC95">
            <v>6318.44482421875</v>
          </cell>
          <cell r="BD95">
            <v>6732.83056640625</v>
          </cell>
          <cell r="BE95">
            <v>7990.51220703125</v>
          </cell>
          <cell r="BF95">
            <v>7575.82080078125</v>
          </cell>
          <cell r="BG95">
            <v>6265.56884765625</v>
          </cell>
          <cell r="BH95">
            <v>6431.30517578125</v>
          </cell>
          <cell r="BI95">
            <v>5565.8798828125</v>
          </cell>
          <cell r="BJ95">
            <v>7679.94287109375</v>
          </cell>
          <cell r="BK95">
            <v>6890.7294921875</v>
          </cell>
          <cell r="BL95">
            <v>7178.9091796875</v>
          </cell>
          <cell r="BM95">
            <v>7141.0908203125</v>
          </cell>
          <cell r="BN95">
            <v>7149.04638671875</v>
          </cell>
          <cell r="BO95">
            <v>7135.0390625</v>
          </cell>
          <cell r="BP95">
            <v>7088.4072265625</v>
          </cell>
          <cell r="BQ95">
            <v>7776.49609375</v>
          </cell>
          <cell r="BR95">
            <v>5454.146484375</v>
          </cell>
          <cell r="BS95">
            <v>6268.73095703125</v>
          </cell>
          <cell r="BT95">
            <v>6446.74951171875</v>
          </cell>
          <cell r="BU95">
            <v>6732.89453125</v>
          </cell>
          <cell r="BV95">
            <v>8101.2939453125</v>
          </cell>
          <cell r="BW95">
            <v>7614.64501953125</v>
          </cell>
          <cell r="BX95">
            <v>6286.33544921875</v>
          </cell>
          <cell r="BY95">
            <v>6404.10205078125</v>
          </cell>
          <cell r="BZ95">
            <v>5464.46923828125</v>
          </cell>
          <cell r="CA95">
            <v>7684.8037109375</v>
          </cell>
          <cell r="CB95">
            <v>6918.20751953125</v>
          </cell>
          <cell r="CC95">
            <v>7128.7412109375</v>
          </cell>
          <cell r="CD95">
            <v>7128.7412109375</v>
          </cell>
        </row>
        <row r="96">
          <cell r="D96">
            <v>7822.4296875</v>
          </cell>
          <cell r="E96">
            <v>5616.982421875</v>
          </cell>
          <cell r="F96">
            <v>6415.50244140625</v>
          </cell>
          <cell r="G96">
            <v>7137.4150390625</v>
          </cell>
          <cell r="H96">
            <v>6902.10791015625</v>
          </cell>
          <cell r="I96">
            <v>8552.06640625</v>
          </cell>
          <cell r="J96">
            <v>7758.9658203125</v>
          </cell>
          <cell r="K96">
            <v>6439.7763671875</v>
          </cell>
          <cell r="L96">
            <v>6548.3017578125</v>
          </cell>
          <cell r="M96">
            <v>5459.56298828125</v>
          </cell>
          <cell r="N96">
            <v>8021.92431640625</v>
          </cell>
          <cell r="O96">
            <v>7168.92724609375</v>
          </cell>
          <cell r="P96">
            <v>7853.078125</v>
          </cell>
          <cell r="Q96">
            <v>5614.12744140625</v>
          </cell>
          <cell r="R96">
            <v>6496.2529296875</v>
          </cell>
          <cell r="S96">
            <v>6942.87841796875</v>
          </cell>
          <cell r="T96">
            <v>6903.32958984375</v>
          </cell>
          <cell r="U96">
            <v>8500.693359375</v>
          </cell>
          <cell r="V96">
            <v>7736.6044921875</v>
          </cell>
          <cell r="W96">
            <v>6429.30859375</v>
          </cell>
          <cell r="X96">
            <v>6560.31591796875</v>
          </cell>
          <cell r="Y96">
            <v>5583.8037109375</v>
          </cell>
          <cell r="Z96">
            <v>8028.19287109375</v>
          </cell>
          <cell r="AA96">
            <v>7132.4384765625</v>
          </cell>
          <cell r="AB96">
            <v>7875.056640625</v>
          </cell>
          <cell r="AC96">
            <v>5611.8916015625</v>
          </cell>
          <cell r="AD96">
            <v>6535.55419921875</v>
          </cell>
          <cell r="AE96">
            <v>6780.0693359375</v>
          </cell>
          <cell r="AF96">
            <v>6908.9248046875</v>
          </cell>
          <cell r="AG96">
            <v>8509.3603515625</v>
          </cell>
          <cell r="AH96">
            <v>7746.2236328125</v>
          </cell>
          <cell r="AI96">
            <v>6431.40966796875</v>
          </cell>
          <cell r="AJ96">
            <v>6564.8876953125</v>
          </cell>
          <cell r="AK96">
            <v>5627.16552734375</v>
          </cell>
          <cell r="AL96">
            <v>8012.626953125</v>
          </cell>
          <cell r="AM96">
            <v>7110.59130859375</v>
          </cell>
          <cell r="AN96">
            <v>7884.05712890625</v>
          </cell>
          <cell r="AO96">
            <v>5615.267578125</v>
          </cell>
          <cell r="AP96">
            <v>6572.94580078125</v>
          </cell>
          <cell r="AQ96">
            <v>6744.78271484375</v>
          </cell>
          <cell r="AR96">
            <v>6911.7607421875</v>
          </cell>
          <cell r="AS96">
            <v>8384.599609375</v>
          </cell>
          <cell r="AT96">
            <v>7706.04150390625</v>
          </cell>
          <cell r="AU96">
            <v>6402.44873046875</v>
          </cell>
          <cell r="AV96">
            <v>6585.80029296875</v>
          </cell>
          <cell r="AW96">
            <v>5574.34033203125</v>
          </cell>
          <cell r="AX96">
            <v>8014.1533203125</v>
          </cell>
          <cell r="AY96">
            <v>7118.5419921875</v>
          </cell>
          <cell r="AZ96">
            <v>7893.6376953125</v>
          </cell>
          <cell r="BA96">
            <v>5616.8984375</v>
          </cell>
          <cell r="BB96">
            <v>6624.958984375</v>
          </cell>
          <cell r="BC96">
            <v>6657.9140625</v>
          </cell>
          <cell r="BD96">
            <v>6909.27099609375</v>
          </cell>
          <cell r="BE96">
            <v>8284.9912109375</v>
          </cell>
          <cell r="BF96">
            <v>7668.11474609375</v>
          </cell>
          <cell r="BG96">
            <v>6398.98486328125</v>
          </cell>
          <cell r="BH96">
            <v>6618.27294921875</v>
          </cell>
          <cell r="BI96">
            <v>5737.45068359375</v>
          </cell>
          <cell r="BJ96">
            <v>8001.06982421875</v>
          </cell>
          <cell r="BK96">
            <v>7093.88134765625</v>
          </cell>
          <cell r="BL96">
            <v>7354.8330078125</v>
          </cell>
          <cell r="BM96">
            <v>7324.16650390625</v>
          </cell>
          <cell r="BN96">
            <v>7337.03271484375</v>
          </cell>
          <cell r="BO96">
            <v>7329.07177734375</v>
          </cell>
          <cell r="BP96">
            <v>7293.04296875</v>
          </cell>
          <cell r="BQ96">
            <v>7867.53564453125</v>
          </cell>
          <cell r="BR96">
            <v>5615.2001953125</v>
          </cell>
          <cell r="BS96">
            <v>6546.30419921875</v>
          </cell>
          <cell r="BT96">
            <v>6799.1171875</v>
          </cell>
          <cell r="BU96">
            <v>6908.36962890625</v>
          </cell>
          <cell r="BV96">
            <v>8391.017578125</v>
          </cell>
          <cell r="BW96">
            <v>7707.908203125</v>
          </cell>
          <cell r="BX96">
            <v>6415.9365234375</v>
          </cell>
          <cell r="BY96">
            <v>6586.88427734375</v>
          </cell>
          <cell r="BZ96">
            <v>5642.56640625</v>
          </cell>
          <cell r="CA96">
            <v>8010.9521484375</v>
          </cell>
          <cell r="CB96">
            <v>7114.94970703125</v>
          </cell>
          <cell r="CC96">
            <v>7321.2197265625</v>
          </cell>
          <cell r="CD96">
            <v>7321.22021484375</v>
          </cell>
        </row>
        <row r="97">
          <cell r="D97">
            <v>7878.8603515625</v>
          </cell>
          <cell r="E97">
            <v>5843.08740234375</v>
          </cell>
          <cell r="F97">
            <v>6540.20361328125</v>
          </cell>
          <cell r="G97">
            <v>7432.697265625</v>
          </cell>
          <cell r="H97">
            <v>7009.74609375</v>
          </cell>
          <cell r="I97">
            <v>8793.6953125</v>
          </cell>
          <cell r="J97">
            <v>8004.57421875</v>
          </cell>
          <cell r="K97">
            <v>6545.83203125</v>
          </cell>
          <cell r="L97">
            <v>6761.6865234375</v>
          </cell>
          <cell r="M97">
            <v>5725.1044921875</v>
          </cell>
          <cell r="N97">
            <v>8328.751953125</v>
          </cell>
          <cell r="O97">
            <v>7326.9228515625</v>
          </cell>
          <cell r="P97">
            <v>7916.59033203125</v>
          </cell>
          <cell r="Q97">
            <v>5838.99169921875</v>
          </cell>
          <cell r="R97">
            <v>6618.74951171875</v>
          </cell>
          <cell r="S97">
            <v>7246.37548828125</v>
          </cell>
          <cell r="T97">
            <v>7008.15380859375</v>
          </cell>
          <cell r="U97">
            <v>8743.396484375</v>
          </cell>
          <cell r="V97">
            <v>7988.65087890625</v>
          </cell>
          <cell r="W97">
            <v>6531.3603515625</v>
          </cell>
          <cell r="X97">
            <v>6767.2119140625</v>
          </cell>
          <cell r="Y97">
            <v>5854.64208984375</v>
          </cell>
          <cell r="Z97">
            <v>8325.345703125</v>
          </cell>
          <cell r="AA97">
            <v>7293.6484375</v>
          </cell>
          <cell r="AB97">
            <v>7944.25537109375</v>
          </cell>
          <cell r="AC97">
            <v>5836.5185546875</v>
          </cell>
          <cell r="AD97">
            <v>6657.5498046875</v>
          </cell>
          <cell r="AE97">
            <v>7085.76953125</v>
          </cell>
          <cell r="AF97">
            <v>7013.62255859375</v>
          </cell>
          <cell r="AG97">
            <v>8753.6572265625</v>
          </cell>
          <cell r="AH97">
            <v>7997.23095703125</v>
          </cell>
          <cell r="AI97">
            <v>6531.0400390625</v>
          </cell>
          <cell r="AJ97">
            <v>6767.86865234375</v>
          </cell>
          <cell r="AK97">
            <v>5901.9365234375</v>
          </cell>
          <cell r="AL97">
            <v>8302.837890625</v>
          </cell>
          <cell r="AM97">
            <v>7273.29150390625</v>
          </cell>
          <cell r="AN97">
            <v>7958.75146484375</v>
          </cell>
          <cell r="AO97">
            <v>5840.28857421875</v>
          </cell>
          <cell r="AP97">
            <v>6696.6923828125</v>
          </cell>
          <cell r="AQ97">
            <v>7058.48046875</v>
          </cell>
          <cell r="AR97">
            <v>7015.66552734375</v>
          </cell>
          <cell r="AS97">
            <v>8630.9990234375</v>
          </cell>
          <cell r="AT97">
            <v>7967.22509765625</v>
          </cell>
          <cell r="AU97">
            <v>6502.0751953125</v>
          </cell>
          <cell r="AV97">
            <v>6783.294921875</v>
          </cell>
          <cell r="AW97">
            <v>5848.0703125</v>
          </cell>
          <cell r="AX97">
            <v>8299.7109375</v>
          </cell>
          <cell r="AY97">
            <v>7281.18115234375</v>
          </cell>
          <cell r="AZ97">
            <v>7974.3115234375</v>
          </cell>
          <cell r="BA97">
            <v>5841.56787109375</v>
          </cell>
          <cell r="BB97">
            <v>6750.53515625</v>
          </cell>
          <cell r="BC97">
            <v>6978.26904296875</v>
          </cell>
          <cell r="BD97">
            <v>7009.4765625</v>
          </cell>
          <cell r="BE97">
            <v>8533.7021484375</v>
          </cell>
          <cell r="BF97">
            <v>7935.9599609375</v>
          </cell>
          <cell r="BG97">
            <v>6497.06982421875</v>
          </cell>
          <cell r="BH97">
            <v>6808.6162109375</v>
          </cell>
          <cell r="BI97">
            <v>6007.8056640625</v>
          </cell>
          <cell r="BJ97">
            <v>8280.7509765625</v>
          </cell>
          <cell r="BK97">
            <v>7259.21923828125</v>
          </cell>
          <cell r="BL97">
            <v>7504.27587890625</v>
          </cell>
          <cell r="BM97">
            <v>7489.5810546875</v>
          </cell>
          <cell r="BN97">
            <v>7508.51611328125</v>
          </cell>
          <cell r="BO97">
            <v>7511.88330078125</v>
          </cell>
          <cell r="BP97">
            <v>7487.4970703125</v>
          </cell>
          <cell r="BQ97">
            <v>7937.1103515625</v>
          </cell>
          <cell r="BR97">
            <v>5840.16162109375</v>
          </cell>
          <cell r="BS97">
            <v>6670.17431640625</v>
          </cell>
          <cell r="BT97">
            <v>7109.8486328125</v>
          </cell>
          <cell r="BU97">
            <v>7011.30517578125</v>
          </cell>
          <cell r="BV97">
            <v>8637.2177734375</v>
          </cell>
          <cell r="BW97">
            <v>7967.1787109375</v>
          </cell>
          <cell r="BX97">
            <v>6516.26611328125</v>
          </cell>
          <cell r="BY97">
            <v>6785.6181640625</v>
          </cell>
          <cell r="BZ97">
            <v>5914.24755859375</v>
          </cell>
          <cell r="CA97">
            <v>8297.990234375</v>
          </cell>
          <cell r="CB97">
            <v>7277.9443359375</v>
          </cell>
          <cell r="CC97">
            <v>7499.01611328125</v>
          </cell>
          <cell r="CD97">
            <v>7499.01611328125</v>
          </cell>
        </row>
        <row r="98">
          <cell r="D98">
            <v>8057.13720703125</v>
          </cell>
          <cell r="E98">
            <v>5986.5634765625</v>
          </cell>
          <cell r="F98">
            <v>6651.2177734375</v>
          </cell>
          <cell r="G98">
            <v>7799.5859375</v>
          </cell>
          <cell r="H98">
            <v>7081.44189453125</v>
          </cell>
          <cell r="I98">
            <v>8969.0341796875</v>
          </cell>
          <cell r="J98">
            <v>8219.171875</v>
          </cell>
          <cell r="K98">
            <v>6880.029296875</v>
          </cell>
          <cell r="L98">
            <v>6935.11328125</v>
          </cell>
          <cell r="M98">
            <v>5852.630859375</v>
          </cell>
          <cell r="N98">
            <v>8696.693359375</v>
          </cell>
          <cell r="O98">
            <v>7481.39208984375</v>
          </cell>
          <cell r="P98">
            <v>8093.44189453125</v>
          </cell>
          <cell r="Q98">
            <v>5984.85400390625</v>
          </cell>
          <cell r="R98">
            <v>6726.32470703125</v>
          </cell>
          <cell r="S98">
            <v>7616.15283203125</v>
          </cell>
          <cell r="T98">
            <v>7076.2666015625</v>
          </cell>
          <cell r="U98">
            <v>8921.5341796875</v>
          </cell>
          <cell r="V98">
            <v>8185.814453125</v>
          </cell>
          <cell r="W98">
            <v>6861.7158203125</v>
          </cell>
          <cell r="X98">
            <v>6941.1787109375</v>
          </cell>
          <cell r="Y98">
            <v>5983.89306640625</v>
          </cell>
          <cell r="Z98">
            <v>8700.708984375</v>
          </cell>
          <cell r="AA98">
            <v>7448.71435546875</v>
          </cell>
          <cell r="AB98">
            <v>8120.12109375</v>
          </cell>
          <cell r="AC98">
            <v>5980.189453125</v>
          </cell>
          <cell r="AD98">
            <v>6762.9765625</v>
          </cell>
          <cell r="AE98">
            <v>7458.96826171875</v>
          </cell>
          <cell r="AF98">
            <v>7082.4892578125</v>
          </cell>
          <cell r="AG98">
            <v>8932.9033203125</v>
          </cell>
          <cell r="AH98">
            <v>8183.982421875</v>
          </cell>
          <cell r="AI98">
            <v>6860.2021484375</v>
          </cell>
          <cell r="AJ98">
            <v>6940.41552734375</v>
          </cell>
          <cell r="AK98">
            <v>6033.64599609375</v>
          </cell>
          <cell r="AL98">
            <v>8681.6640625</v>
          </cell>
          <cell r="AM98">
            <v>7428.29248046875</v>
          </cell>
          <cell r="AN98">
            <v>8133.83935546875</v>
          </cell>
          <cell r="AO98">
            <v>5985.7587890625</v>
          </cell>
          <cell r="AP98">
            <v>6802.6650390625</v>
          </cell>
          <cell r="AQ98">
            <v>7432.1337890625</v>
          </cell>
          <cell r="AR98">
            <v>7084.63525390625</v>
          </cell>
          <cell r="AS98">
            <v>8814.78125</v>
          </cell>
          <cell r="AT98">
            <v>8143.10009765625</v>
          </cell>
          <cell r="AU98">
            <v>6829.09326171875</v>
          </cell>
          <cell r="AV98">
            <v>6966.03466796875</v>
          </cell>
          <cell r="AW98">
            <v>5977.068359375</v>
          </cell>
          <cell r="AX98">
            <v>8684.7724609375</v>
          </cell>
          <cell r="AY98">
            <v>7436.6787109375</v>
          </cell>
          <cell r="AZ98">
            <v>8148.658203125</v>
          </cell>
          <cell r="BA98">
            <v>5989.43701171875</v>
          </cell>
          <cell r="BB98">
            <v>6855.76904296875</v>
          </cell>
          <cell r="BC98">
            <v>7355.783203125</v>
          </cell>
          <cell r="BD98">
            <v>7073.765625</v>
          </cell>
          <cell r="BE98">
            <v>8722.0361328125</v>
          </cell>
          <cell r="BF98">
            <v>8100.8515625</v>
          </cell>
          <cell r="BG98">
            <v>6823.47216796875</v>
          </cell>
          <cell r="BH98">
            <v>7006.3134765625</v>
          </cell>
          <cell r="BI98">
            <v>6141.11767578125</v>
          </cell>
          <cell r="BJ98">
            <v>8667.0576171875</v>
          </cell>
          <cell r="BK98">
            <v>7415.1083984375</v>
          </cell>
          <cell r="BL98">
            <v>7701.83251953125</v>
          </cell>
          <cell r="BM98">
            <v>7689.74560546875</v>
          </cell>
          <cell r="BN98">
            <v>7709.39892578125</v>
          </cell>
          <cell r="BO98">
            <v>7714.173828125</v>
          </cell>
          <cell r="BP98">
            <v>7693.34228515625</v>
          </cell>
          <cell r="BQ98">
            <v>8113.08935546875</v>
          </cell>
          <cell r="BR98">
            <v>5985.86083984375</v>
          </cell>
          <cell r="BS98">
            <v>6776.7998046875</v>
          </cell>
          <cell r="BT98">
            <v>7483.3017578125</v>
          </cell>
          <cell r="BU98">
            <v>7078.44677734375</v>
          </cell>
          <cell r="BV98">
            <v>8820.802734375</v>
          </cell>
          <cell r="BW98">
            <v>8147.26318359375</v>
          </cell>
          <cell r="BX98">
            <v>6844.91552734375</v>
          </cell>
          <cell r="BY98">
            <v>6970.0205078125</v>
          </cell>
          <cell r="BZ98">
            <v>6045.3798828125</v>
          </cell>
          <cell r="CA98">
            <v>8680</v>
          </cell>
          <cell r="CB98">
            <v>7433.3427734375</v>
          </cell>
          <cell r="CC98">
            <v>7701.29833984375</v>
          </cell>
          <cell r="CD98">
            <v>7701.29833984375</v>
          </cell>
        </row>
        <row r="99">
          <cell r="D99">
            <v>8205.7138671875</v>
          </cell>
          <cell r="E99">
            <v>6130.59326171875</v>
          </cell>
          <cell r="F99">
            <v>6643.63671875</v>
          </cell>
          <cell r="G99">
            <v>8140.7373046875</v>
          </cell>
          <cell r="H99">
            <v>7197.80859375</v>
          </cell>
          <cell r="I99">
            <v>9177.5419921875</v>
          </cell>
          <cell r="J99">
            <v>8345.853515625</v>
          </cell>
          <cell r="K99">
            <v>7036.73681640625</v>
          </cell>
          <cell r="L99">
            <v>7100.52685546875</v>
          </cell>
          <cell r="M99">
            <v>5894.033203125</v>
          </cell>
          <cell r="N99">
            <v>9164.0634765625</v>
          </cell>
          <cell r="O99">
            <v>7652.7314453125</v>
          </cell>
          <cell r="P99">
            <v>8241.9091796875</v>
          </cell>
          <cell r="Q99">
            <v>6129.61474609375</v>
          </cell>
          <cell r="R99">
            <v>6706.39794921875</v>
          </cell>
          <cell r="S99">
            <v>7931.78759765625</v>
          </cell>
          <cell r="T99">
            <v>7192.3671875</v>
          </cell>
          <cell r="U99">
            <v>9129.9765625</v>
          </cell>
          <cell r="V99">
            <v>8299.92578125</v>
          </cell>
          <cell r="W99">
            <v>7021.2939453125</v>
          </cell>
          <cell r="X99">
            <v>7110.21728515625</v>
          </cell>
          <cell r="Y99">
            <v>6016.0107421875</v>
          </cell>
          <cell r="Z99">
            <v>9165.3681640625</v>
          </cell>
          <cell r="AA99">
            <v>7629.24853515625</v>
          </cell>
          <cell r="AB99">
            <v>8269.3037109375</v>
          </cell>
          <cell r="AC99">
            <v>6124.03662109375</v>
          </cell>
          <cell r="AD99">
            <v>6740.01953125</v>
          </cell>
          <cell r="AE99">
            <v>7769.50439453125</v>
          </cell>
          <cell r="AF99">
            <v>7198.45068359375</v>
          </cell>
          <cell r="AG99">
            <v>9140.9658203125</v>
          </cell>
          <cell r="AH99">
            <v>8290.947265625</v>
          </cell>
          <cell r="AI99">
            <v>7020.9052734375</v>
          </cell>
          <cell r="AJ99">
            <v>7109.79248046875</v>
          </cell>
          <cell r="AK99">
            <v>6062.22998046875</v>
          </cell>
          <cell r="AL99">
            <v>9144.333984375</v>
          </cell>
          <cell r="AM99">
            <v>7611.50390625</v>
          </cell>
          <cell r="AN99">
            <v>8284.255859375</v>
          </cell>
          <cell r="AO99">
            <v>6130.7275390625</v>
          </cell>
          <cell r="AP99">
            <v>6769.2021484375</v>
          </cell>
          <cell r="AQ99">
            <v>7732.86962890625</v>
          </cell>
          <cell r="AR99">
            <v>7200.5791015625</v>
          </cell>
          <cell r="AS99">
            <v>9025.0380859375</v>
          </cell>
          <cell r="AT99">
            <v>8242.6611328125</v>
          </cell>
          <cell r="AU99">
            <v>6988.7900390625</v>
          </cell>
          <cell r="AV99">
            <v>7139.60107421875</v>
          </cell>
          <cell r="AW99">
            <v>6004.62158203125</v>
          </cell>
          <cell r="AX99">
            <v>9148.0078125</v>
          </cell>
          <cell r="AY99">
            <v>7624.07275390625</v>
          </cell>
          <cell r="AZ99">
            <v>8301.2783203125</v>
          </cell>
          <cell r="BA99">
            <v>6135.5693359375</v>
          </cell>
          <cell r="BB99">
            <v>6810.80078125</v>
          </cell>
          <cell r="BC99">
            <v>7631.88134765625</v>
          </cell>
          <cell r="BD99">
            <v>7187.7509765625</v>
          </cell>
          <cell r="BE99">
            <v>8933.5771484375</v>
          </cell>
          <cell r="BF99">
            <v>8195.4619140625</v>
          </cell>
          <cell r="BG99">
            <v>6984.90966796875</v>
          </cell>
          <cell r="BH99">
            <v>7182.73291015625</v>
          </cell>
          <cell r="BI99">
            <v>6165.92626953125</v>
          </cell>
          <cell r="BJ99">
            <v>9128.1376953125</v>
          </cell>
          <cell r="BK99">
            <v>7613.1259765625</v>
          </cell>
          <cell r="BL99">
            <v>7868.83203125</v>
          </cell>
          <cell r="BM99">
            <v>7857.61328125</v>
          </cell>
          <cell r="BN99">
            <v>7879.4462890625</v>
          </cell>
          <cell r="BO99">
            <v>7885.71240234375</v>
          </cell>
          <cell r="BP99">
            <v>7870.97265625</v>
          </cell>
          <cell r="BQ99">
            <v>8263.0634765625</v>
          </cell>
          <cell r="BR99">
            <v>6130.82763671875</v>
          </cell>
          <cell r="BS99">
            <v>6747.8349609375</v>
          </cell>
          <cell r="BT99">
            <v>7784.67578125</v>
          </cell>
          <cell r="BU99">
            <v>7193.6376953125</v>
          </cell>
          <cell r="BV99">
            <v>9030.875</v>
          </cell>
          <cell r="BW99">
            <v>8250.66796875</v>
          </cell>
          <cell r="BX99">
            <v>7004.94873046875</v>
          </cell>
          <cell r="BY99">
            <v>7142.46484375</v>
          </cell>
          <cell r="BZ99">
            <v>6073.47705078125</v>
          </cell>
          <cell r="CA99">
            <v>9142.7734375</v>
          </cell>
          <cell r="CB99">
            <v>7621.44189453125</v>
          </cell>
          <cell r="CC99">
            <v>7873.41796875</v>
          </cell>
          <cell r="CD99">
            <v>7873.41796875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4"/>
      <sheetData sheetId="7"/>
      <sheetData sheetId="8"/>
      <sheetData sheetId="10"/>
      <sheetData sheetId="1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99"/>
  <sheetViews>
    <sheetView workbookViewId="0">
      <pane xSplit="3" ySplit="1" topLeftCell="D79" activePane="bottomRight" state="frozen"/>
      <selection pane="topRight" activeCell="D1" sqref="D1"/>
      <selection pane="bottomLeft" activeCell="A2" sqref="A2"/>
      <selection pane="bottomRight" activeCell="D99" sqref="D99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tr">
        <f t="shared" ref="B76:B99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128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128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128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128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128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128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128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128" x14ac:dyDescent="0.25">
      <c r="A88" s="2">
        <f>+[1]Sheet1!A88</f>
        <v>45323</v>
      </c>
      <c r="B88" s="1" t="str">
        <f t="shared" si="0"/>
        <v>Febrero</v>
      </c>
      <c r="C88" s="1">
        <f t="shared" ref="C88:C99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128" x14ac:dyDescent="0.25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  <c r="CL89" t="str">
        <f>+'Infla Mensual PondENGHO'!AZ2</f>
        <v>Alimentos y bebidas no alcohólicas</v>
      </c>
      <c r="CM89" t="str">
        <f>+'Infla Mensual PondENGHO'!BA2</f>
        <v>Bebidas alcohólicas y tabaco</v>
      </c>
      <c r="CN89" t="str">
        <f>+'Infla Mensual PondENGHO'!BB2</f>
        <v>Prendas de vestir y calzado</v>
      </c>
      <c r="CO89" t="str">
        <f>+'Infla Mensual PondENGHO'!BC2</f>
        <v>Vivienda, agua, electricidad, gas y otros combustibles</v>
      </c>
      <c r="CP89" t="str">
        <f>+'Infla Mensual PondENGHO'!BD2</f>
        <v>Equipamiento y mantenimiento del hogar</v>
      </c>
      <c r="CQ89" t="str">
        <f>+'Infla Mensual PondENGHO'!BE2</f>
        <v>Salud</v>
      </c>
      <c r="CR89" t="str">
        <f>+'Infla Mensual PondENGHO'!BF2</f>
        <v>Transporte</v>
      </c>
      <c r="CS89" t="str">
        <f>+'Infla Mensual PondENGHO'!BG2</f>
        <v>Comunicación</v>
      </c>
      <c r="CT89" t="str">
        <f>+'Infla Mensual PondENGHO'!BH2</f>
        <v>Recreación y cultura</v>
      </c>
      <c r="CU89" t="str">
        <f>+'Infla Mensual PondENGHO'!BI2</f>
        <v>Educación</v>
      </c>
      <c r="CV89" t="str">
        <f>+'Infla Mensual PondENGHO'!BJ2</f>
        <v>Restaurantes y hoteles</v>
      </c>
      <c r="CW89" t="str">
        <f>+'Infla Mensual PondENGHO'!BK2</f>
        <v>Bienes y servicios varios</v>
      </c>
      <c r="CX89" t="str">
        <f>+'Infla Mensual PondENGHO'!BL2</f>
        <v>TOTAL</v>
      </c>
      <c r="CY89" t="str">
        <f>+CL89</f>
        <v>Alimentos y bebidas no alcohólicas</v>
      </c>
      <c r="CZ89" t="str">
        <f t="shared" ref="CZ89:DK89" si="2">+CM89</f>
        <v>Bebidas alcohólicas y tabaco</v>
      </c>
      <c r="DA89" t="str">
        <f t="shared" si="2"/>
        <v>Prendas de vestir y calzado</v>
      </c>
      <c r="DB89" t="str">
        <f t="shared" si="2"/>
        <v>Vivienda, agua, electricidad, gas y otros combustibles</v>
      </c>
      <c r="DC89" t="str">
        <f t="shared" si="2"/>
        <v>Equipamiento y mantenimiento del hogar</v>
      </c>
      <c r="DD89" t="str">
        <f t="shared" si="2"/>
        <v>Salud</v>
      </c>
      <c r="DE89" t="str">
        <f t="shared" si="2"/>
        <v>Transporte</v>
      </c>
      <c r="DF89" t="str">
        <f t="shared" si="2"/>
        <v>Comunicación</v>
      </c>
      <c r="DG89" t="str">
        <f t="shared" si="2"/>
        <v>Recreación y cultura</v>
      </c>
      <c r="DH89" t="str">
        <f t="shared" si="2"/>
        <v>Educación</v>
      </c>
      <c r="DI89" t="str">
        <f t="shared" si="2"/>
        <v>Restaurantes y hoteles</v>
      </c>
      <c r="DJ89" t="str">
        <f t="shared" si="2"/>
        <v>Bienes y servicios varios</v>
      </c>
      <c r="DK89" t="str">
        <f t="shared" si="2"/>
        <v>TOTAL</v>
      </c>
      <c r="DL89" t="str">
        <f>+CL89</f>
        <v>Alimentos y bebidas no alcohólicas</v>
      </c>
      <c r="DM89" t="str">
        <f t="shared" ref="DM89:DX89" si="3">+CM89</f>
        <v>Bebidas alcohólicas y tabaco</v>
      </c>
      <c r="DN89" t="str">
        <f t="shared" si="3"/>
        <v>Prendas de vestir y calzado</v>
      </c>
      <c r="DO89" t="str">
        <f t="shared" si="3"/>
        <v>Vivienda, agua, electricidad, gas y otros combustibles</v>
      </c>
      <c r="DP89" t="str">
        <f t="shared" si="3"/>
        <v>Equipamiento y mantenimiento del hogar</v>
      </c>
      <c r="DQ89" t="str">
        <f t="shared" si="3"/>
        <v>Salud</v>
      </c>
      <c r="DR89" t="str">
        <f t="shared" si="3"/>
        <v>Transporte</v>
      </c>
      <c r="DS89" t="str">
        <f t="shared" si="3"/>
        <v>Comunicación</v>
      </c>
      <c r="DT89" t="str">
        <f t="shared" si="3"/>
        <v>Recreación y cultura</v>
      </c>
      <c r="DU89" t="str">
        <f t="shared" si="3"/>
        <v>Educación</v>
      </c>
      <c r="DV89" t="str">
        <f t="shared" si="3"/>
        <v>Restaurantes y hoteles</v>
      </c>
      <c r="DW89" t="str">
        <f t="shared" si="3"/>
        <v>Bienes y servicios varios</v>
      </c>
      <c r="DX89" t="str">
        <f t="shared" si="3"/>
        <v>TOTAL</v>
      </c>
    </row>
    <row r="90" spans="1:128" ht="15.75" thickBot="1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  <c r="CJ90" s="45" t="s">
        <v>119</v>
      </c>
      <c r="CK90" s="40">
        <v>1</v>
      </c>
      <c r="CL90" s="32">
        <v>34.475013732910156</v>
      </c>
      <c r="CM90" s="33">
        <v>2.2236170768737793</v>
      </c>
      <c r="CN90" s="33">
        <v>7.9922947883605957</v>
      </c>
      <c r="CO90" s="33">
        <v>14.191224098205566</v>
      </c>
      <c r="CP90" s="33">
        <v>4.1193418502807617</v>
      </c>
      <c r="CQ90" s="33">
        <v>4.1856107711791992</v>
      </c>
      <c r="CR90" s="33">
        <v>10.388893127441406</v>
      </c>
      <c r="CS90" s="33">
        <v>5.0157270431518555</v>
      </c>
      <c r="CT90" s="33">
        <v>7.702176570892334</v>
      </c>
      <c r="CU90" s="33">
        <v>1.6482053995132446</v>
      </c>
      <c r="CV90" s="33">
        <v>4.388763427734375</v>
      </c>
      <c r="CW90" s="34">
        <v>3.6691303253173828</v>
      </c>
      <c r="CX90" s="52">
        <v>100</v>
      </c>
      <c r="CY90" s="35">
        <v>15.698500633239746</v>
      </c>
      <c r="CZ90" s="36">
        <v>1.8403748273849487</v>
      </c>
      <c r="DA90" s="36">
        <v>5.9696140289306641</v>
      </c>
      <c r="DB90" s="36">
        <v>14.619551658630371</v>
      </c>
      <c r="DC90" s="36">
        <v>6.9953794479370117</v>
      </c>
      <c r="DD90" s="36">
        <v>7.9965476989746094</v>
      </c>
      <c r="DE90" s="36">
        <v>15.644683837890625</v>
      </c>
      <c r="DF90" s="36">
        <v>4.5556302070617676</v>
      </c>
      <c r="DG90" s="36">
        <v>9.7462596893310547</v>
      </c>
      <c r="DH90" s="36">
        <v>3.7638986110687256</v>
      </c>
      <c r="DI90" s="36">
        <v>8.1615171432495117</v>
      </c>
      <c r="DJ90" s="37">
        <v>5.0080423355102539</v>
      </c>
      <c r="DK90" s="53">
        <v>100</v>
      </c>
    </row>
    <row r="91" spans="1:128" x14ac:dyDescent="0.25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  <c r="CJ91" s="45"/>
      <c r="CK91" s="78">
        <f>+A94</f>
        <v>45505</v>
      </c>
      <c r="CL91" s="79">
        <f>+(D94-D93)/$BL93*CL$90</f>
        <v>1.4928123291210078</v>
      </c>
      <c r="CM91" s="79">
        <f t="shared" ref="CM91:CX91" si="4">+(E94-E93)/$BL93*CM$90</f>
        <v>5.2486203145326656E-2</v>
      </c>
      <c r="CN91" s="79">
        <f t="shared" si="4"/>
        <v>0.15226376685753759</v>
      </c>
      <c r="CO91" s="79">
        <f t="shared" si="4"/>
        <v>0.94883801010107238</v>
      </c>
      <c r="CP91" s="79">
        <f t="shared" si="4"/>
        <v>0.16413522878997511</v>
      </c>
      <c r="CQ91" s="79">
        <f t="shared" si="4"/>
        <v>0.19706099802866159</v>
      </c>
      <c r="CR91" s="79">
        <f t="shared" si="4"/>
        <v>0.50850393872109068</v>
      </c>
      <c r="CS91" s="79">
        <f t="shared" si="4"/>
        <v>0.21523050858394449</v>
      </c>
      <c r="CT91" s="79">
        <f t="shared" si="4"/>
        <v>0.26018555987654735</v>
      </c>
      <c r="CU91" s="79">
        <f t="shared" si="4"/>
        <v>7.6909571287483769E-2</v>
      </c>
      <c r="CV91" s="79">
        <f t="shared" si="4"/>
        <v>0.23154313601247825</v>
      </c>
      <c r="CW91" s="79">
        <f t="shared" si="4"/>
        <v>7.770937513043856E-2</v>
      </c>
      <c r="CX91" s="79">
        <f t="shared" si="4"/>
        <v>4.201501794344269</v>
      </c>
      <c r="CY91" s="79">
        <f>+(AZ94-AZ93)/$BP93*CY$90</f>
        <v>0.61859243330968205</v>
      </c>
      <c r="CZ91" s="79">
        <f t="shared" ref="CZ91:DK91" si="5">+(BA94-BA93)/$BP93*CZ$90</f>
        <v>4.4071791041145739E-2</v>
      </c>
      <c r="DA91" s="79">
        <f t="shared" si="5"/>
        <v>0.10841771567188326</v>
      </c>
      <c r="DB91" s="79">
        <f t="shared" si="5"/>
        <v>0.83321271230253224</v>
      </c>
      <c r="DC91" s="79">
        <f t="shared" si="5"/>
        <v>0.28626677255487154</v>
      </c>
      <c r="DD91" s="79">
        <f t="shared" si="5"/>
        <v>0.37974961601431984</v>
      </c>
      <c r="DE91" s="79">
        <f t="shared" si="5"/>
        <v>0.85881392430869019</v>
      </c>
      <c r="DF91" s="79">
        <f t="shared" si="5"/>
        <v>0.19476937968580049</v>
      </c>
      <c r="DG91" s="79">
        <f t="shared" si="5"/>
        <v>0.32724474740506493</v>
      </c>
      <c r="DH91" s="79">
        <f t="shared" si="5"/>
        <v>0.19390175692571032</v>
      </c>
      <c r="DI91" s="79">
        <f t="shared" si="5"/>
        <v>0.41773454026657109</v>
      </c>
      <c r="DJ91" s="79">
        <f t="shared" si="5"/>
        <v>0.1187043386234295</v>
      </c>
      <c r="DK91" s="79">
        <f t="shared" si="5"/>
        <v>4.2401539908822912</v>
      </c>
      <c r="DL91" s="80">
        <f>+CL91-CY91</f>
        <v>0.87421989581132575</v>
      </c>
      <c r="DM91" s="80">
        <f t="shared" ref="DM91:DX91" si="6">+CM91-CZ91</f>
        <v>8.414412104180917E-3</v>
      </c>
      <c r="DN91" s="80">
        <f t="shared" si="6"/>
        <v>4.3846051185654336E-2</v>
      </c>
      <c r="DO91" s="80">
        <f t="shared" si="6"/>
        <v>0.11562529779854014</v>
      </c>
      <c r="DP91" s="80">
        <f t="shared" si="6"/>
        <v>-0.12213154376489643</v>
      </c>
      <c r="DQ91" s="80">
        <f t="shared" si="6"/>
        <v>-0.18268861798565825</v>
      </c>
      <c r="DR91" s="80">
        <f t="shared" si="6"/>
        <v>-0.35030998558759952</v>
      </c>
      <c r="DS91" s="80">
        <f t="shared" si="6"/>
        <v>2.0461128898143999E-2</v>
      </c>
      <c r="DT91" s="80">
        <f t="shared" si="6"/>
        <v>-6.7059187528517583E-2</v>
      </c>
      <c r="DU91" s="80">
        <f t="shared" si="6"/>
        <v>-0.11699218563822655</v>
      </c>
      <c r="DV91" s="80">
        <f t="shared" si="6"/>
        <v>-0.18619140425409283</v>
      </c>
      <c r="DW91" s="80">
        <f t="shared" si="6"/>
        <v>-4.0994963492990935E-2</v>
      </c>
      <c r="DX91" s="80">
        <f t="shared" si="6"/>
        <v>-3.865219653802221E-2</v>
      </c>
    </row>
    <row r="92" spans="1:128" x14ac:dyDescent="0.25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  <c r="CJ92" s="45"/>
      <c r="CK92" s="78">
        <f t="shared" ref="CK92" si="7">+A95</f>
        <v>45536</v>
      </c>
      <c r="CL92" s="79">
        <f t="shared" ref="CL92" si="8">+(D95-D94)/$BL94*CL$90</f>
        <v>0.85328972200983533</v>
      </c>
      <c r="CM92" s="79">
        <f t="shared" ref="CM92" si="9">+(E95-E94)/$BL94*CM$90</f>
        <v>3.5552132811471744E-2</v>
      </c>
      <c r="CN92" s="79">
        <f t="shared" ref="CN92" si="10">+(F95-F94)/$BL94*CN$90</f>
        <v>0.37770639381062943</v>
      </c>
      <c r="CO92" s="79">
        <f t="shared" ref="CO92" si="11">+(G95-G94)/$BL94*CO$90</f>
        <v>0.97364224209653261</v>
      </c>
      <c r="CP92" s="79">
        <f t="shared" ref="CP92" si="12">+(H95-H94)/$BL94*CP$90</f>
        <v>0.10195738022679987</v>
      </c>
      <c r="CQ92" s="79">
        <f t="shared" ref="CQ92" si="13">+(I95-I94)/$BL94*CQ$90</f>
        <v>0.16155277991467684</v>
      </c>
      <c r="CR92" s="79">
        <f t="shared" ref="CR92" si="14">+(J95-J94)/$BL94*CR$90</f>
        <v>0.35211884022614864</v>
      </c>
      <c r="CS92" s="79">
        <f t="shared" ref="CS92" si="15">+(K95-K94)/$BL94*CS$90</f>
        <v>0.12426177819208503</v>
      </c>
      <c r="CT92" s="79">
        <f t="shared" ref="CT92" si="16">+(L95-L94)/$BL94*CT$90</f>
        <v>0.16356750842584208</v>
      </c>
      <c r="CU92" s="79">
        <f t="shared" ref="CU92" si="17">+(M95-M94)/$BL94*CU$90</f>
        <v>4.9769943876930553E-2</v>
      </c>
      <c r="CV92" s="79">
        <f t="shared" ref="CV92" si="18">+(N95-N94)/$BL94*CV$90</f>
        <v>0.16441878289902803</v>
      </c>
      <c r="CW92" s="79">
        <f t="shared" ref="CW92" si="19">+(O95-O94)/$BL94*CW$90</f>
        <v>0.11924588671506482</v>
      </c>
      <c r="CX92" s="79">
        <f t="shared" ref="CX92" si="20">+(P95-P94)/$BL94*CX$90</f>
        <v>2.4878142731436759</v>
      </c>
      <c r="CY92" s="79">
        <f t="shared" ref="CY92" si="21">+(AZ95-AZ94)/$BP94*CY$90</f>
        <v>0.40773220447119601</v>
      </c>
      <c r="CZ92" s="79">
        <f t="shared" ref="CZ92" si="22">+(BA95-BA94)/$BP94*CZ$90</f>
        <v>3.2228477527342356E-2</v>
      </c>
      <c r="DA92" s="79">
        <f t="shared" ref="DA92" si="23">+(BB95-BB94)/$BP94*DA$90</f>
        <v>0.31297415879525242</v>
      </c>
      <c r="DB92" s="79">
        <f t="shared" ref="DB92" si="24">+(BC95-BC94)/$BP94*DB$90</f>
        <v>0.89488683216072629</v>
      </c>
      <c r="DC92" s="79">
        <f t="shared" ref="DC92" si="25">+(BD95-BD94)/$BP94*DC$90</f>
        <v>0.18290486583788682</v>
      </c>
      <c r="DD92" s="79">
        <f t="shared" ref="DD92" si="26">+(BE95-BE94)/$BP94*DD$90</f>
        <v>0.29944584289900811</v>
      </c>
      <c r="DE92" s="79">
        <f t="shared" ref="DE92" si="27">+(BF95-BF94)/$BP94*DE$90</f>
        <v>0.59034445552755466</v>
      </c>
      <c r="DF92" s="79">
        <f t="shared" ref="DF92" si="28">+(BG95-BG94)/$BP94*DF$90</f>
        <v>0.12614887305429726</v>
      </c>
      <c r="DG92" s="79">
        <f t="shared" ref="DG92" si="29">+(BH95-BH94)/$BP94*DG$90</f>
        <v>0.18306755853740159</v>
      </c>
      <c r="DH92" s="79">
        <f t="shared" ref="DH92" si="30">+(BI95-BI94)/$BP94*DH$90</f>
        <v>0.12035310040146661</v>
      </c>
      <c r="DI92" s="79">
        <f t="shared" ref="DI92" si="31">+(BJ95-BJ94)/$BP94*DI$90</f>
        <v>0.33380391066773035</v>
      </c>
      <c r="DJ92" s="79">
        <f t="shared" ref="DJ92" si="32">+(BK95-BK94)/$BP94*DJ$90</f>
        <v>0.16245391262884082</v>
      </c>
      <c r="DK92" s="79">
        <f t="shared" ref="DK92" si="33">+(BL95-BL94)/$BP94*DK$90</f>
        <v>3.3583801034256409</v>
      </c>
      <c r="DL92" s="80">
        <f t="shared" ref="DL92" si="34">+CL92-CY92</f>
        <v>0.44555751753863931</v>
      </c>
      <c r="DM92" s="80">
        <f t="shared" ref="DM92" si="35">+CM92-CZ92</f>
        <v>3.3236552841293884E-3</v>
      </c>
      <c r="DN92" s="80">
        <f t="shared" ref="DN92" si="36">+CN92-DA92</f>
        <v>6.4732235015377004E-2</v>
      </c>
      <c r="DO92" s="80">
        <f t="shared" ref="DO92" si="37">+CO92-DB92</f>
        <v>7.875540993580632E-2</v>
      </c>
      <c r="DP92" s="80">
        <f t="shared" ref="DP92" si="38">+CP92-DC92</f>
        <v>-8.0947485611086945E-2</v>
      </c>
      <c r="DQ92" s="80">
        <f t="shared" ref="DQ92" si="39">+CQ92-DD92</f>
        <v>-0.13789306298433127</v>
      </c>
      <c r="DR92" s="80">
        <f t="shared" ref="DR92" si="40">+CR92-DE92</f>
        <v>-0.23822561530140601</v>
      </c>
      <c r="DS92" s="80">
        <f t="shared" ref="DS92" si="41">+CS92-DF92</f>
        <v>-1.8870948622122241E-3</v>
      </c>
      <c r="DT92" s="80">
        <f t="shared" ref="DT92" si="42">+CT92-DG92</f>
        <v>-1.9500050111559503E-2</v>
      </c>
      <c r="DU92" s="80">
        <f t="shared" ref="DU92" si="43">+CU92-DH92</f>
        <v>-7.0583156524536061E-2</v>
      </c>
      <c r="DV92" s="80">
        <f t="shared" ref="DV92" si="44">+CV92-DI92</f>
        <v>-0.16938512776870232</v>
      </c>
      <c r="DW92" s="80">
        <f t="shared" ref="DW92" si="45">+CW92-DJ92</f>
        <v>-4.3208025913775996E-2</v>
      </c>
      <c r="DX92" s="80">
        <f t="shared" ref="DX92" si="46">+CX92-DK92</f>
        <v>-0.87056583028196499</v>
      </c>
    </row>
    <row r="93" spans="1:128" x14ac:dyDescent="0.25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  <c r="CJ93" s="45"/>
      <c r="CK93" s="40"/>
      <c r="CL93" s="32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4"/>
      <c r="CX93" s="52"/>
    </row>
    <row r="94" spans="1:128" ht="15.75" thickBot="1" x14ac:dyDescent="0.3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7565.34423828125</v>
      </c>
      <c r="E94" s="57">
        <f>+[2]Sheet1!E94</f>
        <v>5350.6865234375</v>
      </c>
      <c r="F94" s="57">
        <f>+[2]Sheet1!F94</f>
        <v>5815.955078125</v>
      </c>
      <c r="G94" s="57">
        <f>+[2]Sheet1!G94</f>
        <v>6279.48486328125</v>
      </c>
      <c r="H94" s="57">
        <f>+[2]Sheet1!H94</f>
        <v>6556.8896484375</v>
      </c>
      <c r="I94" s="57">
        <f>+[2]Sheet1!I94</f>
        <v>8002.8515625</v>
      </c>
      <c r="J94" s="57">
        <f>+[2]Sheet1!J94</f>
        <v>7428.26123046875</v>
      </c>
      <c r="K94" s="57">
        <f>+[2]Sheet1!K94</f>
        <v>6145.0537109375</v>
      </c>
      <c r="L94" s="57">
        <f>+[2]Sheet1!L94</f>
        <v>6222.02587890625</v>
      </c>
      <c r="M94" s="57">
        <f>+[2]Sheet1!M94</f>
        <v>5058.8955078125</v>
      </c>
      <c r="N94" s="57">
        <f>+[2]Sheet1!N94</f>
        <v>7418.81787109375</v>
      </c>
      <c r="O94" s="57">
        <f>+[2]Sheet1!O94</f>
        <v>6754.57958984375</v>
      </c>
      <c r="P94" s="57">
        <f>+[2]Sheet1!P94</f>
        <v>7593.45654296875</v>
      </c>
      <c r="Q94" s="57">
        <f>+[2]Sheet1!Q94</f>
        <v>5336.2353515625</v>
      </c>
      <c r="R94" s="57">
        <f>+[2]Sheet1!R94</f>
        <v>5881.478515625</v>
      </c>
      <c r="S94" s="57">
        <f>+[2]Sheet1!S94</f>
        <v>6124.06298828125</v>
      </c>
      <c r="T94" s="57">
        <f>+[2]Sheet1!T94</f>
        <v>6553.85888671875</v>
      </c>
      <c r="U94" s="57">
        <f>+[2]Sheet1!U94</f>
        <v>7952.41943359375</v>
      </c>
      <c r="V94" s="57">
        <f>+[2]Sheet1!V94</f>
        <v>7402.04931640625</v>
      </c>
      <c r="W94" s="57">
        <f>+[2]Sheet1!W94</f>
        <v>6123.66845703125</v>
      </c>
      <c r="X94" s="57">
        <f>+[2]Sheet1!X94</f>
        <v>6242.53955078125</v>
      </c>
      <c r="Y94" s="57">
        <f>+[2]Sheet1!Y94</f>
        <v>5187.7490234375</v>
      </c>
      <c r="Z94" s="57">
        <f>+[2]Sheet1!Z94</f>
        <v>7429.498046875</v>
      </c>
      <c r="AA94" s="57">
        <f>+[2]Sheet1!AA94</f>
        <v>6715.072265625</v>
      </c>
      <c r="AB94" s="57">
        <f>+[2]Sheet1!AB94</f>
        <v>7609.7744140625</v>
      </c>
      <c r="AC94" s="57">
        <f>+[2]Sheet1!AC94</f>
        <v>5339.88916015625</v>
      </c>
      <c r="AD94" s="57">
        <f>+[2]Sheet1!AD94</f>
        <v>5915.95166015625</v>
      </c>
      <c r="AE94" s="57">
        <f>+[2]Sheet1!AE94</f>
        <v>5990.1044921875</v>
      </c>
      <c r="AF94" s="57">
        <f>+[2]Sheet1!AF94</f>
        <v>6556.24755859375</v>
      </c>
      <c r="AG94" s="57">
        <f>+[2]Sheet1!AG94</f>
        <v>7960.76904296875</v>
      </c>
      <c r="AH94" s="57">
        <f>+[2]Sheet1!AH94</f>
        <v>7414.4658203125</v>
      </c>
      <c r="AI94" s="57">
        <f>+[2]Sheet1!AI94</f>
        <v>6120.00390625</v>
      </c>
      <c r="AJ94" s="57">
        <f>+[2]Sheet1!AJ94</f>
        <v>6251.833984375</v>
      </c>
      <c r="AK94" s="57">
        <f>+[2]Sheet1!AK94</f>
        <v>5227.037109375</v>
      </c>
      <c r="AL94" s="57">
        <f>+[2]Sheet1!AL94</f>
        <v>7413.875</v>
      </c>
      <c r="AM94" s="57">
        <f>+[2]Sheet1!AM94</f>
        <v>6693.4375</v>
      </c>
      <c r="AN94" s="57">
        <f>+[2]Sheet1!AN94</f>
        <v>7614.00341796875</v>
      </c>
      <c r="AO94" s="57">
        <f>+[2]Sheet1!AO94</f>
        <v>5339.6611328125</v>
      </c>
      <c r="AP94" s="57">
        <f>+[2]Sheet1!AP94</f>
        <v>5943.19384765625</v>
      </c>
      <c r="AQ94" s="57">
        <f>+[2]Sheet1!AQ94</f>
        <v>5962.99365234375</v>
      </c>
      <c r="AR94" s="57">
        <f>+[2]Sheet1!AR94</f>
        <v>6558.2099609375</v>
      </c>
      <c r="AS94" s="57">
        <f>+[2]Sheet1!AS94</f>
        <v>7833.85986328125</v>
      </c>
      <c r="AT94" s="57">
        <f>+[2]Sheet1!AT94</f>
        <v>7364.7333984375</v>
      </c>
      <c r="AU94" s="57">
        <f>+[2]Sheet1!AU94</f>
        <v>6086.58544921875</v>
      </c>
      <c r="AV94" s="57">
        <f>+[2]Sheet1!AV94</f>
        <v>6270.56103515625</v>
      </c>
      <c r="AW94" s="57">
        <f>+[2]Sheet1!AW94</f>
        <v>5177.017578125</v>
      </c>
      <c r="AX94" s="57">
        <f>+[2]Sheet1!AX94</f>
        <v>7415.52880859375</v>
      </c>
      <c r="AY94" s="57">
        <f>+[2]Sheet1!AY94</f>
        <v>6699.08203125</v>
      </c>
      <c r="AZ94" s="57">
        <f>+[2]Sheet1!AZ94</f>
        <v>7618.52978515625</v>
      </c>
      <c r="BA94" s="57">
        <f>+[2]Sheet1!BA94</f>
        <v>5331.5341796875</v>
      </c>
      <c r="BB94" s="57">
        <f>+[2]Sheet1!BB94</f>
        <v>5983.6494140625</v>
      </c>
      <c r="BC94" s="57">
        <f>+[2]Sheet1!BC94</f>
        <v>5899.45068359375</v>
      </c>
      <c r="BD94" s="57">
        <f>+[2]Sheet1!BD94</f>
        <v>6553.857421875</v>
      </c>
      <c r="BE94" s="57">
        <f>+[2]Sheet1!BE94</f>
        <v>7734.18798828125</v>
      </c>
      <c r="BF94" s="57">
        <f>+[2]Sheet1!BF94</f>
        <v>7317.52783203125</v>
      </c>
      <c r="BG94" s="57">
        <f>+[2]Sheet1!BG94</f>
        <v>6076.025390625</v>
      </c>
      <c r="BH94" s="57">
        <f>+[2]Sheet1!BH94</f>
        <v>6302.73291015625</v>
      </c>
      <c r="BI94" s="57">
        <f>+[2]Sheet1!BI94</f>
        <v>5347.00634765625</v>
      </c>
      <c r="BJ94" s="57">
        <f>+[2]Sheet1!BJ94</f>
        <v>7399.98388671875</v>
      </c>
      <c r="BK94" s="57">
        <f>+[2]Sheet1!BK94</f>
        <v>6668.68701171875</v>
      </c>
      <c r="BL94" s="57">
        <f>+[2]Sheet1!BL94</f>
        <v>6949.02783203125</v>
      </c>
      <c r="BM94" s="57">
        <f>+[2]Sheet1!BM94</f>
        <v>6906.6376953125</v>
      </c>
      <c r="BN94" s="57">
        <f>+[2]Sheet1!BN94</f>
        <v>6912.447265625</v>
      </c>
      <c r="BO94" s="57">
        <f>+[2]Sheet1!BO94</f>
        <v>6894.93603515625</v>
      </c>
      <c r="BP94" s="57">
        <f>+[2]Sheet1!BP94</f>
        <v>6845.0068359375</v>
      </c>
      <c r="BQ94" s="57">
        <f>+[2]Sheet1!BQ94</f>
        <v>7601.5732421875</v>
      </c>
      <c r="BR94" s="57">
        <f>+[2]Sheet1!BR94</f>
        <v>5338.0498046875</v>
      </c>
      <c r="BS94" s="57">
        <f>+[2]Sheet1!BS94</f>
        <v>5921.80859375</v>
      </c>
      <c r="BT94" s="57">
        <f>+[2]Sheet1!BT94</f>
        <v>6008.9150390625</v>
      </c>
      <c r="BU94" s="57">
        <f>+[2]Sheet1!BU94</f>
        <v>6555.43505859375</v>
      </c>
      <c r="BV94" s="57">
        <f>+[2]Sheet1!BV94</f>
        <v>7841.00732421875</v>
      </c>
      <c r="BW94" s="57">
        <f>+[2]Sheet1!BW94</f>
        <v>7366.7060546875</v>
      </c>
      <c r="BX94" s="57">
        <f>+[2]Sheet1!BX94</f>
        <v>6103.04541015625</v>
      </c>
      <c r="BY94" s="57">
        <f>+[2]Sheet1!BY94</f>
        <v>6270.37060546875</v>
      </c>
      <c r="BZ94" s="57">
        <f>+[2]Sheet1!BZ94</f>
        <v>5247.443359375</v>
      </c>
      <c r="CA94" s="57">
        <f>+[2]Sheet1!CA94</f>
        <v>7410.94189453125</v>
      </c>
      <c r="CB94" s="57">
        <f>+[2]Sheet1!CB94</f>
        <v>6694.54443359375</v>
      </c>
      <c r="CC94" s="57">
        <f>+[2]Sheet1!CC94</f>
        <v>6890.3173828125</v>
      </c>
      <c r="CD94" s="57">
        <f>+[2]Sheet1!CD94</f>
        <v>6890.31689453125</v>
      </c>
      <c r="CJ94" s="46"/>
      <c r="CK94" s="41"/>
    </row>
    <row r="95" spans="1:128" ht="15.75" thickBot="1" x14ac:dyDescent="0.3">
      <c r="A95" s="2">
        <f>+[1]Sheet1!A95</f>
        <v>45536</v>
      </c>
      <c r="B95" s="1" t="str">
        <f t="shared" si="0"/>
        <v>Septiembre</v>
      </c>
      <c r="C95" s="1">
        <f t="shared" si="1"/>
        <v>2024</v>
      </c>
      <c r="D95" s="57">
        <f>+[2]Sheet1!D95</f>
        <v>7737.33935546875</v>
      </c>
      <c r="E95" s="57">
        <f>+[2]Sheet1!E95</f>
        <v>5461.79052734375</v>
      </c>
      <c r="F95" s="57">
        <f>+[2]Sheet1!F95</f>
        <v>6144.35791015625</v>
      </c>
      <c r="G95" s="57">
        <f>+[2]Sheet1!G95</f>
        <v>6756.2490234375</v>
      </c>
      <c r="H95" s="57">
        <f>+[2]Sheet1!H95</f>
        <v>6728.88427734375</v>
      </c>
      <c r="I95" s="57">
        <f>+[2]Sheet1!I95</f>
        <v>8271.064453125</v>
      </c>
      <c r="J95" s="57">
        <f>+[2]Sheet1!J95</f>
        <v>7663.7900390625</v>
      </c>
      <c r="K95" s="57">
        <f>+[2]Sheet1!K95</f>
        <v>6317.2119140625</v>
      </c>
      <c r="L95" s="57">
        <f>+[2]Sheet1!L95</f>
        <v>6369.59912109375</v>
      </c>
      <c r="M95" s="57">
        <f>+[2]Sheet1!M95</f>
        <v>5268.7314453125</v>
      </c>
      <c r="N95" s="57">
        <f>+[2]Sheet1!N95</f>
        <v>7679.1533203125</v>
      </c>
      <c r="O95" s="57">
        <f>+[2]Sheet1!O95</f>
        <v>6980.42138671875</v>
      </c>
      <c r="P95" s="57">
        <f>+[2]Sheet1!P95</f>
        <v>7766.33544921875</v>
      </c>
      <c r="Q95" s="57">
        <f>+[2]Sheet1!Q95</f>
        <v>5452.22607421875</v>
      </c>
      <c r="R95" s="57">
        <f>+[2]Sheet1!R95</f>
        <v>6221.6904296875</v>
      </c>
      <c r="S95" s="57">
        <f>+[2]Sheet1!S95</f>
        <v>6579.60791015625</v>
      </c>
      <c r="T95" s="57">
        <f>+[2]Sheet1!T95</f>
        <v>6729.47705078125</v>
      </c>
      <c r="U95" s="57">
        <f>+[2]Sheet1!U95</f>
        <v>8217.2255859375</v>
      </c>
      <c r="V95" s="57">
        <f>+[2]Sheet1!V95</f>
        <v>7641.1787109375</v>
      </c>
      <c r="W95" s="57">
        <f>+[2]Sheet1!W95</f>
        <v>6302.47705078125</v>
      </c>
      <c r="X95" s="57">
        <f>+[2]Sheet1!X95</f>
        <v>6380.763671875</v>
      </c>
      <c r="Y95" s="57">
        <f>+[2]Sheet1!Y95</f>
        <v>5402.5341796875</v>
      </c>
      <c r="Z95" s="57">
        <f>+[2]Sheet1!Z95</f>
        <v>7695.240234375</v>
      </c>
      <c r="AA95" s="57">
        <f>+[2]Sheet1!AA95</f>
        <v>6940.4951171875</v>
      </c>
      <c r="AB95" s="57">
        <f>+[2]Sheet1!AB95</f>
        <v>7784.43212890625</v>
      </c>
      <c r="AC95" s="57">
        <f>+[2]Sheet1!AC95</f>
        <v>5453.736328125</v>
      </c>
      <c r="AD95" s="57">
        <f>+[2]Sheet1!AD95</f>
        <v>6259.80615234375</v>
      </c>
      <c r="AE95" s="57">
        <f>+[2]Sheet1!AE95</f>
        <v>6429.19970703125</v>
      </c>
      <c r="AF95" s="57">
        <f>+[2]Sheet1!AF95</f>
        <v>6733.6162109375</v>
      </c>
      <c r="AG95" s="57">
        <f>+[2]Sheet1!AG95</f>
        <v>8224.177734375</v>
      </c>
      <c r="AH95" s="57">
        <f>+[2]Sheet1!AH95</f>
        <v>7653.24560546875</v>
      </c>
      <c r="AI95" s="57">
        <f>+[2]Sheet1!AI95</f>
        <v>6302.10693359375</v>
      </c>
      <c r="AJ95" s="57">
        <f>+[2]Sheet1!AJ95</f>
        <v>6386.205078125</v>
      </c>
      <c r="AK95" s="57">
        <f>+[2]Sheet1!AK95</f>
        <v>5443.54833984375</v>
      </c>
      <c r="AL95" s="57">
        <f>+[2]Sheet1!AL95</f>
        <v>7686.15771484375</v>
      </c>
      <c r="AM95" s="57">
        <f>+[2]Sheet1!AM95</f>
        <v>6918.279296875</v>
      </c>
      <c r="AN95" s="57">
        <f>+[2]Sheet1!AN95</f>
        <v>7790.443359375</v>
      </c>
      <c r="AO95" s="57">
        <f>+[2]Sheet1!AO95</f>
        <v>5455.3681640625</v>
      </c>
      <c r="AP95" s="57">
        <f>+[2]Sheet1!AP95</f>
        <v>6293.85595703125</v>
      </c>
      <c r="AQ95" s="57">
        <f>+[2]Sheet1!AQ95</f>
        <v>6394.841796875</v>
      </c>
      <c r="AR95" s="57">
        <f>+[2]Sheet1!AR95</f>
        <v>6736.14501953125</v>
      </c>
      <c r="AS95" s="57">
        <f>+[2]Sheet1!AS95</f>
        <v>8093.9990234375</v>
      </c>
      <c r="AT95" s="57">
        <f>+[2]Sheet1!AT95</f>
        <v>7613.1005859375</v>
      </c>
      <c r="AU95" s="57">
        <f>+[2]Sheet1!AU95</f>
        <v>6271.853515625</v>
      </c>
      <c r="AV95" s="57">
        <f>+[2]Sheet1!AV95</f>
        <v>6403.005859375</v>
      </c>
      <c r="AW95" s="57">
        <f>+[2]Sheet1!AW95</f>
        <v>5394.443359375</v>
      </c>
      <c r="AX95" s="57">
        <f>+[2]Sheet1!AX95</f>
        <v>7688.75439453125</v>
      </c>
      <c r="AY95" s="57">
        <f>+[2]Sheet1!AY95</f>
        <v>6922.4951171875</v>
      </c>
      <c r="AZ95" s="57">
        <f>+[2]Sheet1!AZ95</f>
        <v>7796.31298828125</v>
      </c>
      <c r="BA95" s="57">
        <f>+[2]Sheet1!BA95</f>
        <v>5451.4033203125</v>
      </c>
      <c r="BB95" s="57">
        <f>+[2]Sheet1!BB95</f>
        <v>6342.5185546875</v>
      </c>
      <c r="BC95" s="57">
        <f>+[2]Sheet1!BC95</f>
        <v>6318.44482421875</v>
      </c>
      <c r="BD95" s="57">
        <f>+[2]Sheet1!BD95</f>
        <v>6732.83056640625</v>
      </c>
      <c r="BE95" s="57">
        <f>+[2]Sheet1!BE95</f>
        <v>7990.51220703125</v>
      </c>
      <c r="BF95" s="57">
        <f>+[2]Sheet1!BF95</f>
        <v>7575.82080078125</v>
      </c>
      <c r="BG95" s="57">
        <f>+[2]Sheet1!BG95</f>
        <v>6265.56884765625</v>
      </c>
      <c r="BH95" s="57">
        <f>+[2]Sheet1!BH95</f>
        <v>6431.30517578125</v>
      </c>
      <c r="BI95" s="57">
        <f>+[2]Sheet1!BI95</f>
        <v>5565.8798828125</v>
      </c>
      <c r="BJ95" s="57">
        <f>+[2]Sheet1!BJ95</f>
        <v>7679.94287109375</v>
      </c>
      <c r="BK95" s="57">
        <f>+[2]Sheet1!BK95</f>
        <v>6890.7294921875</v>
      </c>
      <c r="BL95" s="57">
        <f>+[2]Sheet1!BL95</f>
        <v>7178.9091796875</v>
      </c>
      <c r="BM95" s="57">
        <f>+[2]Sheet1!BM95</f>
        <v>7141.0908203125</v>
      </c>
      <c r="BN95" s="57">
        <f>+[2]Sheet1!BN95</f>
        <v>7149.04638671875</v>
      </c>
      <c r="BO95" s="57">
        <f>+[2]Sheet1!BO95</f>
        <v>7135.0390625</v>
      </c>
      <c r="BP95" s="57">
        <f>+[2]Sheet1!BP95</f>
        <v>7088.4072265625</v>
      </c>
      <c r="BQ95" s="57">
        <f>+[2]Sheet1!BQ95</f>
        <v>7776.49609375</v>
      </c>
      <c r="BR95" s="57">
        <f>+[2]Sheet1!BR95</f>
        <v>5454.146484375</v>
      </c>
      <c r="BS95" s="57">
        <f>+[2]Sheet1!BS95</f>
        <v>6268.73095703125</v>
      </c>
      <c r="BT95" s="57">
        <f>+[2]Sheet1!BT95</f>
        <v>6446.74951171875</v>
      </c>
      <c r="BU95" s="57">
        <f>+[2]Sheet1!BU95</f>
        <v>6732.89453125</v>
      </c>
      <c r="BV95" s="57">
        <f>+[2]Sheet1!BV95</f>
        <v>8101.2939453125</v>
      </c>
      <c r="BW95" s="57">
        <f>+[2]Sheet1!BW95</f>
        <v>7614.64501953125</v>
      </c>
      <c r="BX95" s="57">
        <f>+[2]Sheet1!BX95</f>
        <v>6286.33544921875</v>
      </c>
      <c r="BY95" s="57">
        <f>+[2]Sheet1!BY95</f>
        <v>6404.10205078125</v>
      </c>
      <c r="BZ95" s="57">
        <f>+[2]Sheet1!BZ95</f>
        <v>5464.46923828125</v>
      </c>
      <c r="CA95" s="57">
        <f>+[2]Sheet1!CA95</f>
        <v>7684.8037109375</v>
      </c>
      <c r="CB95" s="57">
        <f>+[2]Sheet1!CB95</f>
        <v>6918.20751953125</v>
      </c>
      <c r="CC95" s="57">
        <f>+[2]Sheet1!CC95</f>
        <v>7128.7412109375</v>
      </c>
      <c r="CD95" s="57">
        <f>+[2]Sheet1!CD95</f>
        <v>7128.7412109375</v>
      </c>
      <c r="CJ95" s="46"/>
      <c r="CK95" s="41"/>
    </row>
    <row r="96" spans="1:128" ht="15.75" thickBot="1" x14ac:dyDescent="0.3">
      <c r="A96" s="2">
        <f>+[1]Sheet1!A96</f>
        <v>45566</v>
      </c>
      <c r="B96" s="1" t="str">
        <f t="shared" si="0"/>
        <v>Octubre</v>
      </c>
      <c r="C96" s="1">
        <f t="shared" si="1"/>
        <v>2024</v>
      </c>
      <c r="D96" s="57">
        <f>+[2]Sheet1!D96</f>
        <v>7822.4296875</v>
      </c>
      <c r="E96" s="57">
        <f>+[2]Sheet1!E96</f>
        <v>5616.982421875</v>
      </c>
      <c r="F96" s="57">
        <f>+[2]Sheet1!F96</f>
        <v>6415.50244140625</v>
      </c>
      <c r="G96" s="57">
        <f>+[2]Sheet1!G96</f>
        <v>7137.4150390625</v>
      </c>
      <c r="H96" s="57">
        <f>+[2]Sheet1!H96</f>
        <v>6902.10791015625</v>
      </c>
      <c r="I96" s="57">
        <f>+[2]Sheet1!I96</f>
        <v>8552.06640625</v>
      </c>
      <c r="J96" s="57">
        <f>+[2]Sheet1!J96</f>
        <v>7758.9658203125</v>
      </c>
      <c r="K96" s="57">
        <f>+[2]Sheet1!K96</f>
        <v>6439.7763671875</v>
      </c>
      <c r="L96" s="57">
        <f>+[2]Sheet1!L96</f>
        <v>6548.3017578125</v>
      </c>
      <c r="M96" s="57">
        <f>+[2]Sheet1!M96</f>
        <v>5459.56298828125</v>
      </c>
      <c r="N96" s="57">
        <f>+[2]Sheet1!N96</f>
        <v>8021.92431640625</v>
      </c>
      <c r="O96" s="57">
        <f>+[2]Sheet1!O96</f>
        <v>7168.92724609375</v>
      </c>
      <c r="P96" s="57">
        <f>+[2]Sheet1!P96</f>
        <v>7853.078125</v>
      </c>
      <c r="Q96" s="57">
        <f>+[2]Sheet1!Q96</f>
        <v>5614.12744140625</v>
      </c>
      <c r="R96" s="57">
        <f>+[2]Sheet1!R96</f>
        <v>6496.2529296875</v>
      </c>
      <c r="S96" s="57">
        <f>+[2]Sheet1!S96</f>
        <v>6942.87841796875</v>
      </c>
      <c r="T96" s="57">
        <f>+[2]Sheet1!T96</f>
        <v>6903.32958984375</v>
      </c>
      <c r="U96" s="57">
        <f>+[2]Sheet1!U96</f>
        <v>8500.693359375</v>
      </c>
      <c r="V96" s="57">
        <f>+[2]Sheet1!V96</f>
        <v>7736.6044921875</v>
      </c>
      <c r="W96" s="57">
        <f>+[2]Sheet1!W96</f>
        <v>6429.30859375</v>
      </c>
      <c r="X96" s="57">
        <f>+[2]Sheet1!X96</f>
        <v>6560.31591796875</v>
      </c>
      <c r="Y96" s="57">
        <f>+[2]Sheet1!Y96</f>
        <v>5583.8037109375</v>
      </c>
      <c r="Z96" s="57">
        <f>+[2]Sheet1!Z96</f>
        <v>8028.19287109375</v>
      </c>
      <c r="AA96" s="57">
        <f>+[2]Sheet1!AA96</f>
        <v>7132.4384765625</v>
      </c>
      <c r="AB96" s="57">
        <f>+[2]Sheet1!AB96</f>
        <v>7875.056640625</v>
      </c>
      <c r="AC96" s="57">
        <f>+[2]Sheet1!AC96</f>
        <v>5611.8916015625</v>
      </c>
      <c r="AD96" s="57">
        <f>+[2]Sheet1!AD96</f>
        <v>6535.55419921875</v>
      </c>
      <c r="AE96" s="57">
        <f>+[2]Sheet1!AE96</f>
        <v>6780.0693359375</v>
      </c>
      <c r="AF96" s="57">
        <f>+[2]Sheet1!AF96</f>
        <v>6908.9248046875</v>
      </c>
      <c r="AG96" s="57">
        <f>+[2]Sheet1!AG96</f>
        <v>8509.3603515625</v>
      </c>
      <c r="AH96" s="57">
        <f>+[2]Sheet1!AH96</f>
        <v>7746.2236328125</v>
      </c>
      <c r="AI96" s="57">
        <f>+[2]Sheet1!AI96</f>
        <v>6431.40966796875</v>
      </c>
      <c r="AJ96" s="57">
        <f>+[2]Sheet1!AJ96</f>
        <v>6564.8876953125</v>
      </c>
      <c r="AK96" s="57">
        <f>+[2]Sheet1!AK96</f>
        <v>5627.16552734375</v>
      </c>
      <c r="AL96" s="57">
        <f>+[2]Sheet1!AL96</f>
        <v>8012.626953125</v>
      </c>
      <c r="AM96" s="57">
        <f>+[2]Sheet1!AM96</f>
        <v>7110.59130859375</v>
      </c>
      <c r="AN96" s="57">
        <f>+[2]Sheet1!AN96</f>
        <v>7884.05712890625</v>
      </c>
      <c r="AO96" s="57">
        <f>+[2]Sheet1!AO96</f>
        <v>5615.267578125</v>
      </c>
      <c r="AP96" s="57">
        <f>+[2]Sheet1!AP96</f>
        <v>6572.94580078125</v>
      </c>
      <c r="AQ96" s="57">
        <f>+[2]Sheet1!AQ96</f>
        <v>6744.78271484375</v>
      </c>
      <c r="AR96" s="57">
        <f>+[2]Sheet1!AR96</f>
        <v>6911.7607421875</v>
      </c>
      <c r="AS96" s="57">
        <f>+[2]Sheet1!AS96</f>
        <v>8384.599609375</v>
      </c>
      <c r="AT96" s="57">
        <f>+[2]Sheet1!AT96</f>
        <v>7706.04150390625</v>
      </c>
      <c r="AU96" s="57">
        <f>+[2]Sheet1!AU96</f>
        <v>6402.44873046875</v>
      </c>
      <c r="AV96" s="57">
        <f>+[2]Sheet1!AV96</f>
        <v>6585.80029296875</v>
      </c>
      <c r="AW96" s="57">
        <f>+[2]Sheet1!AW96</f>
        <v>5574.34033203125</v>
      </c>
      <c r="AX96" s="57">
        <f>+[2]Sheet1!AX96</f>
        <v>8014.1533203125</v>
      </c>
      <c r="AY96" s="57">
        <f>+[2]Sheet1!AY96</f>
        <v>7118.5419921875</v>
      </c>
      <c r="AZ96" s="57">
        <f>+[2]Sheet1!AZ96</f>
        <v>7893.6376953125</v>
      </c>
      <c r="BA96" s="57">
        <f>+[2]Sheet1!BA96</f>
        <v>5616.8984375</v>
      </c>
      <c r="BB96" s="57">
        <f>+[2]Sheet1!BB96</f>
        <v>6624.958984375</v>
      </c>
      <c r="BC96" s="57">
        <f>+[2]Sheet1!BC96</f>
        <v>6657.9140625</v>
      </c>
      <c r="BD96" s="57">
        <f>+[2]Sheet1!BD96</f>
        <v>6909.27099609375</v>
      </c>
      <c r="BE96" s="57">
        <f>+[2]Sheet1!BE96</f>
        <v>8284.9912109375</v>
      </c>
      <c r="BF96" s="57">
        <f>+[2]Sheet1!BF96</f>
        <v>7668.11474609375</v>
      </c>
      <c r="BG96" s="57">
        <f>+[2]Sheet1!BG96</f>
        <v>6398.98486328125</v>
      </c>
      <c r="BH96" s="57">
        <f>+[2]Sheet1!BH96</f>
        <v>6618.27294921875</v>
      </c>
      <c r="BI96" s="57">
        <f>+[2]Sheet1!BI96</f>
        <v>5737.45068359375</v>
      </c>
      <c r="BJ96" s="57">
        <f>+[2]Sheet1!BJ96</f>
        <v>8001.06982421875</v>
      </c>
      <c r="BK96" s="57">
        <f>+[2]Sheet1!BK96</f>
        <v>7093.88134765625</v>
      </c>
      <c r="BL96" s="57">
        <f>+[2]Sheet1!BL96</f>
        <v>7354.8330078125</v>
      </c>
      <c r="BM96" s="57">
        <f>+[2]Sheet1!BM96</f>
        <v>7324.16650390625</v>
      </c>
      <c r="BN96" s="57">
        <f>+[2]Sheet1!BN96</f>
        <v>7337.03271484375</v>
      </c>
      <c r="BO96" s="57">
        <f>+[2]Sheet1!BO96</f>
        <v>7329.07177734375</v>
      </c>
      <c r="BP96" s="57">
        <f>+[2]Sheet1!BP96</f>
        <v>7293.04296875</v>
      </c>
      <c r="BQ96" s="57">
        <f>+[2]Sheet1!BQ96</f>
        <v>7867.53564453125</v>
      </c>
      <c r="BR96" s="57">
        <f>+[2]Sheet1!BR96</f>
        <v>5615.2001953125</v>
      </c>
      <c r="BS96" s="57">
        <f>+[2]Sheet1!BS96</f>
        <v>6546.30419921875</v>
      </c>
      <c r="BT96" s="57">
        <f>+[2]Sheet1!BT96</f>
        <v>6799.1171875</v>
      </c>
      <c r="BU96" s="57">
        <f>+[2]Sheet1!BU96</f>
        <v>6908.36962890625</v>
      </c>
      <c r="BV96" s="57">
        <f>+[2]Sheet1!BV96</f>
        <v>8391.017578125</v>
      </c>
      <c r="BW96" s="57">
        <f>+[2]Sheet1!BW96</f>
        <v>7707.908203125</v>
      </c>
      <c r="BX96" s="57">
        <f>+[2]Sheet1!BX96</f>
        <v>6415.9365234375</v>
      </c>
      <c r="BY96" s="57">
        <f>+[2]Sheet1!BY96</f>
        <v>6586.88427734375</v>
      </c>
      <c r="BZ96" s="57">
        <f>+[2]Sheet1!BZ96</f>
        <v>5642.56640625</v>
      </c>
      <c r="CA96" s="57">
        <f>+[2]Sheet1!CA96</f>
        <v>8010.9521484375</v>
      </c>
      <c r="CB96" s="57">
        <f>+[2]Sheet1!CB96</f>
        <v>7114.94970703125</v>
      </c>
      <c r="CC96" s="57">
        <f>+[2]Sheet1!CC96</f>
        <v>7321.2197265625</v>
      </c>
      <c r="CD96" s="57">
        <f>+[2]Sheet1!CD96</f>
        <v>7321.22021484375</v>
      </c>
      <c r="CJ96" s="46"/>
      <c r="CK96" s="41"/>
    </row>
    <row r="97" spans="1:89" ht="15.75" thickBot="1" x14ac:dyDescent="0.3">
      <c r="A97" s="2">
        <f>+[1]Sheet1!A97</f>
        <v>45597</v>
      </c>
      <c r="B97" s="1" t="str">
        <f t="shared" si="0"/>
        <v>Noviembre</v>
      </c>
      <c r="C97" s="1">
        <f t="shared" si="1"/>
        <v>2024</v>
      </c>
      <c r="D97" s="57">
        <f>+[2]Sheet1!D97</f>
        <v>7878.8603515625</v>
      </c>
      <c r="E97" s="57">
        <f>+[2]Sheet1!E97</f>
        <v>5843.08740234375</v>
      </c>
      <c r="F97" s="57">
        <f>+[2]Sheet1!F97</f>
        <v>6540.20361328125</v>
      </c>
      <c r="G97" s="57">
        <f>+[2]Sheet1!G97</f>
        <v>7432.697265625</v>
      </c>
      <c r="H97" s="57">
        <f>+[2]Sheet1!H97</f>
        <v>7009.74609375</v>
      </c>
      <c r="I97" s="57">
        <f>+[2]Sheet1!I97</f>
        <v>8793.6953125</v>
      </c>
      <c r="J97" s="57">
        <f>+[2]Sheet1!J97</f>
        <v>8004.57421875</v>
      </c>
      <c r="K97" s="57">
        <f>+[2]Sheet1!K97</f>
        <v>6545.83203125</v>
      </c>
      <c r="L97" s="57">
        <f>+[2]Sheet1!L97</f>
        <v>6761.6865234375</v>
      </c>
      <c r="M97" s="57">
        <f>+[2]Sheet1!M97</f>
        <v>5725.1044921875</v>
      </c>
      <c r="N97" s="57">
        <f>+[2]Sheet1!N97</f>
        <v>8328.751953125</v>
      </c>
      <c r="O97" s="57">
        <f>+[2]Sheet1!O97</f>
        <v>7326.9228515625</v>
      </c>
      <c r="P97" s="57">
        <f>+[2]Sheet1!P97</f>
        <v>7916.59033203125</v>
      </c>
      <c r="Q97" s="57">
        <f>+[2]Sheet1!Q97</f>
        <v>5838.99169921875</v>
      </c>
      <c r="R97" s="57">
        <f>+[2]Sheet1!R97</f>
        <v>6618.74951171875</v>
      </c>
      <c r="S97" s="57">
        <f>+[2]Sheet1!S97</f>
        <v>7246.37548828125</v>
      </c>
      <c r="T97" s="57">
        <f>+[2]Sheet1!T97</f>
        <v>7008.15380859375</v>
      </c>
      <c r="U97" s="57">
        <f>+[2]Sheet1!U97</f>
        <v>8743.396484375</v>
      </c>
      <c r="V97" s="57">
        <f>+[2]Sheet1!V97</f>
        <v>7988.65087890625</v>
      </c>
      <c r="W97" s="57">
        <f>+[2]Sheet1!W97</f>
        <v>6531.3603515625</v>
      </c>
      <c r="X97" s="57">
        <f>+[2]Sheet1!X97</f>
        <v>6767.2119140625</v>
      </c>
      <c r="Y97" s="57">
        <f>+[2]Sheet1!Y97</f>
        <v>5854.64208984375</v>
      </c>
      <c r="Z97" s="57">
        <f>+[2]Sheet1!Z97</f>
        <v>8325.345703125</v>
      </c>
      <c r="AA97" s="57">
        <f>+[2]Sheet1!AA97</f>
        <v>7293.6484375</v>
      </c>
      <c r="AB97" s="57">
        <f>+[2]Sheet1!AB97</f>
        <v>7944.25537109375</v>
      </c>
      <c r="AC97" s="57">
        <f>+[2]Sheet1!AC97</f>
        <v>5836.5185546875</v>
      </c>
      <c r="AD97" s="57">
        <f>+[2]Sheet1!AD97</f>
        <v>6657.5498046875</v>
      </c>
      <c r="AE97" s="57">
        <f>+[2]Sheet1!AE97</f>
        <v>7085.76953125</v>
      </c>
      <c r="AF97" s="57">
        <f>+[2]Sheet1!AF97</f>
        <v>7013.62255859375</v>
      </c>
      <c r="AG97" s="57">
        <f>+[2]Sheet1!AG97</f>
        <v>8753.6572265625</v>
      </c>
      <c r="AH97" s="57">
        <f>+[2]Sheet1!AH97</f>
        <v>7997.23095703125</v>
      </c>
      <c r="AI97" s="57">
        <f>+[2]Sheet1!AI97</f>
        <v>6531.0400390625</v>
      </c>
      <c r="AJ97" s="57">
        <f>+[2]Sheet1!AJ97</f>
        <v>6767.86865234375</v>
      </c>
      <c r="AK97" s="57">
        <f>+[2]Sheet1!AK97</f>
        <v>5901.9365234375</v>
      </c>
      <c r="AL97" s="57">
        <f>+[2]Sheet1!AL97</f>
        <v>8302.837890625</v>
      </c>
      <c r="AM97" s="57">
        <f>+[2]Sheet1!AM97</f>
        <v>7273.29150390625</v>
      </c>
      <c r="AN97" s="57">
        <f>+[2]Sheet1!AN97</f>
        <v>7958.75146484375</v>
      </c>
      <c r="AO97" s="57">
        <f>+[2]Sheet1!AO97</f>
        <v>5840.28857421875</v>
      </c>
      <c r="AP97" s="57">
        <f>+[2]Sheet1!AP97</f>
        <v>6696.6923828125</v>
      </c>
      <c r="AQ97" s="57">
        <f>+[2]Sheet1!AQ97</f>
        <v>7058.48046875</v>
      </c>
      <c r="AR97" s="57">
        <f>+[2]Sheet1!AR97</f>
        <v>7015.66552734375</v>
      </c>
      <c r="AS97" s="57">
        <f>+[2]Sheet1!AS97</f>
        <v>8630.9990234375</v>
      </c>
      <c r="AT97" s="57">
        <f>+[2]Sheet1!AT97</f>
        <v>7967.22509765625</v>
      </c>
      <c r="AU97" s="57">
        <f>+[2]Sheet1!AU97</f>
        <v>6502.0751953125</v>
      </c>
      <c r="AV97" s="57">
        <f>+[2]Sheet1!AV97</f>
        <v>6783.294921875</v>
      </c>
      <c r="AW97" s="57">
        <f>+[2]Sheet1!AW97</f>
        <v>5848.0703125</v>
      </c>
      <c r="AX97" s="57">
        <f>+[2]Sheet1!AX97</f>
        <v>8299.7109375</v>
      </c>
      <c r="AY97" s="57">
        <f>+[2]Sheet1!AY97</f>
        <v>7281.18115234375</v>
      </c>
      <c r="AZ97" s="57">
        <f>+[2]Sheet1!AZ97</f>
        <v>7974.3115234375</v>
      </c>
      <c r="BA97" s="57">
        <f>+[2]Sheet1!BA97</f>
        <v>5841.56787109375</v>
      </c>
      <c r="BB97" s="57">
        <f>+[2]Sheet1!BB97</f>
        <v>6750.53515625</v>
      </c>
      <c r="BC97" s="57">
        <f>+[2]Sheet1!BC97</f>
        <v>6978.26904296875</v>
      </c>
      <c r="BD97" s="57">
        <f>+[2]Sheet1!BD97</f>
        <v>7009.4765625</v>
      </c>
      <c r="BE97" s="57">
        <f>+[2]Sheet1!BE97</f>
        <v>8533.7021484375</v>
      </c>
      <c r="BF97" s="57">
        <f>+[2]Sheet1!BF97</f>
        <v>7935.9599609375</v>
      </c>
      <c r="BG97" s="57">
        <f>+[2]Sheet1!BG97</f>
        <v>6497.06982421875</v>
      </c>
      <c r="BH97" s="57">
        <f>+[2]Sheet1!BH97</f>
        <v>6808.6162109375</v>
      </c>
      <c r="BI97" s="57">
        <f>+[2]Sheet1!BI97</f>
        <v>6007.8056640625</v>
      </c>
      <c r="BJ97" s="57">
        <f>+[2]Sheet1!BJ97</f>
        <v>8280.7509765625</v>
      </c>
      <c r="BK97" s="57">
        <f>+[2]Sheet1!BK97</f>
        <v>7259.21923828125</v>
      </c>
      <c r="BL97" s="57">
        <f>+[2]Sheet1!BL97</f>
        <v>7504.27587890625</v>
      </c>
      <c r="BM97" s="57">
        <f>+[2]Sheet1!BM97</f>
        <v>7489.5810546875</v>
      </c>
      <c r="BN97" s="57">
        <f>+[2]Sheet1!BN97</f>
        <v>7508.51611328125</v>
      </c>
      <c r="BO97" s="57">
        <f>+[2]Sheet1!BO97</f>
        <v>7511.88330078125</v>
      </c>
      <c r="BP97" s="57">
        <f>+[2]Sheet1!BP97</f>
        <v>7487.4970703125</v>
      </c>
      <c r="BQ97" s="57">
        <f>+[2]Sheet1!BQ97</f>
        <v>7937.1103515625</v>
      </c>
      <c r="BR97" s="57">
        <f>+[2]Sheet1!BR97</f>
        <v>5840.16162109375</v>
      </c>
      <c r="BS97" s="57">
        <f>+[2]Sheet1!BS97</f>
        <v>6670.17431640625</v>
      </c>
      <c r="BT97" s="57">
        <f>+[2]Sheet1!BT97</f>
        <v>7109.8486328125</v>
      </c>
      <c r="BU97" s="57">
        <f>+[2]Sheet1!BU97</f>
        <v>7011.30517578125</v>
      </c>
      <c r="BV97" s="57">
        <f>+[2]Sheet1!BV97</f>
        <v>8637.2177734375</v>
      </c>
      <c r="BW97" s="57">
        <f>+[2]Sheet1!BW97</f>
        <v>7967.1787109375</v>
      </c>
      <c r="BX97" s="57">
        <f>+[2]Sheet1!BX97</f>
        <v>6516.26611328125</v>
      </c>
      <c r="BY97" s="57">
        <f>+[2]Sheet1!BY97</f>
        <v>6785.6181640625</v>
      </c>
      <c r="BZ97" s="57">
        <f>+[2]Sheet1!BZ97</f>
        <v>5914.24755859375</v>
      </c>
      <c r="CA97" s="57">
        <f>+[2]Sheet1!CA97</f>
        <v>8297.990234375</v>
      </c>
      <c r="CB97" s="57">
        <f>+[2]Sheet1!CB97</f>
        <v>7277.9443359375</v>
      </c>
      <c r="CC97" s="57">
        <f>+[2]Sheet1!CC97</f>
        <v>7499.01611328125</v>
      </c>
      <c r="CD97" s="57">
        <f>+[2]Sheet1!CD97</f>
        <v>7499.01611328125</v>
      </c>
      <c r="CJ97" s="46"/>
      <c r="CK97" s="41"/>
    </row>
    <row r="98" spans="1:89" ht="15.75" thickBot="1" x14ac:dyDescent="0.3">
      <c r="A98" s="2">
        <f>+[1]Sheet1!A98</f>
        <v>45627</v>
      </c>
      <c r="B98" s="1" t="str">
        <f t="shared" si="0"/>
        <v>Diciembre</v>
      </c>
      <c r="C98" s="1">
        <f t="shared" si="1"/>
        <v>2024</v>
      </c>
      <c r="D98" s="57">
        <f>+[2]Sheet1!D98</f>
        <v>8057.13720703125</v>
      </c>
      <c r="E98" s="57">
        <f>+[2]Sheet1!E98</f>
        <v>5986.5634765625</v>
      </c>
      <c r="F98" s="57">
        <f>+[2]Sheet1!F98</f>
        <v>6651.2177734375</v>
      </c>
      <c r="G98" s="57">
        <f>+[2]Sheet1!G98</f>
        <v>7799.5859375</v>
      </c>
      <c r="H98" s="57">
        <f>+[2]Sheet1!H98</f>
        <v>7081.44189453125</v>
      </c>
      <c r="I98" s="57">
        <f>+[2]Sheet1!I98</f>
        <v>8969.0341796875</v>
      </c>
      <c r="J98" s="57">
        <f>+[2]Sheet1!J98</f>
        <v>8219.171875</v>
      </c>
      <c r="K98" s="57">
        <f>+[2]Sheet1!K98</f>
        <v>6880.029296875</v>
      </c>
      <c r="L98" s="57">
        <f>+[2]Sheet1!L98</f>
        <v>6935.11328125</v>
      </c>
      <c r="M98" s="57">
        <f>+[2]Sheet1!M98</f>
        <v>5852.630859375</v>
      </c>
      <c r="N98" s="57">
        <f>+[2]Sheet1!N98</f>
        <v>8696.693359375</v>
      </c>
      <c r="O98" s="57">
        <f>+[2]Sheet1!O98</f>
        <v>7481.39208984375</v>
      </c>
      <c r="P98" s="57">
        <f>+[2]Sheet1!P98</f>
        <v>8093.44189453125</v>
      </c>
      <c r="Q98" s="57">
        <f>+[2]Sheet1!Q98</f>
        <v>5984.85400390625</v>
      </c>
      <c r="R98" s="57">
        <f>+[2]Sheet1!R98</f>
        <v>6726.32470703125</v>
      </c>
      <c r="S98" s="57">
        <f>+[2]Sheet1!S98</f>
        <v>7616.15283203125</v>
      </c>
      <c r="T98" s="57">
        <f>+[2]Sheet1!T98</f>
        <v>7076.2666015625</v>
      </c>
      <c r="U98" s="57">
        <f>+[2]Sheet1!U98</f>
        <v>8921.5341796875</v>
      </c>
      <c r="V98" s="57">
        <f>+[2]Sheet1!V98</f>
        <v>8185.814453125</v>
      </c>
      <c r="W98" s="57">
        <f>+[2]Sheet1!W98</f>
        <v>6861.7158203125</v>
      </c>
      <c r="X98" s="57">
        <f>+[2]Sheet1!X98</f>
        <v>6941.1787109375</v>
      </c>
      <c r="Y98" s="57">
        <f>+[2]Sheet1!Y98</f>
        <v>5983.89306640625</v>
      </c>
      <c r="Z98" s="57">
        <f>+[2]Sheet1!Z98</f>
        <v>8700.708984375</v>
      </c>
      <c r="AA98" s="57">
        <f>+[2]Sheet1!AA98</f>
        <v>7448.71435546875</v>
      </c>
      <c r="AB98" s="57">
        <f>+[2]Sheet1!AB98</f>
        <v>8120.12109375</v>
      </c>
      <c r="AC98" s="57">
        <f>+[2]Sheet1!AC98</f>
        <v>5980.189453125</v>
      </c>
      <c r="AD98" s="57">
        <f>+[2]Sheet1!AD98</f>
        <v>6762.9765625</v>
      </c>
      <c r="AE98" s="57">
        <f>+[2]Sheet1!AE98</f>
        <v>7458.96826171875</v>
      </c>
      <c r="AF98" s="57">
        <f>+[2]Sheet1!AF98</f>
        <v>7082.4892578125</v>
      </c>
      <c r="AG98" s="57">
        <f>+[2]Sheet1!AG98</f>
        <v>8932.9033203125</v>
      </c>
      <c r="AH98" s="57">
        <f>+[2]Sheet1!AH98</f>
        <v>8183.982421875</v>
      </c>
      <c r="AI98" s="57">
        <f>+[2]Sheet1!AI98</f>
        <v>6860.2021484375</v>
      </c>
      <c r="AJ98" s="57">
        <f>+[2]Sheet1!AJ98</f>
        <v>6940.41552734375</v>
      </c>
      <c r="AK98" s="57">
        <f>+[2]Sheet1!AK98</f>
        <v>6033.64599609375</v>
      </c>
      <c r="AL98" s="57">
        <f>+[2]Sheet1!AL98</f>
        <v>8681.6640625</v>
      </c>
      <c r="AM98" s="57">
        <f>+[2]Sheet1!AM98</f>
        <v>7428.29248046875</v>
      </c>
      <c r="AN98" s="57">
        <f>+[2]Sheet1!AN98</f>
        <v>8133.83935546875</v>
      </c>
      <c r="AO98" s="57">
        <f>+[2]Sheet1!AO98</f>
        <v>5985.7587890625</v>
      </c>
      <c r="AP98" s="57">
        <f>+[2]Sheet1!AP98</f>
        <v>6802.6650390625</v>
      </c>
      <c r="AQ98" s="57">
        <f>+[2]Sheet1!AQ98</f>
        <v>7432.1337890625</v>
      </c>
      <c r="AR98" s="57">
        <f>+[2]Sheet1!AR98</f>
        <v>7084.63525390625</v>
      </c>
      <c r="AS98" s="57">
        <f>+[2]Sheet1!AS98</f>
        <v>8814.78125</v>
      </c>
      <c r="AT98" s="57">
        <f>+[2]Sheet1!AT98</f>
        <v>8143.10009765625</v>
      </c>
      <c r="AU98" s="57">
        <f>+[2]Sheet1!AU98</f>
        <v>6829.09326171875</v>
      </c>
      <c r="AV98" s="57">
        <f>+[2]Sheet1!AV98</f>
        <v>6966.03466796875</v>
      </c>
      <c r="AW98" s="57">
        <f>+[2]Sheet1!AW98</f>
        <v>5977.068359375</v>
      </c>
      <c r="AX98" s="57">
        <f>+[2]Sheet1!AX98</f>
        <v>8684.7724609375</v>
      </c>
      <c r="AY98" s="57">
        <f>+[2]Sheet1!AY98</f>
        <v>7436.6787109375</v>
      </c>
      <c r="AZ98" s="57">
        <f>+[2]Sheet1!AZ98</f>
        <v>8148.658203125</v>
      </c>
      <c r="BA98" s="57">
        <f>+[2]Sheet1!BA98</f>
        <v>5989.43701171875</v>
      </c>
      <c r="BB98" s="57">
        <f>+[2]Sheet1!BB98</f>
        <v>6855.76904296875</v>
      </c>
      <c r="BC98" s="57">
        <f>+[2]Sheet1!BC98</f>
        <v>7355.783203125</v>
      </c>
      <c r="BD98" s="57">
        <f>+[2]Sheet1!BD98</f>
        <v>7073.765625</v>
      </c>
      <c r="BE98" s="57">
        <f>+[2]Sheet1!BE98</f>
        <v>8722.0361328125</v>
      </c>
      <c r="BF98" s="57">
        <f>+[2]Sheet1!BF98</f>
        <v>8100.8515625</v>
      </c>
      <c r="BG98" s="57">
        <f>+[2]Sheet1!BG98</f>
        <v>6823.47216796875</v>
      </c>
      <c r="BH98" s="57">
        <f>+[2]Sheet1!BH98</f>
        <v>7006.3134765625</v>
      </c>
      <c r="BI98" s="57">
        <f>+[2]Sheet1!BI98</f>
        <v>6141.11767578125</v>
      </c>
      <c r="BJ98" s="57">
        <f>+[2]Sheet1!BJ98</f>
        <v>8667.0576171875</v>
      </c>
      <c r="BK98" s="57">
        <f>+[2]Sheet1!BK98</f>
        <v>7415.1083984375</v>
      </c>
      <c r="BL98" s="57">
        <f>+[2]Sheet1!BL98</f>
        <v>7701.83251953125</v>
      </c>
      <c r="BM98" s="57">
        <f>+[2]Sheet1!BM98</f>
        <v>7689.74560546875</v>
      </c>
      <c r="BN98" s="57">
        <f>+[2]Sheet1!BN98</f>
        <v>7709.39892578125</v>
      </c>
      <c r="BO98" s="57">
        <f>+[2]Sheet1!BO98</f>
        <v>7714.173828125</v>
      </c>
      <c r="BP98" s="57">
        <f>+[2]Sheet1!BP98</f>
        <v>7693.34228515625</v>
      </c>
      <c r="BQ98" s="57">
        <f>+[2]Sheet1!BQ98</f>
        <v>8113.08935546875</v>
      </c>
      <c r="BR98" s="57">
        <f>+[2]Sheet1!BR98</f>
        <v>5985.86083984375</v>
      </c>
      <c r="BS98" s="57">
        <f>+[2]Sheet1!BS98</f>
        <v>6776.7998046875</v>
      </c>
      <c r="BT98" s="57">
        <f>+[2]Sheet1!BT98</f>
        <v>7483.3017578125</v>
      </c>
      <c r="BU98" s="57">
        <f>+[2]Sheet1!BU98</f>
        <v>7078.44677734375</v>
      </c>
      <c r="BV98" s="57">
        <f>+[2]Sheet1!BV98</f>
        <v>8820.802734375</v>
      </c>
      <c r="BW98" s="57">
        <f>+[2]Sheet1!BW98</f>
        <v>8147.26318359375</v>
      </c>
      <c r="BX98" s="57">
        <f>+[2]Sheet1!BX98</f>
        <v>6844.91552734375</v>
      </c>
      <c r="BY98" s="57">
        <f>+[2]Sheet1!BY98</f>
        <v>6970.0205078125</v>
      </c>
      <c r="BZ98" s="57">
        <f>+[2]Sheet1!BZ98</f>
        <v>6045.3798828125</v>
      </c>
      <c r="CA98" s="57">
        <f>+[2]Sheet1!CA98</f>
        <v>8680</v>
      </c>
      <c r="CB98" s="57">
        <f>+[2]Sheet1!CB98</f>
        <v>7433.3427734375</v>
      </c>
      <c r="CC98" s="57">
        <f>+[2]Sheet1!CC98</f>
        <v>7701.29833984375</v>
      </c>
      <c r="CD98" s="57">
        <f>+[2]Sheet1!CD98</f>
        <v>7701.29833984375</v>
      </c>
      <c r="CJ98" s="46"/>
      <c r="CK98" s="41"/>
    </row>
    <row r="99" spans="1:89" ht="15.75" thickBot="1" x14ac:dyDescent="0.3">
      <c r="A99" s="2">
        <f>+[1]Sheet1!A99</f>
        <v>45658</v>
      </c>
      <c r="B99" s="1" t="str">
        <f t="shared" si="0"/>
        <v>Enero</v>
      </c>
      <c r="C99" s="1">
        <f t="shared" si="1"/>
        <v>2025</v>
      </c>
      <c r="D99" s="57">
        <f>+[2]Sheet1!D99</f>
        <v>8205.7138671875</v>
      </c>
      <c r="E99" s="57">
        <f>+[2]Sheet1!E99</f>
        <v>6130.59326171875</v>
      </c>
      <c r="F99" s="57">
        <f>+[2]Sheet1!F99</f>
        <v>6643.63671875</v>
      </c>
      <c r="G99" s="57">
        <f>+[2]Sheet1!G99</f>
        <v>8140.7373046875</v>
      </c>
      <c r="H99" s="57">
        <f>+[2]Sheet1!H99</f>
        <v>7197.80859375</v>
      </c>
      <c r="I99" s="57">
        <f>+[2]Sheet1!I99</f>
        <v>9177.5419921875</v>
      </c>
      <c r="J99" s="57">
        <f>+[2]Sheet1!J99</f>
        <v>8345.853515625</v>
      </c>
      <c r="K99" s="57">
        <f>+[2]Sheet1!K99</f>
        <v>7036.73681640625</v>
      </c>
      <c r="L99" s="57">
        <f>+[2]Sheet1!L99</f>
        <v>7100.52685546875</v>
      </c>
      <c r="M99" s="57">
        <f>+[2]Sheet1!M99</f>
        <v>5894.033203125</v>
      </c>
      <c r="N99" s="57">
        <f>+[2]Sheet1!N99</f>
        <v>9164.0634765625</v>
      </c>
      <c r="O99" s="57">
        <f>+[2]Sheet1!O99</f>
        <v>7652.7314453125</v>
      </c>
      <c r="P99" s="57">
        <f>+[2]Sheet1!P99</f>
        <v>8241.9091796875</v>
      </c>
      <c r="Q99" s="57">
        <f>+[2]Sheet1!Q99</f>
        <v>6129.61474609375</v>
      </c>
      <c r="R99" s="57">
        <f>+[2]Sheet1!R99</f>
        <v>6706.39794921875</v>
      </c>
      <c r="S99" s="57">
        <f>+[2]Sheet1!S99</f>
        <v>7931.78759765625</v>
      </c>
      <c r="T99" s="57">
        <f>+[2]Sheet1!T99</f>
        <v>7192.3671875</v>
      </c>
      <c r="U99" s="57">
        <f>+[2]Sheet1!U99</f>
        <v>9129.9765625</v>
      </c>
      <c r="V99" s="57">
        <f>+[2]Sheet1!V99</f>
        <v>8299.92578125</v>
      </c>
      <c r="W99" s="57">
        <f>+[2]Sheet1!W99</f>
        <v>7021.2939453125</v>
      </c>
      <c r="X99" s="57">
        <f>+[2]Sheet1!X99</f>
        <v>7110.21728515625</v>
      </c>
      <c r="Y99" s="57">
        <f>+[2]Sheet1!Y99</f>
        <v>6016.0107421875</v>
      </c>
      <c r="Z99" s="57">
        <f>+[2]Sheet1!Z99</f>
        <v>9165.3681640625</v>
      </c>
      <c r="AA99" s="57">
        <f>+[2]Sheet1!AA99</f>
        <v>7629.24853515625</v>
      </c>
      <c r="AB99" s="57">
        <f>+[2]Sheet1!AB99</f>
        <v>8269.3037109375</v>
      </c>
      <c r="AC99" s="57">
        <f>+[2]Sheet1!AC99</f>
        <v>6124.03662109375</v>
      </c>
      <c r="AD99" s="57">
        <f>+[2]Sheet1!AD99</f>
        <v>6740.01953125</v>
      </c>
      <c r="AE99" s="57">
        <f>+[2]Sheet1!AE99</f>
        <v>7769.50439453125</v>
      </c>
      <c r="AF99" s="57">
        <f>+[2]Sheet1!AF99</f>
        <v>7198.45068359375</v>
      </c>
      <c r="AG99" s="57">
        <f>+[2]Sheet1!AG99</f>
        <v>9140.9658203125</v>
      </c>
      <c r="AH99" s="57">
        <f>+[2]Sheet1!AH99</f>
        <v>8290.947265625</v>
      </c>
      <c r="AI99" s="57">
        <f>+[2]Sheet1!AI99</f>
        <v>7020.9052734375</v>
      </c>
      <c r="AJ99" s="57">
        <f>+[2]Sheet1!AJ99</f>
        <v>7109.79248046875</v>
      </c>
      <c r="AK99" s="57">
        <f>+[2]Sheet1!AK99</f>
        <v>6062.22998046875</v>
      </c>
      <c r="AL99" s="57">
        <f>+[2]Sheet1!AL99</f>
        <v>9144.333984375</v>
      </c>
      <c r="AM99" s="57">
        <f>+[2]Sheet1!AM99</f>
        <v>7611.50390625</v>
      </c>
      <c r="AN99" s="57">
        <f>+[2]Sheet1!AN99</f>
        <v>8284.255859375</v>
      </c>
      <c r="AO99" s="57">
        <f>+[2]Sheet1!AO99</f>
        <v>6130.7275390625</v>
      </c>
      <c r="AP99" s="57">
        <f>+[2]Sheet1!AP99</f>
        <v>6769.2021484375</v>
      </c>
      <c r="AQ99" s="57">
        <f>+[2]Sheet1!AQ99</f>
        <v>7732.86962890625</v>
      </c>
      <c r="AR99" s="57">
        <f>+[2]Sheet1!AR99</f>
        <v>7200.5791015625</v>
      </c>
      <c r="AS99" s="57">
        <f>+[2]Sheet1!AS99</f>
        <v>9025.0380859375</v>
      </c>
      <c r="AT99" s="57">
        <f>+[2]Sheet1!AT99</f>
        <v>8242.6611328125</v>
      </c>
      <c r="AU99" s="57">
        <f>+[2]Sheet1!AU99</f>
        <v>6988.7900390625</v>
      </c>
      <c r="AV99" s="57">
        <f>+[2]Sheet1!AV99</f>
        <v>7139.60107421875</v>
      </c>
      <c r="AW99" s="57">
        <f>+[2]Sheet1!AW99</f>
        <v>6004.62158203125</v>
      </c>
      <c r="AX99" s="57">
        <f>+[2]Sheet1!AX99</f>
        <v>9148.0078125</v>
      </c>
      <c r="AY99" s="57">
        <f>+[2]Sheet1!AY99</f>
        <v>7624.07275390625</v>
      </c>
      <c r="AZ99" s="57">
        <f>+[2]Sheet1!AZ99</f>
        <v>8301.2783203125</v>
      </c>
      <c r="BA99" s="57">
        <f>+[2]Sheet1!BA99</f>
        <v>6135.5693359375</v>
      </c>
      <c r="BB99" s="57">
        <f>+[2]Sheet1!BB99</f>
        <v>6810.80078125</v>
      </c>
      <c r="BC99" s="57">
        <f>+[2]Sheet1!BC99</f>
        <v>7631.88134765625</v>
      </c>
      <c r="BD99" s="57">
        <f>+[2]Sheet1!BD99</f>
        <v>7187.7509765625</v>
      </c>
      <c r="BE99" s="57">
        <f>+[2]Sheet1!BE99</f>
        <v>8933.5771484375</v>
      </c>
      <c r="BF99" s="57">
        <f>+[2]Sheet1!BF99</f>
        <v>8195.4619140625</v>
      </c>
      <c r="BG99" s="57">
        <f>+[2]Sheet1!BG99</f>
        <v>6984.90966796875</v>
      </c>
      <c r="BH99" s="57">
        <f>+[2]Sheet1!BH99</f>
        <v>7182.73291015625</v>
      </c>
      <c r="BI99" s="57">
        <f>+[2]Sheet1!BI99</f>
        <v>6165.92626953125</v>
      </c>
      <c r="BJ99" s="57">
        <f>+[2]Sheet1!BJ99</f>
        <v>9128.1376953125</v>
      </c>
      <c r="BK99" s="57">
        <f>+[2]Sheet1!BK99</f>
        <v>7613.1259765625</v>
      </c>
      <c r="BL99" s="57">
        <f>+[2]Sheet1!BL99</f>
        <v>7868.83203125</v>
      </c>
      <c r="BM99" s="57">
        <f>+[2]Sheet1!BM99</f>
        <v>7857.61328125</v>
      </c>
      <c r="BN99" s="57">
        <f>+[2]Sheet1!BN99</f>
        <v>7879.4462890625</v>
      </c>
      <c r="BO99" s="57">
        <f>+[2]Sheet1!BO99</f>
        <v>7885.71240234375</v>
      </c>
      <c r="BP99" s="57">
        <f>+[2]Sheet1!BP99</f>
        <v>7870.97265625</v>
      </c>
      <c r="BQ99" s="57">
        <f>+[2]Sheet1!BQ99</f>
        <v>8263.0634765625</v>
      </c>
      <c r="BR99" s="57">
        <f>+[2]Sheet1!BR99</f>
        <v>6130.82763671875</v>
      </c>
      <c r="BS99" s="57">
        <f>+[2]Sheet1!BS99</f>
        <v>6747.8349609375</v>
      </c>
      <c r="BT99" s="57">
        <f>+[2]Sheet1!BT99</f>
        <v>7784.67578125</v>
      </c>
      <c r="BU99" s="57">
        <f>+[2]Sheet1!BU99</f>
        <v>7193.6376953125</v>
      </c>
      <c r="BV99" s="57">
        <f>+[2]Sheet1!BV99</f>
        <v>9030.875</v>
      </c>
      <c r="BW99" s="57">
        <f>+[2]Sheet1!BW99</f>
        <v>8250.66796875</v>
      </c>
      <c r="BX99" s="57">
        <f>+[2]Sheet1!BX99</f>
        <v>7004.94873046875</v>
      </c>
      <c r="BY99" s="57">
        <f>+[2]Sheet1!BY99</f>
        <v>7142.46484375</v>
      </c>
      <c r="BZ99" s="57">
        <f>+[2]Sheet1!BZ99</f>
        <v>6073.47705078125</v>
      </c>
      <c r="CA99" s="57">
        <f>+[2]Sheet1!CA99</f>
        <v>9142.7734375</v>
      </c>
      <c r="CB99" s="57">
        <f>+[2]Sheet1!CB99</f>
        <v>7621.44189453125</v>
      </c>
      <c r="CC99" s="57">
        <f>+[2]Sheet1!CC99</f>
        <v>7873.41796875</v>
      </c>
      <c r="CD99" s="57">
        <f>+[2]Sheet1!CD99</f>
        <v>7873.41796875</v>
      </c>
      <c r="CJ99" s="46"/>
      <c r="CK99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1"/>
  <sheetViews>
    <sheetView zoomScale="106" zoomScaleNormal="70" workbookViewId="0">
      <pane xSplit="3" ySplit="3" topLeftCell="BK79" activePane="bottomRight" state="frozen"/>
      <selection pane="topRight" activeCell="D1" sqref="D1"/>
      <selection pane="bottomLeft" activeCell="A4" sqref="A4"/>
      <selection pane="bottomRight" activeCell="A101" sqref="A101:XFD101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5">
        <f>+'Indice PondENGHO'!BL77/'Indice PondENGHO'!BL76-1</f>
        <v>7.7586494832337705E-2</v>
      </c>
      <c r="BM79" s="65">
        <f>+'Indice PondENGHO'!BM77/'Indice PondENGHO'!BM76-1</f>
        <v>7.7692264898693075E-2</v>
      </c>
      <c r="BN79" s="65">
        <f>+'Indice PondENGHO'!BN77/'Indice PondENGHO'!BN76-1</f>
        <v>7.8038619876598547E-2</v>
      </c>
      <c r="BO79" s="65">
        <f>+'Indice PondENGHO'!BO77/'Indice PondENGHO'!BO76-1</f>
        <v>7.6601348602286734E-2</v>
      </c>
      <c r="BP79" s="65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5">
        <f>+'Indice PondENGHO'!BL78/'Indice PondENGHO'!BL77-1</f>
        <v>8.5946149900761881E-2</v>
      </c>
      <c r="BM80" s="65">
        <f>+'Indice PondENGHO'!BM78/'Indice PondENGHO'!BM77-1</f>
        <v>8.4412651823325913E-2</v>
      </c>
      <c r="BN80" s="65">
        <f>+'Indice PondENGHO'!BN78/'Indice PondENGHO'!BN77-1</f>
        <v>8.4299632029146032E-2</v>
      </c>
      <c r="BO80" s="65">
        <f>+'Indice PondENGHO'!BO78/'Indice PondENGHO'!BO77-1</f>
        <v>8.3468087491878507E-2</v>
      </c>
      <c r="BP80" s="65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5">
        <f>+'Indice PondENGHO'!BL79/'Indice PondENGHO'!BL78-1</f>
        <v>7.4337232159194189E-2</v>
      </c>
      <c r="BM81" s="65">
        <f>+'Indice PondENGHO'!BM79/'Indice PondENGHO'!BM78-1</f>
        <v>7.5823020190075141E-2</v>
      </c>
      <c r="BN81" s="65">
        <f>+'Indice PondENGHO'!BN79/'Indice PondENGHO'!BN78-1</f>
        <v>7.6545593138108048E-2</v>
      </c>
      <c r="BO81" s="65">
        <f>+'Indice PondENGHO'!BO79/'Indice PondENGHO'!BO78-1</f>
        <v>7.7746253814737321E-2</v>
      </c>
      <c r="BP81" s="65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5">
        <f>+'Indice PondENGHO'!BL80/'Indice PondENGHO'!BL79-1</f>
        <v>5.6976255082355154E-2</v>
      </c>
      <c r="BM82" s="65">
        <f>+'Indice PondENGHO'!BM80/'Indice PondENGHO'!BM79-1</f>
        <v>5.7797379716095554E-2</v>
      </c>
      <c r="BN82" s="65">
        <f>+'Indice PondENGHO'!BN80/'Indice PondENGHO'!BN79-1</f>
        <v>5.8441121044883193E-2</v>
      </c>
      <c r="BO82" s="65">
        <f>+'Indice PondENGHO'!BO80/'Indice PondENGHO'!BO79-1</f>
        <v>5.9827916226151467E-2</v>
      </c>
      <c r="BP82" s="65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5">
        <f>+'Indice PondENGHO'!BL81/'Indice PondENGHO'!BL80-1</f>
        <v>6.1142218424594663E-2</v>
      </c>
      <c r="BM83" s="65">
        <f>+'Indice PondENGHO'!BM81/'Indice PondENGHO'!BM80-1</f>
        <v>6.2276960487531063E-2</v>
      </c>
      <c r="BN83" s="65">
        <f>+'Indice PondENGHO'!BN81/'Indice PondENGHO'!BN80-1</f>
        <v>6.3219379750594218E-2</v>
      </c>
      <c r="BO83" s="65">
        <f>+'Indice PondENGHO'!BO81/'Indice PondENGHO'!BO80-1</f>
        <v>6.3920111007106817E-2</v>
      </c>
      <c r="BP83" s="65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5">
        <f>+'Indice PondENGHO'!BL82/'Indice PondENGHO'!BL81-1</f>
        <v>0.13051800137981262</v>
      </c>
      <c r="BM84" s="65">
        <f>+'Indice PondENGHO'!BM82/'Indice PondENGHO'!BM81-1</f>
        <v>0.12599511781629347</v>
      </c>
      <c r="BN84" s="65">
        <f>+'Indice PondENGHO'!BN82/'Indice PondENGHO'!BN81-1</f>
        <v>0.12479389858211865</v>
      </c>
      <c r="BO84" s="65">
        <f>+'Indice PondENGHO'!BO82/'Indice PondENGHO'!BO81-1</f>
        <v>0.12315197892183671</v>
      </c>
      <c r="BP84" s="65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5">
        <f>+'Indice PondENGHO'!BL83/'Indice PondENGHO'!BL82-1</f>
        <v>0.13247857195113033</v>
      </c>
      <c r="BM85" s="65">
        <f>+'Indice PondENGHO'!BM83/'Indice PondENGHO'!BM82-1</f>
        <v>0.12985278325771588</v>
      </c>
      <c r="BN85" s="65">
        <f>+'Indice PondENGHO'!BN83/'Indice PondENGHO'!BN82-1</f>
        <v>0.12891574331296174</v>
      </c>
      <c r="BO85" s="65">
        <f>+'Indice PondENGHO'!BO83/'Indice PondENGHO'!BO82-1</f>
        <v>0.12713376024682055</v>
      </c>
      <c r="BP85" s="65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5">
        <f>+'Indice PondENGHO'!BL84/'Indice PondENGHO'!BL83-1</f>
        <v>8.1310040635020231E-2</v>
      </c>
      <c r="BM86" s="65">
        <f>+'Indice PondENGHO'!BM84/'Indice PondENGHO'!BM83-1</f>
        <v>8.2531664141957339E-2</v>
      </c>
      <c r="BN86" s="65">
        <f>+'Indice PondENGHO'!BN84/'Indice PondENGHO'!BN83-1</f>
        <v>8.2852463205679738E-2</v>
      </c>
      <c r="BO86" s="65">
        <f>+'Indice PondENGHO'!BO84/'Indice PondENGHO'!BO83-1</f>
        <v>8.2907970696898703E-2</v>
      </c>
      <c r="BP86" s="65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5">
        <f>+'Indice PondENGHO'!BL85/'Indice PondENGHO'!BL84-1</f>
        <v>0.13044013553219957</v>
      </c>
      <c r="BM87" s="65">
        <f>+'Indice PondENGHO'!BM85/'Indice PondENGHO'!BM84-1</f>
        <v>0.12868027167293605</v>
      </c>
      <c r="BN87" s="65">
        <f>+'Indice PondENGHO'!BN85/'Indice PondENGHO'!BN84-1</f>
        <v>0.12895689669512378</v>
      </c>
      <c r="BO87" s="65">
        <f>+'Indice PondENGHO'!BO85/'Indice PondENGHO'!BO84-1</f>
        <v>0.12766829611435759</v>
      </c>
      <c r="BP87" s="65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25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5">
        <f>+'Indice PondENGHO'!BL86/'Indice PondENGHO'!BL85-1</f>
        <v>0.25930668071910268</v>
      </c>
      <c r="BM88" s="65">
        <f>+'Indice PondENGHO'!BM86/'Indice PondENGHO'!BM85-1</f>
        <v>0.25572870220640764</v>
      </c>
      <c r="BN88" s="65">
        <f>+'Indice PondENGHO'!BN86/'Indice PondENGHO'!BN85-1</f>
        <v>0.25500131445175733</v>
      </c>
      <c r="BO88" s="65">
        <f>+'Indice PondENGHO'!BO86/'Indice PondENGHO'!BO85-1</f>
        <v>0.25453497673378456</v>
      </c>
      <c r="BP88" s="65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25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5">
        <f>+'Indice PondENGHO'!BL87/'Indice PondENGHO'!BL86-1</f>
        <v>0.20458141154209519</v>
      </c>
      <c r="BM89" s="65">
        <f>+'Indice PondENGHO'!BM87/'Indice PondENGHO'!BM86-1</f>
        <v>0.2060060306089917</v>
      </c>
      <c r="BN89" s="65">
        <f>+'Indice PondENGHO'!BN87/'Indice PondENGHO'!BN86-1</f>
        <v>0.20595148300979838</v>
      </c>
      <c r="BO89" s="65">
        <f>+'Indice PondENGHO'!BO87/'Indice PondENGHO'!BO86-1</f>
        <v>0.20816975702616336</v>
      </c>
      <c r="BP89" s="65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25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5">
        <f>+'Indice PondENGHO'!BL88/'Indice PondENGHO'!BL87-1</f>
        <v>0.12452032037765881</v>
      </c>
      <c r="BM90" s="65">
        <f>+'Indice PondENGHO'!BM88/'Indice PondENGHO'!BM87-1</f>
        <v>0.13003508560672206</v>
      </c>
      <c r="BN90" s="65">
        <f>+'Indice PondENGHO'!BN88/'Indice PondENGHO'!BN87-1</f>
        <v>0.13013120494736774</v>
      </c>
      <c r="BO90" s="65">
        <f>+'Indice PondENGHO'!BO88/'Indice PondENGHO'!BO87-1</f>
        <v>0.13354219518869503</v>
      </c>
      <c r="BP90" s="65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25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5">
        <f>+'Indice PondENGHO'!BL89/'Indice PondENGHO'!BL88-1</f>
        <v>0.10495215982218187</v>
      </c>
      <c r="BM91" s="65">
        <f>+'Indice PondENGHO'!BM89/'Indice PondENGHO'!BM88-1</f>
        <v>0.10873591167641217</v>
      </c>
      <c r="BN91" s="65">
        <f>+'Indice PondENGHO'!BN89/'Indice PondENGHO'!BN88-1</f>
        <v>0.11074013722809561</v>
      </c>
      <c r="BO91" s="65">
        <f>+'Indice PondENGHO'!BO89/'Indice PondENGHO'!BO88-1</f>
        <v>0.11115884720172953</v>
      </c>
      <c r="BP91" s="65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25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5">
        <f>+'Indice PondENGHO'!BL90/'Indice PondENGHO'!BL89-1</f>
        <v>8.4299238461447379E-2</v>
      </c>
      <c r="BM92" s="65">
        <f>+'Indice PondENGHO'!BM90/'Indice PondENGHO'!BM89-1</f>
        <v>8.6883528828919587E-2</v>
      </c>
      <c r="BN92" s="65">
        <f>+'Indice PondENGHO'!BN90/'Indice PondENGHO'!BN89-1</f>
        <v>8.8202404350806063E-2</v>
      </c>
      <c r="BO92" s="65">
        <f>+'Indice PondENGHO'!BO90/'Indice PondENGHO'!BO89-1</f>
        <v>8.806174899665975E-2</v>
      </c>
      <c r="BP92" s="65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25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5">
        <f>+'Indice PondENGHO'!BL91/'Indice PondENGHO'!BL90-1</f>
        <v>4.2678306560887114E-2</v>
      </c>
      <c r="BM93" s="65">
        <f>+'Indice PondENGHO'!BM91/'Indice PondENGHO'!BM90-1</f>
        <v>4.2916808344292123E-2</v>
      </c>
      <c r="BN93" s="65">
        <f>+'Indice PondENGHO'!BN91/'Indice PondENGHO'!BN90-1</f>
        <v>4.2386161819870427E-2</v>
      </c>
      <c r="BO93" s="65">
        <f>+'Indice PondENGHO'!BO91/'Indice PondENGHO'!BO90-1</f>
        <v>4.1786403725716292E-2</v>
      </c>
      <c r="BP93" s="65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25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5">
        <f>+'Indice PondENGHO'!BL92/'Indice PondENGHO'!BL91-1</f>
        <v>4.4035154730669657E-2</v>
      </c>
      <c r="BM94" s="65">
        <f>+'Indice PondENGHO'!BM92/'Indice PondENGHO'!BM91-1</f>
        <v>4.5015003881451854E-2</v>
      </c>
      <c r="BN94" s="65">
        <f>+'Indice PondENGHO'!BN92/'Indice PondENGHO'!BN91-1</f>
        <v>4.5507087162101945E-2</v>
      </c>
      <c r="BO94" s="65">
        <f>+'Indice PondENGHO'!BO92/'Indice PondENGHO'!BO91-1</f>
        <v>4.5899632458950235E-2</v>
      </c>
      <c r="BP94" s="65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25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5">
        <f>+'Indice PondENGHO'!BL93/'Indice PondENGHO'!BL92-1</f>
        <v>3.844397342922834E-2</v>
      </c>
      <c r="BM95" s="65">
        <f>+'Indice PondENGHO'!BM93/'Indice PondENGHO'!BM92-1</f>
        <v>3.9352806514615368E-2</v>
      </c>
      <c r="BN95" s="65">
        <f>+'Indice PondENGHO'!BN93/'Indice PondENGHO'!BN92-1</f>
        <v>3.9915504417715075E-2</v>
      </c>
      <c r="BO95" s="65">
        <f>+'Indice PondENGHO'!BO93/'Indice PondENGHO'!BO92-1</f>
        <v>4.0610038452343566E-2</v>
      </c>
      <c r="BP95" s="65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  <row r="96" spans="1:84" x14ac:dyDescent="0.25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3.9695281425151441E-2</v>
      </c>
      <c r="E96" s="3">
        <f>+'Indice PondENGHO'!E94/'Indice PondENGHO'!E93-1</f>
        <v>3.0318512683548571E-2</v>
      </c>
      <c r="F96" s="3">
        <f>+'Indice PondENGHO'!F94/'Indice PondENGHO'!F93-1</f>
        <v>2.2338788261177633E-2</v>
      </c>
      <c r="G96" s="3">
        <f>+'Indice PondENGHO'!G94/'Indice PondENGHO'!G93-1</f>
        <v>7.6454796404212821E-2</v>
      </c>
      <c r="H96" s="3">
        <f>+'Indice PondENGHO'!H94/'Indice PondENGHO'!H93-1</f>
        <v>4.2248177745462412E-2</v>
      </c>
      <c r="I96" s="3">
        <f>+'Indice PondENGHO'!I94/'Indice PondENGHO'!I93-1</f>
        <v>4.0845487233483135E-2</v>
      </c>
      <c r="J96" s="3">
        <f>+'Indice PondENGHO'!J94/'Indice PondENGHO'!J93-1</f>
        <v>4.5974798690602947E-2</v>
      </c>
      <c r="K96" s="3">
        <f>+'Indice PondENGHO'!K94/'Indice PondENGHO'!K93-1</f>
        <v>4.8856348733420374E-2</v>
      </c>
      <c r="L96" s="3">
        <f>+'Indice PondENGHO'!L94/'Indice PondENGHO'!L93-1</f>
        <v>3.7576719774035539E-2</v>
      </c>
      <c r="M96" s="3">
        <f>+'Indice PondENGHO'!M94/'Indice PondENGHO'!M93-1</f>
        <v>6.556209984667527E-2</v>
      </c>
      <c r="N96" s="3">
        <f>+'Indice PondENGHO'!N94/'Indice PondENGHO'!N93-1</f>
        <v>4.9799156995552263E-2</v>
      </c>
      <c r="O96" s="11">
        <f>+'Indice PondENGHO'!O94/'Indice PondENGHO'!O93-1</f>
        <v>2.1362526583640795E-2</v>
      </c>
      <c r="P96" s="3">
        <f>+'Indice PondENGHO'!P94/'Indice PondENGHO'!P93-1</f>
        <v>3.8322886163111747E-2</v>
      </c>
      <c r="Q96" s="3">
        <f>+'Indice PondENGHO'!Q94/'Indice PondENGHO'!Q93-1</f>
        <v>3.0150971660552583E-2</v>
      </c>
      <c r="R96" s="3">
        <f>+'Indice PondENGHO'!R94/'Indice PondENGHO'!R93-1</f>
        <v>2.1256932861884126E-2</v>
      </c>
      <c r="S96" s="3">
        <f>+'Indice PondENGHO'!S94/'Indice PondENGHO'!S93-1</f>
        <v>7.3442249958768357E-2</v>
      </c>
      <c r="T96" s="3">
        <f>+'Indice PondENGHO'!T94/'Indice PondENGHO'!T93-1</f>
        <v>4.2446950340663259E-2</v>
      </c>
      <c r="U96" s="3">
        <f>+'Indice PondENGHO'!U94/'Indice PondENGHO'!U93-1</f>
        <v>4.1072509769869869E-2</v>
      </c>
      <c r="V96" s="3">
        <f>+'Indice PondENGHO'!V94/'Indice PondENGHO'!V93-1</f>
        <v>4.7803368420936243E-2</v>
      </c>
      <c r="W96" s="3">
        <f>+'Indice PondENGHO'!W94/'Indice PondENGHO'!W93-1</f>
        <v>4.876618993903814E-2</v>
      </c>
      <c r="X96" s="3">
        <f>+'Indice PondENGHO'!X94/'Indice PondENGHO'!X93-1</f>
        <v>3.7266635268078607E-2</v>
      </c>
      <c r="Y96" s="3">
        <f>+'Indice PondENGHO'!Y94/'Indice PondENGHO'!Y93-1</f>
        <v>6.6009339174163406E-2</v>
      </c>
      <c r="Z96" s="3">
        <f>+'Indice PondENGHO'!Z94/'Indice PondENGHO'!Z93-1</f>
        <v>4.8828209952141766E-2</v>
      </c>
      <c r="AA96" s="3">
        <f>+'Indice PondENGHO'!AA94/'Indice PondENGHO'!AA93-1</f>
        <v>2.221403937040245E-2</v>
      </c>
      <c r="AB96" s="10">
        <f>+'Indice PondENGHO'!AB94/'Indice PondENGHO'!AB93-1</f>
        <v>3.7222928132156996E-2</v>
      </c>
      <c r="AC96" s="3">
        <f>+'Indice PondENGHO'!AC94/'Indice PondENGHO'!AC93-1</f>
        <v>3.0047441494490457E-2</v>
      </c>
      <c r="AD96" s="3">
        <f>+'Indice PondENGHO'!AD94/'Indice PondENGHO'!AD93-1</f>
        <v>2.0559062841039477E-2</v>
      </c>
      <c r="AE96" s="3">
        <f>+'Indice PondENGHO'!AE94/'Indice PondENGHO'!AE93-1</f>
        <v>7.0892003943565873E-2</v>
      </c>
      <c r="AF96" s="3">
        <f>+'Indice PondENGHO'!AF94/'Indice PondENGHO'!AF93-1</f>
        <v>4.2671084643286283E-2</v>
      </c>
      <c r="AG96" s="3">
        <f>+'Indice PondENGHO'!AG94/'Indice PondENGHO'!AG93-1</f>
        <v>4.0982398124557395E-2</v>
      </c>
      <c r="AH96" s="3">
        <f>+'Indice PondENGHO'!AH94/'Indice PondENGHO'!AH93-1</f>
        <v>4.7872411635774936E-2</v>
      </c>
      <c r="AI96" s="3">
        <f>+'Indice PondENGHO'!AI94/'Indice PondENGHO'!AI93-1</f>
        <v>4.8659662811274762E-2</v>
      </c>
      <c r="AJ96" s="3">
        <f>+'Indice PondENGHO'!AJ94/'Indice PondENGHO'!AJ93-1</f>
        <v>3.7405147811984563E-2</v>
      </c>
      <c r="AK96" s="3">
        <f>+'Indice PondENGHO'!AK94/'Indice PondENGHO'!AK93-1</f>
        <v>6.6527371816624159E-2</v>
      </c>
      <c r="AL96" s="3">
        <f>+'Indice PondENGHO'!AL94/'Indice PondENGHO'!AL93-1</f>
        <v>4.8030324072092734E-2</v>
      </c>
      <c r="AM96" s="11">
        <f>+'Indice PondENGHO'!AM94/'Indice PondENGHO'!AM93-1</f>
        <v>2.2592709240779385E-2</v>
      </c>
      <c r="AN96" s="3">
        <f>+'Indice PondENGHO'!AN94/'Indice PondENGHO'!AN93-1</f>
        <v>3.6595627512967521E-2</v>
      </c>
      <c r="AO96" s="3">
        <f>+'Indice PondENGHO'!AO94/'Indice PondENGHO'!AO93-1</f>
        <v>3.0184903601031987E-2</v>
      </c>
      <c r="AP96" s="3">
        <f>+'Indice PondENGHO'!AP94/'Indice PondENGHO'!AP93-1</f>
        <v>2.0615720435405605E-2</v>
      </c>
      <c r="AQ96" s="3">
        <f>+'Indice PondENGHO'!AQ94/'Indice PondENGHO'!AQ93-1</f>
        <v>6.9513591660950835E-2</v>
      </c>
      <c r="AR96" s="3">
        <f>+'Indice PondENGHO'!AR94/'Indice PondENGHO'!AR93-1</f>
        <v>4.2720261732512199E-2</v>
      </c>
      <c r="AS96" s="3">
        <f>+'Indice PondENGHO'!AS94/'Indice PondENGHO'!AS93-1</f>
        <v>4.1528053183433222E-2</v>
      </c>
      <c r="AT96" s="3">
        <f>+'Indice PondENGHO'!AT94/'Indice PondENGHO'!AT93-1</f>
        <v>5.0334675936758444E-2</v>
      </c>
      <c r="AU96" s="3">
        <f>+'Indice PondENGHO'!AU94/'Indice PondENGHO'!AU93-1</f>
        <v>4.8707460947713832E-2</v>
      </c>
      <c r="AV96" s="3">
        <f>+'Indice PondENGHO'!AV94/'Indice PondENGHO'!AV93-1</f>
        <v>3.6811836315265634E-2</v>
      </c>
      <c r="AW96" s="3">
        <f>+'Indice PondENGHO'!AW94/'Indice PondENGHO'!AW93-1</f>
        <v>6.7346679295932743E-2</v>
      </c>
      <c r="AX96" s="3">
        <f>+'Indice PondENGHO'!AX94/'Indice PondENGHO'!AX93-1</f>
        <v>4.8164556350480447E-2</v>
      </c>
      <c r="AY96" s="3">
        <f>+'Indice PondENGHO'!AY94/'Indice PondENGHO'!AY93-1</f>
        <v>2.3021053263425406E-2</v>
      </c>
      <c r="AZ96" s="10">
        <f>+'Indice PondENGHO'!AZ94/'Indice PondENGHO'!AZ93-1</f>
        <v>3.5165405878212708E-2</v>
      </c>
      <c r="BA96" s="3">
        <f>+'Indice PondENGHO'!BA94/'Indice PondENGHO'!BA93-1</f>
        <v>3.039748363289374E-2</v>
      </c>
      <c r="BB96" s="3">
        <f>+'Indice PondENGHO'!BB94/'Indice PondENGHO'!BB93-1</f>
        <v>2.0340594955012836E-2</v>
      </c>
      <c r="BC96" s="3">
        <f>+'Indice PondENGHO'!BC94/'Indice PondENGHO'!BC93-1</f>
        <v>6.7750193960452787E-2</v>
      </c>
      <c r="BD96" s="3">
        <f>+'Indice PondENGHO'!BD94/'Indice PondENGHO'!BD93-1</f>
        <v>4.2764103706329104E-2</v>
      </c>
      <c r="BE96" s="3">
        <f>+'Indice PondENGHO'!BE94/'Indice PondENGHO'!BE93-1</f>
        <v>4.2023097289878519E-2</v>
      </c>
      <c r="BF96" s="3">
        <f>+'Indice PondENGHO'!BF94/'Indice PondENGHO'!BF93-1</f>
        <v>5.1825339813354798E-2</v>
      </c>
      <c r="BG96" s="3">
        <f>+'Indice PondENGHO'!BG94/'Indice PondENGHO'!BG93-1</f>
        <v>4.8454351957187169E-2</v>
      </c>
      <c r="BH96" s="3">
        <f>+'Indice PondENGHO'!BH94/'Indice PondENGHO'!BH93-1</f>
        <v>3.6258041478268943E-2</v>
      </c>
      <c r="BI96" s="3">
        <f>+'Indice PondENGHO'!BI94/'Indice PondENGHO'!BI93-1</f>
        <v>6.7554421233188888E-2</v>
      </c>
      <c r="BJ96" s="3">
        <f>+'Indice PondENGHO'!BJ94/'Indice PondENGHO'!BJ93-1</f>
        <v>4.759057169197467E-2</v>
      </c>
      <c r="BK96" s="11">
        <f>+'Indice PondENGHO'!BK94/'Indice PondENGHO'!BK93-1</f>
        <v>2.3902734918797242E-2</v>
      </c>
      <c r="BL96" s="65">
        <f>+'Indice PondENGHO'!BL94/'Indice PondENGHO'!BL93-1</f>
        <v>4.1749522628150348E-2</v>
      </c>
      <c r="BM96" s="65">
        <f>+'Indice PondENGHO'!BM94/'Indice PondENGHO'!BM93-1</f>
        <v>4.1693074529161933E-2</v>
      </c>
      <c r="BN96" s="65">
        <f>+'Indice PondENGHO'!BN94/'Indice PondENGHO'!BN93-1</f>
        <v>4.1227228864620491E-2</v>
      </c>
      <c r="BO96" s="65">
        <f>+'Indice PondENGHO'!BO94/'Indice PondENGHO'!BO93-1</f>
        <v>4.1786310742923494E-2</v>
      </c>
      <c r="BP96" s="65">
        <f>+'Indice PondENGHO'!BP94/'Indice PondENGHO'!BP93-1</f>
        <v>4.218126193482119E-2</v>
      </c>
      <c r="BQ96" s="10">
        <f>+'Indice PondENGHO'!BQ94/'Indice PondENGHO'!BQ93-1</f>
        <v>3.7272254998578447E-2</v>
      </c>
      <c r="BR96" s="3">
        <f>+'Indice PondENGHO'!BR94/'Indice PondENGHO'!BR93-1</f>
        <v>3.0237783513087146E-2</v>
      </c>
      <c r="BS96" s="3">
        <f>+'Indice PondENGHO'!BS94/'Indice PondENGHO'!BS93-1</f>
        <v>2.0865777624690995E-2</v>
      </c>
      <c r="BT96" s="3">
        <f>+'Indice PondENGHO'!BT94/'Indice PondENGHO'!BT93-1</f>
        <v>7.0650488751358598E-2</v>
      </c>
      <c r="BU96" s="3">
        <f>+'Indice PondENGHO'!BU94/'Indice PondENGHO'!BU93-1</f>
        <v>4.2654330618707936E-2</v>
      </c>
      <c r="BV96" s="3">
        <f>+'Indice PondENGHO'!BV94/'Indice PondENGHO'!BV93-1</f>
        <v>4.1527739078683013E-2</v>
      </c>
      <c r="BW96" s="3">
        <f>+'Indice PondENGHO'!BW94/'Indice PondENGHO'!BW93-1</f>
        <v>4.9717035179368763E-2</v>
      </c>
      <c r="BX96" s="3">
        <f>+'Indice PondENGHO'!BX94/'Indice PondENGHO'!BX93-1</f>
        <v>4.8652059468018871E-2</v>
      </c>
      <c r="BY96" s="3">
        <f>+'Indice PondENGHO'!BY94/'Indice PondENGHO'!BY93-1</f>
        <v>3.6845643392867E-2</v>
      </c>
      <c r="BZ96" s="3">
        <f>+'Indice PondENGHO'!BZ94/'Indice PondENGHO'!BZ93-1</f>
        <v>6.7010145506564367E-2</v>
      </c>
      <c r="CA96" s="3">
        <f>+'Indice PondENGHO'!CA94/'Indice PondENGHO'!CA93-1</f>
        <v>4.8122043276028537E-2</v>
      </c>
      <c r="CB96" s="11">
        <f>+'Indice PondENGHO'!CB94/'Indice PondENGHO'!CB93-1</f>
        <v>2.2997094137051199E-2</v>
      </c>
      <c r="CC96" s="55">
        <f>+'Indice PondENGHO'!CC94/'Indice PondENGHO'!CC93-1</f>
        <v>4.1794878912515987E-2</v>
      </c>
      <c r="CD96" s="56">
        <f>+'Indice PondENGHO'!CD94/'Indice PondENGHO'!CD93-1</f>
        <v>4.1794805085886955E-2</v>
      </c>
      <c r="CF96" s="3">
        <f t="shared" ref="CF96" si="14">+BL96-BP96</f>
        <v>-4.3173930667084193E-4</v>
      </c>
    </row>
    <row r="97" spans="1:84" x14ac:dyDescent="0.25">
      <c r="A97" s="2">
        <f>+'Indice PondENGHO'!A95</f>
        <v>45536</v>
      </c>
      <c r="B97" s="1" t="str">
        <f>+'Indice PondENGHO'!B95</f>
        <v>Septiembre</v>
      </c>
      <c r="C97" s="1">
        <f>+'Indice PondENGHO'!C95</f>
        <v>2024</v>
      </c>
      <c r="D97" s="10">
        <f>+'Indice PondENGHO'!D95/'Indice PondENGHO'!D94-1</f>
        <v>2.2734605560602361E-2</v>
      </c>
      <c r="E97" s="3">
        <f>+'Indice PondENGHO'!E95/'Indice PondENGHO'!E94-1</f>
        <v>2.0764438996675239E-2</v>
      </c>
      <c r="F97" s="3">
        <f>+'Indice PondENGHO'!F95/'Indice PondENGHO'!F94-1</f>
        <v>5.6465847417983106E-2</v>
      </c>
      <c r="G97" s="3">
        <f>+'Indice PondENGHO'!G95/'Indice PondENGHO'!G94-1</f>
        <v>7.5924087809190688E-2</v>
      </c>
      <c r="H97" s="3">
        <f>+'Indice PondENGHO'!H95/'Indice PondENGHO'!H94-1</f>
        <v>2.6231130631767741E-2</v>
      </c>
      <c r="I97" s="3">
        <f>+'Indice PondENGHO'!I95/'Indice PondENGHO'!I94-1</f>
        <v>3.3514665182820647E-2</v>
      </c>
      <c r="J97" s="3">
        <f>+'Indice PondENGHO'!J95/'Indice PondENGHO'!J94-1</f>
        <v>3.1707125165129302E-2</v>
      </c>
      <c r="K97" s="3">
        <f>+'Indice PondENGHO'!K95/'Indice PondENGHO'!K94-1</f>
        <v>2.8015736106354661E-2</v>
      </c>
      <c r="L97" s="3">
        <f>+'Indice PondENGHO'!L95/'Indice PondENGHO'!L94-1</f>
        <v>2.3717876630471535E-2</v>
      </c>
      <c r="M97" s="3">
        <f>+'Indice PondENGHO'!M95/'Indice PondENGHO'!M94-1</f>
        <v>4.1478606778089899E-2</v>
      </c>
      <c r="N97" s="3">
        <f>+'Indice PondENGHO'!N95/'Indice PondENGHO'!N94-1</f>
        <v>3.5091230670738716E-2</v>
      </c>
      <c r="O97" s="11">
        <f>+'Indice PondENGHO'!O95/'Indice PondENGHO'!O94-1</f>
        <v>3.3435359502548057E-2</v>
      </c>
      <c r="P97" s="3">
        <f>+'Indice PondENGHO'!P95/'Indice PondENGHO'!P94-1</f>
        <v>2.2766826315754551E-2</v>
      </c>
      <c r="Q97" s="3">
        <f>+'Indice PondENGHO'!Q95/'Indice PondENGHO'!Q94-1</f>
        <v>2.1736433087098828E-2</v>
      </c>
      <c r="R97" s="3">
        <f>+'Indice PondENGHO'!R95/'Indice PondENGHO'!R94-1</f>
        <v>5.784462412957514E-2</v>
      </c>
      <c r="S97" s="3">
        <f>+'Indice PondENGHO'!S95/'Indice PondENGHO'!S94-1</f>
        <v>7.4386060813991017E-2</v>
      </c>
      <c r="T97" s="3">
        <f>+'Indice PondENGHO'!T95/'Indice PondENGHO'!T94-1</f>
        <v>2.6796146682130484E-2</v>
      </c>
      <c r="U97" s="3">
        <f>+'Indice PondENGHO'!U95/'Indice PondENGHO'!U94-1</f>
        <v>3.3298816109361473E-2</v>
      </c>
      <c r="V97" s="3">
        <f>+'Indice PondENGHO'!V95/'Indice PondENGHO'!V94-1</f>
        <v>3.2305836439272539E-2</v>
      </c>
      <c r="W97" s="3">
        <f>+'Indice PondENGHO'!W95/'Indice PondENGHO'!W94-1</f>
        <v>2.9199587633568003E-2</v>
      </c>
      <c r="X97" s="3">
        <f>+'Indice PondENGHO'!X95/'Indice PondENGHO'!X94-1</f>
        <v>2.2142290003825726E-2</v>
      </c>
      <c r="Y97" s="3">
        <f>+'Indice PondENGHO'!Y95/'Indice PondENGHO'!Y94-1</f>
        <v>4.1402379968582093E-2</v>
      </c>
      <c r="Z97" s="3">
        <f>+'Indice PondENGHO'!Z95/'Indice PondENGHO'!Z94-1</f>
        <v>3.5768525117491068E-2</v>
      </c>
      <c r="AA97" s="3">
        <f>+'Indice PondENGHO'!AA95/'Indice PondENGHO'!AA94-1</f>
        <v>3.3569683637874936E-2</v>
      </c>
      <c r="AB97" s="10">
        <f>+'Indice PondENGHO'!AB95/'Indice PondENGHO'!AB94-1</f>
        <v>2.2951759847307907E-2</v>
      </c>
      <c r="AC97" s="3">
        <f>+'Indice PondENGHO'!AC95/'Indice PondENGHO'!AC94-1</f>
        <v>2.1320136908126175E-2</v>
      </c>
      <c r="AD97" s="3">
        <f>+'Indice PondENGHO'!AD95/'Indice PondENGHO'!AD94-1</f>
        <v>5.8123276176063055E-2</v>
      </c>
      <c r="AE97" s="3">
        <f>+'Indice PondENGHO'!AE95/'Indice PondENGHO'!AE94-1</f>
        <v>7.3303431587284251E-2</v>
      </c>
      <c r="AF97" s="3">
        <f>+'Indice PondENGHO'!AF95/'Indice PondENGHO'!AF94-1</f>
        <v>2.7053379354362583E-2</v>
      </c>
      <c r="AG97" s="3">
        <f>+'Indice PondENGHO'!AG95/'Indice PondENGHO'!AG94-1</f>
        <v>3.3088347367507431E-2</v>
      </c>
      <c r="AH97" s="3">
        <f>+'Indice PondENGHO'!AH95/'Indice PondENGHO'!AH94-1</f>
        <v>3.2204583707445833E-2</v>
      </c>
      <c r="AI97" s="3">
        <f>+'Indice PondENGHO'!AI95/'Indice PondENGHO'!AI94-1</f>
        <v>2.9755377632648017E-2</v>
      </c>
      <c r="AJ97" s="3">
        <f>+'Indice PondENGHO'!AJ95/'Indice PondENGHO'!AJ94-1</f>
        <v>2.1493068127821147E-2</v>
      </c>
      <c r="AK97" s="3">
        <f>+'Indice PondENGHO'!AK95/'Indice PondENGHO'!AK94-1</f>
        <v>4.1421406800503435E-2</v>
      </c>
      <c r="AL97" s="3">
        <f>+'Indice PondENGHO'!AL95/'Indice PondENGHO'!AL94-1</f>
        <v>3.6726100027819397E-2</v>
      </c>
      <c r="AM97" s="11">
        <f>+'Indice PondENGHO'!AM95/'Indice PondENGHO'!AM94-1</f>
        <v>3.3591379149353395E-2</v>
      </c>
      <c r="AN97" s="3">
        <f>+'Indice PondENGHO'!AN95/'Indice PondENGHO'!AN94-1</f>
        <v>2.3173084082134698E-2</v>
      </c>
      <c r="AO97" s="3">
        <f>+'Indice PondENGHO'!AO95/'Indice PondENGHO'!AO94-1</f>
        <v>2.1669358480255196E-2</v>
      </c>
      <c r="AP97" s="3">
        <f>+'Indice PondENGHO'!AP95/'Indice PondENGHO'!AP94-1</f>
        <v>5.9002300507712047E-2</v>
      </c>
      <c r="AQ97" s="3">
        <f>+'Indice PondENGHO'!AQ95/'Indice PondENGHO'!AQ94-1</f>
        <v>7.2421365795268366E-2</v>
      </c>
      <c r="AR97" s="3">
        <f>+'Indice PondENGHO'!AR95/'Indice PondENGHO'!AR94-1</f>
        <v>2.7131650199304413E-2</v>
      </c>
      <c r="AS97" s="3">
        <f>+'Indice PondENGHO'!AS95/'Indice PondENGHO'!AS94-1</f>
        <v>3.3207022425250532E-2</v>
      </c>
      <c r="AT97" s="3">
        <f>+'Indice PondENGHO'!AT95/'Indice PondENGHO'!AT94-1</f>
        <v>3.3723853134003834E-2</v>
      </c>
      <c r="AU97" s="3">
        <f>+'Indice PondENGHO'!AU95/'Indice PondENGHO'!AU94-1</f>
        <v>3.0438752228481469E-2</v>
      </c>
      <c r="AV97" s="3">
        <f>+'Indice PondENGHO'!AV95/'Indice PondENGHO'!AV94-1</f>
        <v>2.1121686476886392E-2</v>
      </c>
      <c r="AW97" s="3">
        <f>+'Indice PondENGHO'!AW95/'Indice PondENGHO'!AW94-1</f>
        <v>4.199826984724031E-2</v>
      </c>
      <c r="AX97" s="3">
        <f>+'Indice PondENGHO'!AX95/'Indice PondENGHO'!AX94-1</f>
        <v>3.6845057579826701E-2</v>
      </c>
      <c r="AY97" s="3">
        <f>+'Indice PondENGHO'!AY95/'Indice PondENGHO'!AY94-1</f>
        <v>3.334980597271664E-2</v>
      </c>
      <c r="AZ97" s="10">
        <f>+'Indice PondENGHO'!AZ95/'Indice PondENGHO'!AZ94-1</f>
        <v>2.3335631432640502E-2</v>
      </c>
      <c r="BA97" s="3">
        <f>+'Indice PondENGHO'!BA95/'Indice PondENGHO'!BA94-1</f>
        <v>2.2483048328131749E-2</v>
      </c>
      <c r="BB97" s="3">
        <f>+'Indice PondENGHO'!BB95/'Indice PondENGHO'!BB94-1</f>
        <v>5.9974961063327337E-2</v>
      </c>
      <c r="BC97" s="3">
        <f>+'Indice PondENGHO'!BC95/'Indice PondENGHO'!BC94-1</f>
        <v>7.1022568557139509E-2</v>
      </c>
      <c r="BD97" s="3">
        <f>+'Indice PondENGHO'!BD95/'Indice PondENGHO'!BD94-1</f>
        <v>2.7308061956594631E-2</v>
      </c>
      <c r="BE97" s="3">
        <f>+'Indice PondENGHO'!BE95/'Indice PondENGHO'!BE94-1</f>
        <v>3.3141710434033911E-2</v>
      </c>
      <c r="BF97" s="3">
        <f>+'Indice PondENGHO'!BF95/'Indice PondENGHO'!BF94-1</f>
        <v>3.5297845758695434E-2</v>
      </c>
      <c r="BG97" s="3">
        <f>+'Indice PondENGHO'!BG95/'Indice PondENGHO'!BG94-1</f>
        <v>3.1195303647628903E-2</v>
      </c>
      <c r="BH97" s="3">
        <f>+'Indice PondENGHO'!BH95/'Indice PondENGHO'!BH94-1</f>
        <v>2.0399446947500843E-2</v>
      </c>
      <c r="BI97" s="3">
        <f>+'Indice PondENGHO'!BI95/'Indice PondENGHO'!BI94-1</f>
        <v>4.0933846142185537E-2</v>
      </c>
      <c r="BJ97" s="3">
        <f>+'Indice PondENGHO'!BJ95/'Indice PondENGHO'!BJ94-1</f>
        <v>3.7832377564694708E-2</v>
      </c>
      <c r="BK97" s="11">
        <f>+'Indice PondENGHO'!BK95/'Indice PondENGHO'!BK94-1</f>
        <v>3.3296281573653053E-2</v>
      </c>
      <c r="BL97" s="65">
        <f>+'Indice PondENGHO'!BL95/'Indice PondENGHO'!BL94-1</f>
        <v>3.3081080291061937E-2</v>
      </c>
      <c r="BM97" s="65">
        <f>+'Indice PondENGHO'!BM95/'Indice PondENGHO'!BM94-1</f>
        <v>3.3946058175184479E-2</v>
      </c>
      <c r="BN97" s="65">
        <f>+'Indice PondENGHO'!BN95/'Indice PondENGHO'!BN94-1</f>
        <v>3.4227982073778307E-2</v>
      </c>
      <c r="BO97" s="65">
        <f>+'Indice PondENGHO'!BO95/'Indice PondENGHO'!BO94-1</f>
        <v>3.4823097142526072E-2</v>
      </c>
      <c r="BP97" s="65">
        <f>+'Indice PondENGHO'!BP95/'Indice PondENGHO'!BP94-1</f>
        <v>3.5558823600745804E-2</v>
      </c>
      <c r="BQ97" s="10">
        <f>+'Indice PondENGHO'!BQ95/'Indice PondENGHO'!BQ94-1</f>
        <v>2.3011401191493697E-2</v>
      </c>
      <c r="BR97" s="3">
        <f>+'Indice PondENGHO'!BR95/'Indice PondENGHO'!BR94-1</f>
        <v>2.1748894059690604E-2</v>
      </c>
      <c r="BS97" s="3">
        <f>+'Indice PondENGHO'!BS95/'Indice PondENGHO'!BS94-1</f>
        <v>5.85838528532312E-2</v>
      </c>
      <c r="BT97" s="3">
        <f>+'Indice PondENGHO'!BT95/'Indice PondENGHO'!BT94-1</f>
        <v>7.2864147655607336E-2</v>
      </c>
      <c r="BU97" s="3">
        <f>+'Indice PondENGHO'!BU95/'Indice PondENGHO'!BU94-1</f>
        <v>2.7070586630800753E-2</v>
      </c>
      <c r="BV97" s="3">
        <f>+'Indice PondENGHO'!BV95/'Indice PondENGHO'!BV94-1</f>
        <v>3.3195558980004369E-2</v>
      </c>
      <c r="BW97" s="3">
        <f>+'Indice PondENGHO'!BW95/'Indice PondENGHO'!BW94-1</f>
        <v>3.3656693100437174E-2</v>
      </c>
      <c r="BX97" s="3">
        <f>+'Indice PondENGHO'!BX95/'Indice PondENGHO'!BX94-1</f>
        <v>3.0032553707937559E-2</v>
      </c>
      <c r="BY97" s="3">
        <f>+'Indice PondENGHO'!BY95/'Indice PondENGHO'!BY94-1</f>
        <v>2.1327518535485757E-2</v>
      </c>
      <c r="BZ97" s="3">
        <f>+'Indice PondENGHO'!BZ95/'Indice PondENGHO'!BZ94-1</f>
        <v>4.1358403329597726E-2</v>
      </c>
      <c r="CA97" s="3">
        <f>+'Indice PondENGHO'!CA95/'Indice PondENGHO'!CA94-1</f>
        <v>3.6953712537989292E-2</v>
      </c>
      <c r="CB97" s="11">
        <f>+'Indice PondENGHO'!CB95/'Indice PondENGHO'!CB94-1</f>
        <v>3.3409754488317622E-2</v>
      </c>
      <c r="CC97" s="55">
        <f>+'Indice PondENGHO'!CC95/'Indice PondENGHO'!CC94-1</f>
        <v>3.4602735241156646E-2</v>
      </c>
      <c r="CD97" s="56">
        <f>+'Indice PondENGHO'!CD95/'Indice PondENGHO'!CD94-1</f>
        <v>3.4602808558120701E-2</v>
      </c>
      <c r="CF97" s="3">
        <f t="shared" ref="CF97" si="15">+BL97-BP97</f>
        <v>-2.4777433096838664E-3</v>
      </c>
    </row>
    <row r="98" spans="1:84" x14ac:dyDescent="0.25">
      <c r="A98" s="2">
        <f>+'Indice PondENGHO'!A96</f>
        <v>45566</v>
      </c>
      <c r="B98" s="1" t="str">
        <f>+'Indice PondENGHO'!B96</f>
        <v>Octubre</v>
      </c>
      <c r="C98" s="1">
        <f>+'Indice PondENGHO'!C96</f>
        <v>2024</v>
      </c>
      <c r="D98" s="10">
        <f>+'Indice PondENGHO'!D96/'Indice PondENGHO'!D95-1</f>
        <v>1.0997363321166409E-2</v>
      </c>
      <c r="E98" s="3">
        <f>+'Indice PondENGHO'!E96/'Indice PondENGHO'!E95-1</f>
        <v>2.8414105915322452E-2</v>
      </c>
      <c r="F98" s="3">
        <f>+'Indice PondENGHO'!F96/'Indice PondENGHO'!F95-1</f>
        <v>4.4129026208225008E-2</v>
      </c>
      <c r="G98" s="3">
        <f>+'Indice PondENGHO'!G96/'Indice PondENGHO'!G95-1</f>
        <v>5.6416809727221517E-2</v>
      </c>
      <c r="H98" s="3">
        <f>+'Indice PondENGHO'!H96/'Indice PondENGHO'!H95-1</f>
        <v>2.5743292003957752E-2</v>
      </c>
      <c r="I98" s="3">
        <f>+'Indice PondENGHO'!I96/'Indice PondENGHO'!I95-1</f>
        <v>3.3974097858568975E-2</v>
      </c>
      <c r="J98" s="3">
        <f>+'Indice PondENGHO'!J96/'Indice PondENGHO'!J95-1</f>
        <v>1.2418892057961761E-2</v>
      </c>
      <c r="K98" s="3">
        <f>+'Indice PondENGHO'!K96/'Indice PondENGHO'!K95-1</f>
        <v>1.9401668772922376E-2</v>
      </c>
      <c r="L98" s="3">
        <f>+'Indice PondENGHO'!L96/'Indice PondENGHO'!L95-1</f>
        <v>2.8055554725092913E-2</v>
      </c>
      <c r="M98" s="3">
        <f>+'Indice PondENGHO'!M96/'Indice PondENGHO'!M95-1</f>
        <v>3.6219637487602263E-2</v>
      </c>
      <c r="N98" s="3">
        <f>+'Indice PondENGHO'!N96/'Indice PondENGHO'!N95-1</f>
        <v>4.4636561062932456E-2</v>
      </c>
      <c r="O98" s="11">
        <f>+'Indice PondENGHO'!O96/'Indice PondENGHO'!O95-1</f>
        <v>2.7004939806880346E-2</v>
      </c>
      <c r="P98" s="3">
        <f>+'Indice PondENGHO'!P96/'Indice PondENGHO'!P95-1</f>
        <v>1.1169061180582363E-2</v>
      </c>
      <c r="Q98" s="3">
        <f>+'Indice PondENGHO'!Q96/'Indice PondENGHO'!Q95-1</f>
        <v>2.9694544023598501E-2</v>
      </c>
      <c r="R98" s="3">
        <f>+'Indice PondENGHO'!R96/'Indice PondENGHO'!R95-1</f>
        <v>4.412988770542059E-2</v>
      </c>
      <c r="S98" s="3">
        <f>+'Indice PondENGHO'!S96/'Indice PondENGHO'!S95-1</f>
        <v>5.5211573816086768E-2</v>
      </c>
      <c r="T98" s="3">
        <f>+'Indice PondENGHO'!T96/'Indice PondENGHO'!T95-1</f>
        <v>2.5834479819247802E-2</v>
      </c>
      <c r="U98" s="3">
        <f>+'Indice PondENGHO'!U96/'Indice PondENGHO'!U95-1</f>
        <v>3.4496773938226921E-2</v>
      </c>
      <c r="V98" s="3">
        <f>+'Indice PondENGHO'!V96/'Indice PondENGHO'!V95-1</f>
        <v>1.2488358780747832E-2</v>
      </c>
      <c r="W98" s="3">
        <f>+'Indice PondENGHO'!W96/'Indice PondENGHO'!W95-1</f>
        <v>2.0124078508628296E-2</v>
      </c>
      <c r="X98" s="3">
        <f>+'Indice PondENGHO'!X96/'Indice PondENGHO'!X95-1</f>
        <v>2.8139617031293085E-2</v>
      </c>
      <c r="Y98" s="3">
        <f>+'Indice PondENGHO'!Y96/'Indice PondENGHO'!Y95-1</f>
        <v>3.3552685688049699E-2</v>
      </c>
      <c r="Z98" s="3">
        <f>+'Indice PondENGHO'!Z96/'Indice PondENGHO'!Z95-1</f>
        <v>4.3267347942099965E-2</v>
      </c>
      <c r="AA98" s="3">
        <f>+'Indice PondENGHO'!AA96/'Indice PondENGHO'!AA95-1</f>
        <v>2.7655571559969783E-2</v>
      </c>
      <c r="AB98" s="10">
        <f>+'Indice PondENGHO'!AB96/'Indice PondENGHO'!AB95-1</f>
        <v>1.1641762715385529E-2</v>
      </c>
      <c r="AC98" s="3">
        <f>+'Indice PondENGHO'!AC96/'Indice PondENGHO'!AC95-1</f>
        <v>2.8999435235233406E-2</v>
      </c>
      <c r="AD98" s="3">
        <f>+'Indice PondENGHO'!AD96/'Indice PondENGHO'!AD95-1</f>
        <v>4.4050572839505087E-2</v>
      </c>
      <c r="AE98" s="3">
        <f>+'Indice PondENGHO'!AE96/'Indice PondENGHO'!AE95-1</f>
        <v>5.4574386376973871E-2</v>
      </c>
      <c r="AF98" s="3">
        <f>+'Indice PondENGHO'!AF96/'Indice PondENGHO'!AF95-1</f>
        <v>2.6034836001678219E-2</v>
      </c>
      <c r="AG98" s="3">
        <f>+'Indice PondENGHO'!AG96/'Indice PondENGHO'!AG95-1</f>
        <v>3.4676125249033518E-2</v>
      </c>
      <c r="AH98" s="3">
        <f>+'Indice PondENGHO'!AH96/'Indice PondENGHO'!AH95-1</f>
        <v>1.2148836211046232E-2</v>
      </c>
      <c r="AI98" s="3">
        <f>+'Indice PondENGHO'!AI96/'Indice PondENGHO'!AI95-1</f>
        <v>2.0517381843482285E-2</v>
      </c>
      <c r="AJ98" s="3">
        <f>+'Indice PondENGHO'!AJ96/'Indice PondENGHO'!AJ95-1</f>
        <v>2.7979467461756169E-2</v>
      </c>
      <c r="AK98" s="3">
        <f>+'Indice PondENGHO'!AK96/'Indice PondENGHO'!AK95-1</f>
        <v>3.3731157700212622E-2</v>
      </c>
      <c r="AL98" s="3">
        <f>+'Indice PondENGHO'!AL96/'Indice PondENGHO'!AL95-1</f>
        <v>4.2474959582310179E-2</v>
      </c>
      <c r="AM98" s="11">
        <f>+'Indice PondENGHO'!AM96/'Indice PondENGHO'!AM95-1</f>
        <v>2.7797665209269296E-2</v>
      </c>
      <c r="AN98" s="3">
        <f>+'Indice PondENGHO'!AN96/'Indice PondENGHO'!AN95-1</f>
        <v>1.2016488049886753E-2</v>
      </c>
      <c r="AO98" s="3">
        <f>+'Indice PondENGHO'!AO96/'Indice PondENGHO'!AO95-1</f>
        <v>2.931047167739198E-2</v>
      </c>
      <c r="AP98" s="3">
        <f>+'Indice PondENGHO'!AP96/'Indice PondENGHO'!AP95-1</f>
        <v>4.434322069894403E-2</v>
      </c>
      <c r="AQ98" s="3">
        <f>+'Indice PondENGHO'!AQ96/'Indice PondENGHO'!AQ95-1</f>
        <v>5.4722372981886425E-2</v>
      </c>
      <c r="AR98" s="3">
        <f>+'Indice PondENGHO'!AR96/'Indice PondENGHO'!AR95-1</f>
        <v>2.6070656458116348E-2</v>
      </c>
      <c r="AS98" s="3">
        <f>+'Indice PondENGHO'!AS96/'Indice PondENGHO'!AS95-1</f>
        <v>3.5903214850411924E-2</v>
      </c>
      <c r="AT98" s="3">
        <f>+'Indice PondENGHO'!AT96/'Indice PondENGHO'!AT95-1</f>
        <v>1.2208024433622455E-2</v>
      </c>
      <c r="AU98" s="3">
        <f>+'Indice PondENGHO'!AU96/'Indice PondENGHO'!AU95-1</f>
        <v>2.0822427455998493E-2</v>
      </c>
      <c r="AV98" s="3">
        <f>+'Indice PondENGHO'!AV96/'Indice PondENGHO'!AV95-1</f>
        <v>2.8548222133220502E-2</v>
      </c>
      <c r="AW98" s="3">
        <f>+'Indice PondENGHO'!AW96/'Indice PondENGHO'!AW95-1</f>
        <v>3.3348570125146804E-2</v>
      </c>
      <c r="AX98" s="3">
        <f>+'Indice PondENGHO'!AX96/'Indice PondENGHO'!AX95-1</f>
        <v>4.2321409825848422E-2</v>
      </c>
      <c r="AY98" s="3">
        <f>+'Indice PondENGHO'!AY96/'Indice PondENGHO'!AY95-1</f>
        <v>2.8320261940415925E-2</v>
      </c>
      <c r="AZ98" s="10">
        <f>+'Indice PondENGHO'!AZ96/'Indice PondENGHO'!AZ95-1</f>
        <v>1.2483427381319911E-2</v>
      </c>
      <c r="BA98" s="3">
        <f>+'Indice PondENGHO'!BA96/'Indice PondENGHO'!BA95-1</f>
        <v>3.0358259600944848E-2</v>
      </c>
      <c r="BB98" s="3">
        <f>+'Indice PondENGHO'!BB96/'Indice PondENGHO'!BB95-1</f>
        <v>4.4531273697064666E-2</v>
      </c>
      <c r="BC98" s="3">
        <f>+'Indice PondENGHO'!BC96/'Indice PondENGHO'!BC95-1</f>
        <v>5.3726707714540245E-2</v>
      </c>
      <c r="BD98" s="3">
        <f>+'Indice PondENGHO'!BD96/'Indice PondENGHO'!BD95-1</f>
        <v>2.6205980968518228E-2</v>
      </c>
      <c r="BE98" s="3">
        <f>+'Indice PondENGHO'!BE96/'Indice PondENGHO'!BE95-1</f>
        <v>3.6853582883850988E-2</v>
      </c>
      <c r="BF98" s="3">
        <f>+'Indice PondENGHO'!BF96/'Indice PondENGHO'!BF95-1</f>
        <v>1.2182699108060024E-2</v>
      </c>
      <c r="BG98" s="3">
        <f>+'Indice PondENGHO'!BG96/'Indice PondENGHO'!BG95-1</f>
        <v>2.1293520008946354E-2</v>
      </c>
      <c r="BH98" s="3">
        <f>+'Indice PondENGHO'!BH96/'Indice PondENGHO'!BH95-1</f>
        <v>2.9071513219676826E-2</v>
      </c>
      <c r="BI98" s="3">
        <f>+'Indice PondENGHO'!BI96/'Indice PondENGHO'!BI95-1</f>
        <v>3.0825458758293012E-2</v>
      </c>
      <c r="BJ98" s="3">
        <f>+'Indice PondENGHO'!BJ96/'Indice PondENGHO'!BJ95-1</f>
        <v>4.1813716392823386E-2</v>
      </c>
      <c r="BK98" s="11">
        <f>+'Indice PondENGHO'!BK96/'Indice PondENGHO'!BK95-1</f>
        <v>2.9481908366752352E-2</v>
      </c>
      <c r="BL98" s="65">
        <f>+'Indice PondENGHO'!BL96/'Indice PondENGHO'!BL95-1</f>
        <v>2.4505648939364022E-2</v>
      </c>
      <c r="BM98" s="65">
        <f>+'Indice PondENGHO'!BM96/'Indice PondENGHO'!BM95-1</f>
        <v>2.5636935336685429E-2</v>
      </c>
      <c r="BN98" s="65">
        <f>+'Indice PondENGHO'!BN96/'Indice PondENGHO'!BN95-1</f>
        <v>2.6295301213072886E-2</v>
      </c>
      <c r="BO98" s="65">
        <f>+'Indice PondENGHO'!BO96/'Indice PondENGHO'!BO95-1</f>
        <v>2.7194345138702669E-2</v>
      </c>
      <c r="BP98" s="65">
        <f>+'Indice PondENGHO'!BP96/'Indice PondENGHO'!BP95-1</f>
        <v>2.8869072507666571E-2</v>
      </c>
      <c r="BQ98" s="10">
        <f>+'Indice PondENGHO'!BQ96/'Indice PondENGHO'!BQ95-1</f>
        <v>1.1707014275287753E-2</v>
      </c>
      <c r="BR98" s="3">
        <f>+'Indice PondENGHO'!BR96/'Indice PondENGHO'!BR95-1</f>
        <v>2.952867353285904E-2</v>
      </c>
      <c r="BS98" s="3">
        <f>+'Indice PondENGHO'!BS96/'Indice PondENGHO'!BS95-1</f>
        <v>4.4279016612790434E-2</v>
      </c>
      <c r="BT98" s="3">
        <f>+'Indice PondENGHO'!BT96/'Indice PondENGHO'!BT95-1</f>
        <v>5.4658192495415703E-2</v>
      </c>
      <c r="BU98" s="3">
        <f>+'Indice PondENGHO'!BU96/'Indice PondENGHO'!BU95-1</f>
        <v>2.6062356515730523E-2</v>
      </c>
      <c r="BV98" s="3">
        <f>+'Indice PondENGHO'!BV96/'Indice PondENGHO'!BV95-1</f>
        <v>3.5762636779787194E-2</v>
      </c>
      <c r="BW98" s="3">
        <f>+'Indice PondENGHO'!BW96/'Indice PondENGHO'!BW95-1</f>
        <v>1.2247870170511321E-2</v>
      </c>
      <c r="BX98" s="3">
        <f>+'Indice PondENGHO'!BX96/'Indice PondENGHO'!BX95-1</f>
        <v>2.0616315382097072E-2</v>
      </c>
      <c r="BY98" s="3">
        <f>+'Indice PondENGHO'!BY96/'Indice PondENGHO'!BY95-1</f>
        <v>2.8541429401519602E-2</v>
      </c>
      <c r="BZ98" s="3">
        <f>+'Indice PondENGHO'!BZ96/'Indice PondENGHO'!BZ95-1</f>
        <v>3.259185113919072E-2</v>
      </c>
      <c r="CA98" s="3">
        <f>+'Indice PondENGHO'!CA96/'Indice PondENGHO'!CA95-1</f>
        <v>4.2440698522436593E-2</v>
      </c>
      <c r="CB98" s="11">
        <f>+'Indice PondENGHO'!CB96/'Indice PondENGHO'!CB95-1</f>
        <v>2.8438318299149667E-2</v>
      </c>
      <c r="CC98" s="55">
        <f>+'Indice PondENGHO'!CC96/'Indice PondENGHO'!CC95-1</f>
        <v>2.7000351104018661E-2</v>
      </c>
      <c r="CD98" s="56">
        <f>+'Indice PondENGHO'!CD96/'Indice PondENGHO'!CD95-1</f>
        <v>2.7000419598754988E-2</v>
      </c>
      <c r="CF98" s="3">
        <f t="shared" ref="CF98" si="16">+BL98-BP98</f>
        <v>-4.3634235683025491E-3</v>
      </c>
    </row>
    <row r="99" spans="1:84" x14ac:dyDescent="0.25">
      <c r="A99" s="2">
        <f>+'Indice PondENGHO'!A97</f>
        <v>45597</v>
      </c>
      <c r="B99" s="1" t="str">
        <f>+'Indice PondENGHO'!B97</f>
        <v>Noviembre</v>
      </c>
      <c r="C99" s="1">
        <f>+'Indice PondENGHO'!C97</f>
        <v>2024</v>
      </c>
      <c r="D99" s="10">
        <f>+'Indice PondENGHO'!D97/'Indice PondENGHO'!D96-1</f>
        <v>7.2139560618453835E-3</v>
      </c>
      <c r="E99" s="3">
        <f>+'Indice PondENGHO'!E97/'Indice PondENGHO'!E96-1</f>
        <v>4.0253816637950912E-2</v>
      </c>
      <c r="F99" s="3">
        <f>+'Indice PondENGHO'!F97/'Indice PondENGHO'!F96-1</f>
        <v>1.9437475554551664E-2</v>
      </c>
      <c r="G99" s="3">
        <f>+'Indice PondENGHO'!G97/'Indice PondENGHO'!G96-1</f>
        <v>4.1371032081845227E-2</v>
      </c>
      <c r="H99" s="3">
        <f>+'Indice PondENGHO'!H97/'Indice PondENGHO'!H96-1</f>
        <v>1.5594972578647059E-2</v>
      </c>
      <c r="I99" s="3">
        <f>+'Indice PondENGHO'!I97/'Indice PondENGHO'!I96-1</f>
        <v>2.8253862256426565E-2</v>
      </c>
      <c r="J99" s="3">
        <f>+'Indice PondENGHO'!J97/'Indice PondENGHO'!J96-1</f>
        <v>3.165478546052003E-2</v>
      </c>
      <c r="K99" s="3">
        <f>+'Indice PondENGHO'!K97/'Indice PondENGHO'!K96-1</f>
        <v>1.6468842707471065E-2</v>
      </c>
      <c r="L99" s="3">
        <f>+'Indice PondENGHO'!L97/'Indice PondENGHO'!L96-1</f>
        <v>3.2586275574490786E-2</v>
      </c>
      <c r="M99" s="3">
        <f>+'Indice PondENGHO'!M97/'Indice PondENGHO'!M96-1</f>
        <v>4.8637867989841821E-2</v>
      </c>
      <c r="N99" s="3">
        <f>+'Indice PondENGHO'!N97/'Indice PondENGHO'!N96-1</f>
        <v>3.824863269916845E-2</v>
      </c>
      <c r="O99" s="11">
        <f>+'Indice PondENGHO'!O97/'Indice PondENGHO'!O96-1</f>
        <v>2.203894669942974E-2</v>
      </c>
      <c r="P99" s="3">
        <f>+'Indice PondENGHO'!P97/'Indice PondENGHO'!P96-1</f>
        <v>8.0875557355097882E-3</v>
      </c>
      <c r="Q99" s="3">
        <f>+'Indice PondENGHO'!Q97/'Indice PondENGHO'!Q96-1</f>
        <v>4.0053287026233786E-2</v>
      </c>
      <c r="R99" s="3">
        <f>+'Indice PondENGHO'!R97/'Indice PondENGHO'!R96-1</f>
        <v>1.8856498254778087E-2</v>
      </c>
      <c r="S99" s="3">
        <f>+'Indice PondENGHO'!S97/'Indice PondENGHO'!S96-1</f>
        <v>4.3713435846294502E-2</v>
      </c>
      <c r="T99" s="3">
        <f>+'Indice PondENGHO'!T97/'Indice PondENGHO'!T96-1</f>
        <v>1.5184588449060676E-2</v>
      </c>
      <c r="U99" s="3">
        <f>+'Indice PondENGHO'!U97/'Indice PondENGHO'!U96-1</f>
        <v>2.8550979871816429E-2</v>
      </c>
      <c r="V99" s="3">
        <f>+'Indice PondENGHO'!V97/'Indice PondENGHO'!V96-1</f>
        <v>3.2578424678845641E-2</v>
      </c>
      <c r="W99" s="3">
        <f>+'Indice PondENGHO'!W97/'Indice PondENGHO'!W96-1</f>
        <v>1.5872897734556579E-2</v>
      </c>
      <c r="X99" s="3">
        <f>+'Indice PondENGHO'!X97/'Indice PondENGHO'!X96-1</f>
        <v>3.1537505004455735E-2</v>
      </c>
      <c r="Y99" s="3">
        <f>+'Indice PondENGHO'!Y97/'Indice PondENGHO'!Y96-1</f>
        <v>4.850428004403784E-2</v>
      </c>
      <c r="Z99" s="3">
        <f>+'Indice PondENGHO'!Z97/'Indice PondENGHO'!Z96-1</f>
        <v>3.701366382229998E-2</v>
      </c>
      <c r="AA99" s="3">
        <f>+'Indice PondENGHO'!AA97/'Indice PondENGHO'!AA96-1</f>
        <v>2.2602362637580864E-2</v>
      </c>
      <c r="AB99" s="10">
        <f>+'Indice PondENGHO'!AB97/'Indice PondENGHO'!AB96-1</f>
        <v>8.7870771762801336E-3</v>
      </c>
      <c r="AC99" s="3">
        <f>+'Indice PondENGHO'!AC97/'Indice PondENGHO'!AC96-1</f>
        <v>4.0026958657301659E-2</v>
      </c>
      <c r="AD99" s="3">
        <f>+'Indice PondENGHO'!AD97/'Indice PondENGHO'!AD96-1</f>
        <v>1.8666451497461933E-2</v>
      </c>
      <c r="AE99" s="3">
        <f>+'Indice PondENGHO'!AE97/'Indice PondENGHO'!AE96-1</f>
        <v>4.5088063287516578E-2</v>
      </c>
      <c r="AF99" s="3">
        <f>+'Indice PondENGHO'!AF97/'Indice PondENGHO'!AF96-1</f>
        <v>1.51539865993644E-2</v>
      </c>
      <c r="AG99" s="3">
        <f>+'Indice PondENGHO'!AG97/'Indice PondENGHO'!AG96-1</f>
        <v>2.870919374746439E-2</v>
      </c>
      <c r="AH99" s="3">
        <f>+'Indice PondENGHO'!AH97/'Indice PondENGHO'!AH96-1</f>
        <v>3.2403831352802559E-2</v>
      </c>
      <c r="AI99" s="3">
        <f>+'Indice PondENGHO'!AI97/'Indice PondENGHO'!AI96-1</f>
        <v>1.5491218292305931E-2</v>
      </c>
      <c r="AJ99" s="3">
        <f>+'Indice PondENGHO'!AJ97/'Indice PondENGHO'!AJ96-1</f>
        <v>3.0919181934549123E-2</v>
      </c>
      <c r="AK99" s="3">
        <f>+'Indice PondENGHO'!AK97/'Indice PondENGHO'!AK96-1</f>
        <v>4.8829378620296682E-2</v>
      </c>
      <c r="AL99" s="3">
        <f>+'Indice PondENGHO'!AL97/'Indice PondENGHO'!AL96-1</f>
        <v>3.6219199920048073E-2</v>
      </c>
      <c r="AM99" s="11">
        <f>+'Indice PondENGHO'!AM97/'Indice PondENGHO'!AM96-1</f>
        <v>2.2881387531844766E-2</v>
      </c>
      <c r="AN99" s="3">
        <f>+'Indice PondENGHO'!AN97/'Indice PondENGHO'!AN96-1</f>
        <v>9.4740987687214062E-3</v>
      </c>
      <c r="AO99" s="3">
        <f>+'Indice PondENGHO'!AO97/'Indice PondENGHO'!AO96-1</f>
        <v>4.0073067394036377E-2</v>
      </c>
      <c r="AP99" s="3">
        <f>+'Indice PondENGHO'!AP97/'Indice PondENGHO'!AP96-1</f>
        <v>1.8826654864024794E-2</v>
      </c>
      <c r="AQ99" s="3">
        <f>+'Indice PondENGHO'!AQ97/'Indice PondENGHO'!AQ96-1</f>
        <v>4.6509690106972812E-2</v>
      </c>
      <c r="AR99" s="3">
        <f>+'Indice PondENGHO'!AR97/'Indice PondENGHO'!AR96-1</f>
        <v>1.5033041367020106E-2</v>
      </c>
      <c r="AS99" s="3">
        <f>+'Indice PondENGHO'!AS97/'Indice PondENGHO'!AS96-1</f>
        <v>2.9387141371306047E-2</v>
      </c>
      <c r="AT99" s="3">
        <f>+'Indice PondENGHO'!AT97/'Indice PondENGHO'!AT96-1</f>
        <v>3.3893354145264398E-2</v>
      </c>
      <c r="AU99" s="3">
        <f>+'Indice PondENGHO'!AU97/'Indice PondENGHO'!AU96-1</f>
        <v>1.5560681395172304E-2</v>
      </c>
      <c r="AV99" s="3">
        <f>+'Indice PondENGHO'!AV97/'Indice PondENGHO'!AV96-1</f>
        <v>2.9987946812948918E-2</v>
      </c>
      <c r="AW99" s="3">
        <f>+'Indice PondENGHO'!AW97/'Indice PondENGHO'!AW96-1</f>
        <v>4.9105358511363884E-2</v>
      </c>
      <c r="AX99" s="3">
        <f>+'Indice PondENGHO'!AX97/'Indice PondENGHO'!AX96-1</f>
        <v>3.5631663854462481E-2</v>
      </c>
      <c r="AY99" s="3">
        <f>+'Indice PondENGHO'!AY97/'Indice PondENGHO'!AY96-1</f>
        <v>2.2847257252221587E-2</v>
      </c>
      <c r="AZ99" s="10">
        <f>+'Indice PondENGHO'!AZ97/'Indice PondENGHO'!AZ96-1</f>
        <v>1.0220107793002198E-2</v>
      </c>
      <c r="BA99" s="3">
        <f>+'Indice PondENGHO'!BA97/'Indice PondENGHO'!BA96-1</f>
        <v>3.9998842082276775E-2</v>
      </c>
      <c r="BB99" s="3">
        <f>+'Indice PondENGHO'!BB97/'Indice PondENGHO'!BB96-1</f>
        <v>1.8955011219114359E-2</v>
      </c>
      <c r="BC99" s="3">
        <f>+'Indice PondENGHO'!BC97/'Indice PondENGHO'!BC96-1</f>
        <v>4.8116418665286709E-2</v>
      </c>
      <c r="BD99" s="3">
        <f>+'Indice PondENGHO'!BD97/'Indice PondENGHO'!BD96-1</f>
        <v>1.4503059217521264E-2</v>
      </c>
      <c r="BE99" s="3">
        <f>+'Indice PondENGHO'!BE97/'Indice PondENGHO'!BE96-1</f>
        <v>3.0019457011814632E-2</v>
      </c>
      <c r="BF99" s="3">
        <f>+'Indice PondENGHO'!BF97/'Indice PondENGHO'!BF96-1</f>
        <v>3.4929734845216664E-2</v>
      </c>
      <c r="BG99" s="3">
        <f>+'Indice PondENGHO'!BG97/'Indice PondENGHO'!BG96-1</f>
        <v>1.5328206431668878E-2</v>
      </c>
      <c r="BH99" s="3">
        <f>+'Indice PondENGHO'!BH97/'Indice PondENGHO'!BH96-1</f>
        <v>2.8760261654246166E-2</v>
      </c>
      <c r="BI99" s="3">
        <f>+'Indice PondENGHO'!BI97/'Indice PondENGHO'!BI96-1</f>
        <v>4.712109879076265E-2</v>
      </c>
      <c r="BJ99" s="3">
        <f>+'Indice PondENGHO'!BJ97/'Indice PondENGHO'!BJ96-1</f>
        <v>3.495546951698536E-2</v>
      </c>
      <c r="BK99" s="11">
        <f>+'Indice PondENGHO'!BK97/'Indice PondENGHO'!BK96-1</f>
        <v>2.3307112499087124E-2</v>
      </c>
      <c r="BL99" s="65">
        <f>+'Indice PondENGHO'!BL97/'Indice PondENGHO'!BL96-1</f>
        <v>2.0319002611617121E-2</v>
      </c>
      <c r="BM99" s="65">
        <f>+'Indice PondENGHO'!BM97/'Indice PondENGHO'!BM96-1</f>
        <v>2.2584761104629258E-2</v>
      </c>
      <c r="BN99" s="65">
        <f>+'Indice PondENGHO'!BN97/'Indice PondENGHO'!BN96-1</f>
        <v>2.3372309365687682E-2</v>
      </c>
      <c r="BO99" s="65">
        <f>+'Indice PondENGHO'!BO97/'Indice PondENGHO'!BO96-1</f>
        <v>2.4943339210105941E-2</v>
      </c>
      <c r="BP99" s="65">
        <f>+'Indice PondENGHO'!BP97/'Indice PondENGHO'!BP96-1</f>
        <v>2.6662958438023354E-2</v>
      </c>
      <c r="BQ99" s="10">
        <f>+'Indice PondENGHO'!BQ97/'Indice PondENGHO'!BQ96-1</f>
        <v>8.8432655630370505E-3</v>
      </c>
      <c r="BR99" s="3">
        <f>+'Indice PondENGHO'!BR97/'Indice PondENGHO'!BR96-1</f>
        <v>4.0062939513544782E-2</v>
      </c>
      <c r="BS99" s="3">
        <f>+'Indice PondENGHO'!BS97/'Indice PondENGHO'!BS96-1</f>
        <v>1.8922144987133738E-2</v>
      </c>
      <c r="BT99" s="3">
        <f>+'Indice PondENGHO'!BT97/'Indice PondENGHO'!BT96-1</f>
        <v>4.5701734025672014E-2</v>
      </c>
      <c r="BU99" s="3">
        <f>+'Indice PondENGHO'!BU97/'Indice PondENGHO'!BU96-1</f>
        <v>1.4900121505411867E-2</v>
      </c>
      <c r="BV99" s="3">
        <f>+'Indice PondENGHO'!BV97/'Indice PondENGHO'!BV96-1</f>
        <v>2.9340922363734867E-2</v>
      </c>
      <c r="BW99" s="3">
        <f>+'Indice PondENGHO'!BW97/'Indice PondENGHO'!BW96-1</f>
        <v>3.3636948051273485E-2</v>
      </c>
      <c r="BX99" s="3">
        <f>+'Indice PondENGHO'!BX97/'Indice PondENGHO'!BX96-1</f>
        <v>1.5637559610704566E-2</v>
      </c>
      <c r="BY99" s="3">
        <f>+'Indice PondENGHO'!BY97/'Indice PondENGHO'!BY96-1</f>
        <v>3.017115199705489E-2</v>
      </c>
      <c r="BZ99" s="3">
        <f>+'Indice PondENGHO'!BZ97/'Indice PondENGHO'!BZ96-1</f>
        <v>4.8148507750448877E-2</v>
      </c>
      <c r="CA99" s="3">
        <f>+'Indice PondENGHO'!CA97/'Indice PondENGHO'!CA96-1</f>
        <v>3.5830707838329312E-2</v>
      </c>
      <c r="CB99" s="11">
        <f>+'Indice PondENGHO'!CB97/'Indice PondENGHO'!CB96-1</f>
        <v>2.2908753486363009E-2</v>
      </c>
      <c r="CC99" s="55">
        <f>+'Indice PondENGHO'!CC97/'Indice PondENGHO'!CC96-1</f>
        <v>2.4285077262969912E-2</v>
      </c>
      <c r="CD99" s="56">
        <f>+'Indice PondENGHO'!CD97/'Indice PondENGHO'!CD96-1</f>
        <v>2.42850089493305E-2</v>
      </c>
      <c r="CF99" s="3">
        <f t="shared" ref="CF99" si="17">+BL99-BP99</f>
        <v>-6.3439558264062335E-3</v>
      </c>
    </row>
    <row r="100" spans="1:84" x14ac:dyDescent="0.25">
      <c r="A100" s="2">
        <f>+'Indice PondENGHO'!A98</f>
        <v>45627</v>
      </c>
      <c r="B100" s="1" t="str">
        <f>+'Indice PondENGHO'!B98</f>
        <v>Diciembre</v>
      </c>
      <c r="C100" s="1">
        <f>+'Indice PondENGHO'!C98</f>
        <v>2024</v>
      </c>
      <c r="D100" s="10">
        <f>+'Indice PondENGHO'!D98/'Indice PondENGHO'!D97-1</f>
        <v>2.2627238904341596E-2</v>
      </c>
      <c r="E100" s="3">
        <f>+'Indice PondENGHO'!E98/'Indice PondENGHO'!E97-1</f>
        <v>2.4554839648847304E-2</v>
      </c>
      <c r="F100" s="3">
        <f>+'Indice PondENGHO'!F98/'Indice PondENGHO'!F97-1</f>
        <v>1.6974113761659027E-2</v>
      </c>
      <c r="G100" s="3">
        <f>+'Indice PondENGHO'!G98/'Indice PondENGHO'!G97-1</f>
        <v>4.936144427296929E-2</v>
      </c>
      <c r="H100" s="3">
        <f>+'Indice PondENGHO'!H98/'Indice PondENGHO'!H97-1</f>
        <v>1.0228016795811534E-2</v>
      </c>
      <c r="I100" s="3">
        <f>+'Indice PondENGHO'!I98/'Indice PondENGHO'!I97-1</f>
        <v>1.9939156515720979E-2</v>
      </c>
      <c r="J100" s="3">
        <f>+'Indice PondENGHO'!J98/'Indice PondENGHO'!J97-1</f>
        <v>2.68093780362888E-2</v>
      </c>
      <c r="K100" s="3">
        <f>+'Indice PondENGHO'!K98/'Indice PondENGHO'!K97-1</f>
        <v>5.105497116784119E-2</v>
      </c>
      <c r="L100" s="3">
        <f>+'Indice PondENGHO'!L98/'Indice PondENGHO'!L97-1</f>
        <v>2.564844690912027E-2</v>
      </c>
      <c r="M100" s="3">
        <f>+'Indice PondENGHO'!M98/'Indice PondENGHO'!M97-1</f>
        <v>2.2274941420112659E-2</v>
      </c>
      <c r="N100" s="3">
        <f>+'Indice PondENGHO'!N98/'Indice PondENGHO'!N97-1</f>
        <v>4.4177255886693301E-2</v>
      </c>
      <c r="O100" s="11">
        <f>+'Indice PondENGHO'!O98/'Indice PondENGHO'!O97-1</f>
        <v>2.1082416371875468E-2</v>
      </c>
      <c r="P100" s="3">
        <f>+'Indice PondENGHO'!P98/'Indice PondENGHO'!P97-1</f>
        <v>2.2339360138978304E-2</v>
      </c>
      <c r="Q100" s="3">
        <f>+'Indice PondENGHO'!Q98/'Indice PondENGHO'!Q97-1</f>
        <v>2.4980735065442294E-2</v>
      </c>
      <c r="R100" s="3">
        <f>+'Indice PondENGHO'!R98/'Indice PondENGHO'!R97-1</f>
        <v>1.6253099640956892E-2</v>
      </c>
      <c r="S100" s="3">
        <f>+'Indice PondENGHO'!S98/'Indice PondENGHO'!S97-1</f>
        <v>5.1029282756324124E-2</v>
      </c>
      <c r="T100" s="3">
        <f>+'Indice PondENGHO'!T98/'Indice PondENGHO'!T97-1</f>
        <v>9.7190779239499925E-3</v>
      </c>
      <c r="U100" s="3">
        <f>+'Indice PondENGHO'!U98/'Indice PondENGHO'!U97-1</f>
        <v>2.0373969730280717E-2</v>
      </c>
      <c r="V100" s="3">
        <f>+'Indice PondENGHO'!V98/'Indice PondENGHO'!V97-1</f>
        <v>2.4680459467737448E-2</v>
      </c>
      <c r="W100" s="3">
        <f>+'Indice PondENGHO'!W98/'Indice PondENGHO'!W97-1</f>
        <v>5.0579887032411008E-2</v>
      </c>
      <c r="X100" s="3">
        <f>+'Indice PondENGHO'!X98/'Indice PondENGHO'!X97-1</f>
        <v>2.570730739397864E-2</v>
      </c>
      <c r="Y100" s="3">
        <f>+'Indice PondENGHO'!Y98/'Indice PondENGHO'!Y97-1</f>
        <v>2.2076665760101033E-2</v>
      </c>
      <c r="Z100" s="3">
        <f>+'Indice PondENGHO'!Z98/'Indice PondENGHO'!Z97-1</f>
        <v>4.5086810162021651E-2</v>
      </c>
      <c r="AA100" s="3">
        <f>+'Indice PondENGHO'!AA98/'Indice PondENGHO'!AA97-1</f>
        <v>2.1260404761420215E-2</v>
      </c>
      <c r="AB100" s="10">
        <f>+'Indice PondENGHO'!AB98/'Indice PondENGHO'!AB97-1</f>
        <v>2.21374709700497E-2</v>
      </c>
      <c r="AC100" s="3">
        <f>+'Indice PondENGHO'!AC98/'Indice PondENGHO'!AC97-1</f>
        <v>2.4615855683712828E-2</v>
      </c>
      <c r="AD100" s="3">
        <f>+'Indice PondENGHO'!AD98/'Indice PondENGHO'!AD97-1</f>
        <v>1.5835669413733822E-2</v>
      </c>
      <c r="AE100" s="3">
        <f>+'Indice PondENGHO'!AE98/'Indice PondENGHO'!AE97-1</f>
        <v>5.2668765025852382E-2</v>
      </c>
      <c r="AF100" s="3">
        <f>+'Indice PondENGHO'!AF98/'Indice PondENGHO'!AF97-1</f>
        <v>9.8189913476836033E-3</v>
      </c>
      <c r="AG100" s="3">
        <f>+'Indice PondENGHO'!AG98/'Indice PondENGHO'!AG97-1</f>
        <v>2.0476709232580825E-2</v>
      </c>
      <c r="AH100" s="3">
        <f>+'Indice PondENGHO'!AH98/'Indice PondENGHO'!AH97-1</f>
        <v>2.3352015947414317E-2</v>
      </c>
      <c r="AI100" s="3">
        <f>+'Indice PondENGHO'!AI98/'Indice PondENGHO'!AI97-1</f>
        <v>5.0399646519737162E-2</v>
      </c>
      <c r="AJ100" s="3">
        <f>+'Indice PondENGHO'!AJ98/'Indice PondENGHO'!AJ97-1</f>
        <v>2.5495009413376568E-2</v>
      </c>
      <c r="AK100" s="3">
        <f>+'Indice PondENGHO'!AK98/'Indice PondENGHO'!AK97-1</f>
        <v>2.2316314676244176E-2</v>
      </c>
      <c r="AL100" s="3">
        <f>+'Indice PondENGHO'!AL98/'Indice PondENGHO'!AL97-1</f>
        <v>4.5626107225668511E-2</v>
      </c>
      <c r="AM100" s="11">
        <f>+'Indice PondENGHO'!AM98/'Indice PondENGHO'!AM97-1</f>
        <v>2.1310980933357815E-2</v>
      </c>
      <c r="AN100" s="3">
        <f>+'Indice PondENGHO'!AN98/'Indice PondENGHO'!AN97-1</f>
        <v>2.1999416792749082E-2</v>
      </c>
      <c r="AO100" s="3">
        <f>+'Indice PondENGHO'!AO98/'Indice PondENGHO'!AO97-1</f>
        <v>2.4908052572249817E-2</v>
      </c>
      <c r="AP100" s="3">
        <f>+'Indice PondENGHO'!AP98/'Indice PondENGHO'!AP97-1</f>
        <v>1.5824626575648759E-2</v>
      </c>
      <c r="AQ100" s="3">
        <f>+'Indice PondENGHO'!AQ98/'Indice PondENGHO'!AQ97-1</f>
        <v>5.2936793119535475E-2</v>
      </c>
      <c r="AR100" s="3">
        <f>+'Indice PondENGHO'!AR98/'Indice PondENGHO'!AR97-1</f>
        <v>9.830817374871792E-3</v>
      </c>
      <c r="AS100" s="3">
        <f>+'Indice PondENGHO'!AS98/'Indice PondENGHO'!AS97-1</f>
        <v>2.1293273937749158E-2</v>
      </c>
      <c r="AT100" s="3">
        <f>+'Indice PondENGHO'!AT98/'Indice PondENGHO'!AT97-1</f>
        <v>2.2074812477902439E-2</v>
      </c>
      <c r="AU100" s="3">
        <f>+'Indice PondENGHO'!AU98/'Indice PondENGHO'!AU97-1</f>
        <v>5.0294414718858427E-2</v>
      </c>
      <c r="AV100" s="3">
        <f>+'Indice PondENGHO'!AV98/'Indice PondENGHO'!AV97-1</f>
        <v>2.6939672857868135E-2</v>
      </c>
      <c r="AW100" s="3">
        <f>+'Indice PondENGHO'!AW98/'Indice PondENGHO'!AW97-1</f>
        <v>2.2058224334148724E-2</v>
      </c>
      <c r="AX100" s="3">
        <f>+'Indice PondENGHO'!AX98/'Indice PondENGHO'!AX97-1</f>
        <v>4.6394570405783986E-2</v>
      </c>
      <c r="AY100" s="3">
        <f>+'Indice PondENGHO'!AY98/'Indice PondENGHO'!AY97-1</f>
        <v>2.1356089807447853E-2</v>
      </c>
      <c r="AZ100" s="10">
        <f>+'Indice PondENGHO'!AZ98/'Indice PondENGHO'!AZ97-1</f>
        <v>2.186354009058622E-2</v>
      </c>
      <c r="BA100" s="3">
        <f>+'Indice PondENGHO'!BA98/'Indice PondENGHO'!BA97-1</f>
        <v>2.5313262447349327E-2</v>
      </c>
      <c r="BB100" s="3">
        <f>+'Indice PondENGHO'!BB98/'Indice PondENGHO'!BB97-1</f>
        <v>1.558896950878319E-2</v>
      </c>
      <c r="BC100" s="3">
        <f>+'Indice PondENGHO'!BC98/'Indice PondENGHO'!BC97-1</f>
        <v>5.4098539026183001E-2</v>
      </c>
      <c r="BD100" s="3">
        <f>+'Indice PondENGHO'!BD98/'Indice PondENGHO'!BD97-1</f>
        <v>9.1717351398163949E-3</v>
      </c>
      <c r="BE100" s="3">
        <f>+'Indice PondENGHO'!BE98/'Indice PondENGHO'!BE97-1</f>
        <v>2.2069434941490496E-2</v>
      </c>
      <c r="BF100" s="3">
        <f>+'Indice PondENGHO'!BF98/'Indice PondENGHO'!BF97-1</f>
        <v>2.07777763968231E-2</v>
      </c>
      <c r="BG100" s="3">
        <f>+'Indice PondENGHO'!BG98/'Indice PondENGHO'!BG97-1</f>
        <v>5.0238392472447879E-2</v>
      </c>
      <c r="BH100" s="3">
        <f>+'Indice PondENGHO'!BH98/'Indice PondENGHO'!BH97-1</f>
        <v>2.903633565178998E-2</v>
      </c>
      <c r="BI100" s="3">
        <f>+'Indice PondENGHO'!BI98/'Indice PondENGHO'!BI97-1</f>
        <v>2.2189800931177839E-2</v>
      </c>
      <c r="BJ100" s="3">
        <f>+'Indice PondENGHO'!BJ98/'Indice PondENGHO'!BJ97-1</f>
        <v>4.6651160229112865E-2</v>
      </c>
      <c r="BK100" s="11">
        <f>+'Indice PondENGHO'!BK98/'Indice PondENGHO'!BK97-1</f>
        <v>2.1474645556118999E-2</v>
      </c>
      <c r="BL100" s="65">
        <f>+'Indice PondENGHO'!BL98/'Indice PondENGHO'!BL97-1</f>
        <v>2.6325876581951402E-2</v>
      </c>
      <c r="BM100" s="65">
        <f>+'Indice PondENGHO'!BM98/'Indice PondENGHO'!BM97-1</f>
        <v>2.6725733965583087E-2</v>
      </c>
      <c r="BN100" s="65">
        <f>+'Indice PondENGHO'!BN98/'Indice PondENGHO'!BN97-1</f>
        <v>2.6753996324876184E-2</v>
      </c>
      <c r="BO100" s="65">
        <f>+'Indice PondENGHO'!BO98/'Indice PondENGHO'!BO97-1</f>
        <v>2.6929402287534376E-2</v>
      </c>
      <c r="BP100" s="65">
        <f>+'Indice PondENGHO'!BP98/'Indice PondENGHO'!BP97-1</f>
        <v>2.7491859150091003E-2</v>
      </c>
      <c r="BQ100" s="10">
        <f>+'Indice PondENGHO'!BQ98/'Indice PondENGHO'!BQ97-1</f>
        <v>2.217167156704658E-2</v>
      </c>
      <c r="BR100" s="3">
        <f>+'Indice PondENGHO'!BR98/'Indice PondENGHO'!BR97-1</f>
        <v>2.4947805934643519E-2</v>
      </c>
      <c r="BS100" s="3">
        <f>+'Indice PondENGHO'!BS98/'Indice PondENGHO'!BS97-1</f>
        <v>1.5985412557958156E-2</v>
      </c>
      <c r="BT100" s="3">
        <f>+'Indice PondENGHO'!BT98/'Indice PondENGHO'!BT97-1</f>
        <v>5.2526170989982024E-2</v>
      </c>
      <c r="BU100" s="3">
        <f>+'Indice PondENGHO'!BU98/'Indice PondENGHO'!BU97-1</f>
        <v>9.5761915762022642E-3</v>
      </c>
      <c r="BV100" s="3">
        <f>+'Indice PondENGHO'!BV98/'Indice PondENGHO'!BV97-1</f>
        <v>2.1255103871768544E-2</v>
      </c>
      <c r="BW100" s="3">
        <f>+'Indice PondENGHO'!BW98/'Indice PondENGHO'!BW97-1</f>
        <v>2.2603292732598756E-2</v>
      </c>
      <c r="BX100" s="3">
        <f>+'Indice PondENGHO'!BX98/'Indice PondENGHO'!BX97-1</f>
        <v>5.0435235202051842E-2</v>
      </c>
      <c r="BY100" s="3">
        <f>+'Indice PondENGHO'!BY98/'Indice PondENGHO'!BY97-1</f>
        <v>2.7175467185380109E-2</v>
      </c>
      <c r="BZ100" s="3">
        <f>+'Indice PondENGHO'!BZ98/'Indice PondENGHO'!BZ97-1</f>
        <v>2.2172275157506194E-2</v>
      </c>
      <c r="CA100" s="3">
        <f>+'Indice PondENGHO'!CA98/'Indice PondENGHO'!CA97-1</f>
        <v>4.6036420245772147E-2</v>
      </c>
      <c r="CB100" s="11">
        <f>+'Indice PondENGHO'!CB98/'Indice PondENGHO'!CB97-1</f>
        <v>2.1351968403036992E-2</v>
      </c>
      <c r="CC100" s="55">
        <f>+'Indice PondENGHO'!CC98/'Indice PondENGHO'!CC97-1</f>
        <v>2.6974502188926497E-2</v>
      </c>
      <c r="CD100" s="56">
        <f>+'Indice PondENGHO'!CD98/'Indice PondENGHO'!CD97-1</f>
        <v>2.6974502188926497E-2</v>
      </c>
      <c r="CF100" s="3">
        <f t="shared" ref="CF100" si="18">+BL100-BP100</f>
        <v>-1.1659825681396008E-3</v>
      </c>
    </row>
    <row r="101" spans="1:84" x14ac:dyDescent="0.25">
      <c r="A101" s="2">
        <f>+'Indice PondENGHO'!A99</f>
        <v>45658</v>
      </c>
      <c r="B101" s="1" t="str">
        <f>+'Indice PondENGHO'!B99</f>
        <v>Enero</v>
      </c>
      <c r="C101" s="1">
        <f>+'Indice PondENGHO'!C99</f>
        <v>2025</v>
      </c>
      <c r="D101" s="10">
        <f>+'Indice PondENGHO'!D99/'Indice PondENGHO'!D98-1</f>
        <v>1.8440378553637116E-2</v>
      </c>
      <c r="E101" s="3">
        <f>+'Indice PondENGHO'!E99/'Indice PondENGHO'!E98-1</f>
        <v>2.4058842058574781E-2</v>
      </c>
      <c r="F101" s="3">
        <f>+'Indice PondENGHO'!F99/'Indice PondENGHO'!F98-1</f>
        <v>-1.1397994992399241E-3</v>
      </c>
      <c r="G101" s="3">
        <f>+'Indice PondENGHO'!G99/'Indice PondENGHO'!G98-1</f>
        <v>4.3739676685561335E-2</v>
      </c>
      <c r="H101" s="3">
        <f>+'Indice PondENGHO'!H99/'Indice PondENGHO'!H98-1</f>
        <v>1.6432627839340963E-2</v>
      </c>
      <c r="I101" s="3">
        <f>+'Indice PondENGHO'!I99/'Indice PondENGHO'!I98-1</f>
        <v>2.3247521229455836E-2</v>
      </c>
      <c r="J101" s="3">
        <f>+'Indice PondENGHO'!J99/'Indice PondENGHO'!J98-1</f>
        <v>1.5412944582692489E-2</v>
      </c>
      <c r="K101" s="3">
        <f>+'Indice PondENGHO'!K99/'Indice PondENGHO'!K98-1</f>
        <v>2.2777158754604176E-2</v>
      </c>
      <c r="L101" s="3">
        <f>+'Indice PondENGHO'!L99/'Indice PondENGHO'!L98-1</f>
        <v>2.3851603789366793E-2</v>
      </c>
      <c r="M101" s="3">
        <f>+'Indice PondENGHO'!M99/'Indice PondENGHO'!M98-1</f>
        <v>7.0741423378308799E-3</v>
      </c>
      <c r="N101" s="3">
        <f>+'Indice PondENGHO'!N99/'Indice PondENGHO'!N98-1</f>
        <v>5.3741128711141339E-2</v>
      </c>
      <c r="O101" s="11">
        <f>+'Indice PondENGHO'!O99/'Indice PondENGHO'!O98-1</f>
        <v>2.2902068680686893E-2</v>
      </c>
      <c r="P101" s="3">
        <f>+'Indice PondENGHO'!P99/'Indice PondENGHO'!P98-1</f>
        <v>1.8344146667262695E-2</v>
      </c>
      <c r="Q101" s="3">
        <f>+'Indice PondENGHO'!Q99/'Indice PondENGHO'!Q98-1</f>
        <v>2.4187848541170176E-2</v>
      </c>
      <c r="R101" s="3">
        <f>+'Indice PondENGHO'!R99/'Indice PondENGHO'!R98-1</f>
        <v>-2.9625031024252957E-3</v>
      </c>
      <c r="S101" s="3">
        <f>+'Indice PondENGHO'!S99/'Indice PondENGHO'!S98-1</f>
        <v>4.1442808802041764E-2</v>
      </c>
      <c r="T101" s="3">
        <f>+'Indice PondENGHO'!T99/'Indice PondENGHO'!T98-1</f>
        <v>1.6407039541424862E-2</v>
      </c>
      <c r="U101" s="3">
        <f>+'Indice PondENGHO'!U99/'Indice PondENGHO'!U98-1</f>
        <v>2.336396169249455E-2</v>
      </c>
      <c r="V101" s="3">
        <f>+'Indice PondENGHO'!V99/'Indice PondENGHO'!V98-1</f>
        <v>1.3940131281797719E-2</v>
      </c>
      <c r="W101" s="3">
        <f>+'Indice PondENGHO'!W99/'Indice PondENGHO'!W98-1</f>
        <v>2.3256300490849036E-2</v>
      </c>
      <c r="X101" s="3">
        <f>+'Indice PondENGHO'!X99/'Indice PondENGHO'!X98-1</f>
        <v>2.4353007069590316E-2</v>
      </c>
      <c r="Y101" s="3">
        <f>+'Indice PondENGHO'!Y99/'Indice PondENGHO'!Y98-1</f>
        <v>5.3673545674737255E-3</v>
      </c>
      <c r="Z101" s="3">
        <f>+'Indice PondENGHO'!Z99/'Indice PondENGHO'!Z98-1</f>
        <v>5.3404749029297482E-2</v>
      </c>
      <c r="AA101" s="3">
        <f>+'Indice PondENGHO'!AA99/'Indice PondENGHO'!AA98-1</f>
        <v>2.4236958362479522E-2</v>
      </c>
      <c r="AB101" s="10">
        <f>+'Indice PondENGHO'!AB99/'Indice PondENGHO'!AB98-1</f>
        <v>1.8371969514386244E-2</v>
      </c>
      <c r="AC101" s="3">
        <f>+'Indice PondENGHO'!AC99/'Indice PondENGHO'!AC98-1</f>
        <v>2.405394830653429E-2</v>
      </c>
      <c r="AD101" s="3">
        <f>+'Indice PondENGHO'!AD99/'Indice PondENGHO'!AD98-1</f>
        <v>-3.3945158670657394E-3</v>
      </c>
      <c r="AE101" s="3">
        <f>+'Indice PondENGHO'!AE99/'Indice PondENGHO'!AE98-1</f>
        <v>4.1632585354498319E-2</v>
      </c>
      <c r="AF101" s="3">
        <f>+'Indice PondENGHO'!AF99/'Indice PondENGHO'!AF98-1</f>
        <v>1.6372975878973017E-2</v>
      </c>
      <c r="AG101" s="3">
        <f>+'Indice PondENGHO'!AG99/'Indice PondENGHO'!AG98-1</f>
        <v>2.3291699522470788E-2</v>
      </c>
      <c r="AH101" s="3">
        <f>+'Indice PondENGHO'!AH99/'Indice PondENGHO'!AH98-1</f>
        <v>1.3070023643268591E-2</v>
      </c>
      <c r="AI101" s="3">
        <f>+'Indice PondENGHO'!AI99/'Indice PondENGHO'!AI98-1</f>
        <v>2.3425421222697196E-2</v>
      </c>
      <c r="AJ101" s="3">
        <f>+'Indice PondENGHO'!AJ99/'Indice PondENGHO'!AJ98-1</f>
        <v>2.4404439828954239E-2</v>
      </c>
      <c r="AK101" s="3">
        <f>+'Indice PondENGHO'!AK99/'Indice PondENGHO'!AK98-1</f>
        <v>4.7374314624202274E-3</v>
      </c>
      <c r="AL101" s="3">
        <f>+'Indice PondENGHO'!AL99/'Indice PondENGHO'!AL98-1</f>
        <v>5.3292769513333171E-2</v>
      </c>
      <c r="AM101" s="11">
        <f>+'Indice PondENGHO'!AM99/'Indice PondENGHO'!AM98-1</f>
        <v>2.4664002698193244E-2</v>
      </c>
      <c r="AN101" s="3">
        <f>+'Indice PondENGHO'!AN99/'Indice PondENGHO'!AN98-1</f>
        <v>1.8492681909819009E-2</v>
      </c>
      <c r="AO101" s="3">
        <f>+'Indice PondENGHO'!AO99/'Indice PondENGHO'!AO98-1</f>
        <v>2.4218942845624536E-2</v>
      </c>
      <c r="AP101" s="3">
        <f>+'Indice PondENGHO'!AP99/'Indice PondENGHO'!AP98-1</f>
        <v>-4.9190854514882254E-3</v>
      </c>
      <c r="AQ101" s="3">
        <f>+'Indice PondENGHO'!AQ99/'Indice PondENGHO'!AQ98-1</f>
        <v>4.0464266168933616E-2</v>
      </c>
      <c r="AR101" s="3">
        <f>+'Indice PondENGHO'!AR99/'Indice PondENGHO'!AR98-1</f>
        <v>1.6365535204133863E-2</v>
      </c>
      <c r="AS101" s="3">
        <f>+'Indice PondENGHO'!AS99/'Indice PondENGHO'!AS98-1</f>
        <v>2.385275708770429E-2</v>
      </c>
      <c r="AT101" s="3">
        <f>+'Indice PondENGHO'!AT99/'Indice PondENGHO'!AT98-1</f>
        <v>1.2226428996606087E-2</v>
      </c>
      <c r="AU101" s="3">
        <f>+'Indice PondENGHO'!AU99/'Indice PondENGHO'!AU98-1</f>
        <v>2.3384770308958691E-2</v>
      </c>
      <c r="AV101" s="3">
        <f>+'Indice PondENGHO'!AV99/'Indice PondENGHO'!AV98-1</f>
        <v>2.4916098544282894E-2</v>
      </c>
      <c r="AW101" s="3">
        <f>+'Indice PondENGHO'!AW99/'Indice PondENGHO'!AW98-1</f>
        <v>4.6098222405357436E-3</v>
      </c>
      <c r="AX101" s="3">
        <f>+'Indice PondENGHO'!AX99/'Indice PondENGHO'!AX98-1</f>
        <v>5.3338801177123196E-2</v>
      </c>
      <c r="AY101" s="3">
        <f>+'Indice PondENGHO'!AY99/'Indice PondENGHO'!AY98-1</f>
        <v>2.5198620278315875E-2</v>
      </c>
      <c r="AZ101" s="10">
        <f>+'Indice PondENGHO'!AZ99/'Indice PondENGHO'!AZ98-1</f>
        <v>1.8729478324292836E-2</v>
      </c>
      <c r="BA101" s="3">
        <f>+'Indice PondENGHO'!BA99/'Indice PondENGHO'!BA98-1</f>
        <v>2.4398340600766399E-2</v>
      </c>
      <c r="BB101" s="3">
        <f>+'Indice PondENGHO'!BB99/'Indice PondENGHO'!BB98-1</f>
        <v>-6.5591856197182441E-3</v>
      </c>
      <c r="BC101" s="3">
        <f>+'Indice PondENGHO'!BC99/'Indice PondENGHO'!BC98-1</f>
        <v>3.7534839854164392E-2</v>
      </c>
      <c r="BD101" s="3">
        <f>+'Indice PondENGHO'!BD99/'Indice PondENGHO'!BD98-1</f>
        <v>1.6113815131173492E-2</v>
      </c>
      <c r="BE101" s="3">
        <f>+'Indice PondENGHO'!BE99/'Indice PondENGHO'!BE98-1</f>
        <v>2.4253627525020027E-2</v>
      </c>
      <c r="BF101" s="3">
        <f>+'Indice PondENGHO'!BF99/'Indice PondENGHO'!BF98-1</f>
        <v>1.1679062482821578E-2</v>
      </c>
      <c r="BG101" s="3">
        <f>+'Indice PondENGHO'!BG99/'Indice PondENGHO'!BG98-1</f>
        <v>2.3659142446250669E-2</v>
      </c>
      <c r="BH101" s="3">
        <f>+'Indice PondENGHO'!BH99/'Indice PondENGHO'!BH98-1</f>
        <v>2.5180065691309483E-2</v>
      </c>
      <c r="BI101" s="3">
        <f>+'Indice PondENGHO'!BI99/'Indice PondENGHO'!BI98-1</f>
        <v>4.0397522177173517E-3</v>
      </c>
      <c r="BJ101" s="3">
        <f>+'Indice PondENGHO'!BJ99/'Indice PondENGHO'!BJ98-1</f>
        <v>5.3199147679673819E-2</v>
      </c>
      <c r="BK101" s="11">
        <f>+'Indice PondENGHO'!BK99/'Indice PondENGHO'!BK98-1</f>
        <v>2.6704610031962117E-2</v>
      </c>
      <c r="BL101" s="65">
        <f>+'Indice PondENGHO'!BL99/'Indice PondENGHO'!BL98-1</f>
        <v>2.1683087926834599E-2</v>
      </c>
      <c r="BM101" s="65">
        <f>+'Indice PondENGHO'!BM99/'Indice PondENGHO'!BM98-1</f>
        <v>2.1830068820724913E-2</v>
      </c>
      <c r="BN101" s="65">
        <f>+'Indice PondENGHO'!BN99/'Indice PondENGHO'!BN98-1</f>
        <v>2.2057149321017544E-2</v>
      </c>
      <c r="BO101" s="65">
        <f>+'Indice PondENGHO'!BO99/'Indice PondENGHO'!BO98-1</f>
        <v>2.2236804360479923E-2</v>
      </c>
      <c r="BP101" s="65">
        <f>+'Indice PondENGHO'!BP99/'Indice PondENGHO'!BP98-1</f>
        <v>2.3088842860465864E-2</v>
      </c>
      <c r="BQ101" s="10">
        <f>+'Indice PondENGHO'!BQ99/'Indice PondENGHO'!BQ98-1</f>
        <v>1.8485451659996599E-2</v>
      </c>
      <c r="BR101" s="3">
        <f>+'Indice PondENGHO'!BR99/'Indice PondENGHO'!BR98-1</f>
        <v>2.4218203655864468E-2</v>
      </c>
      <c r="BS101" s="3">
        <f>+'Indice PondENGHO'!BS99/'Indice PondENGHO'!BS98-1</f>
        <v>-4.2741182541595757E-3</v>
      </c>
      <c r="BT101" s="3">
        <f>+'Indice PondENGHO'!BT99/'Indice PondENGHO'!BT98-1</f>
        <v>4.0272867938656587E-2</v>
      </c>
      <c r="BU101" s="3">
        <f>+'Indice PondENGHO'!BU99/'Indice PondENGHO'!BU98-1</f>
        <v>1.6273473770749503E-2</v>
      </c>
      <c r="BV101" s="3">
        <f>+'Indice PondENGHO'!BV99/'Indice PondENGHO'!BV98-1</f>
        <v>2.3815549667190794E-2</v>
      </c>
      <c r="BW101" s="3">
        <f>+'Indice PondENGHO'!BW99/'Indice PondENGHO'!BW98-1</f>
        <v>1.2691965734515254E-2</v>
      </c>
      <c r="BX101" s="3">
        <f>+'Indice PondENGHO'!BX99/'Indice PondENGHO'!BX98-1</f>
        <v>2.3379865315460435E-2</v>
      </c>
      <c r="BY101" s="3">
        <f>+'Indice PondENGHO'!BY99/'Indice PondENGHO'!BY98-1</f>
        <v>2.4740864929193807E-2</v>
      </c>
      <c r="BZ101" s="3">
        <f>+'Indice PondENGHO'!BZ99/'Indice PondENGHO'!BZ98-1</f>
        <v>4.6477092446468582E-3</v>
      </c>
      <c r="CA101" s="3">
        <f>+'Indice PondENGHO'!CA99/'Indice PondENGHO'!CA98-1</f>
        <v>5.3314912154377891E-2</v>
      </c>
      <c r="CB101" s="11">
        <f>+'Indice PondENGHO'!CB99/'Indice PondENGHO'!CB98-1</f>
        <v>2.5304782360623612E-2</v>
      </c>
      <c r="CC101" s="55">
        <f>+'Indice PondENGHO'!CC99/'Indice PondENGHO'!CC98-1</f>
        <v>2.2349430097489575E-2</v>
      </c>
      <c r="CD101" s="56">
        <f>+'Indice PondENGHO'!CD99/'Indice PondENGHO'!CD98-1</f>
        <v>2.2349430097489575E-2</v>
      </c>
      <c r="CF101" s="3">
        <f t="shared" ref="CF101" si="19">+BL101-BP101</f>
        <v>-1.4057549336312647E-3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95"/>
  <sheetViews>
    <sheetView zoomScale="71" workbookViewId="0">
      <pane xSplit="3" ySplit="4" topLeftCell="BQ55" activePane="bottomRight" state="frozen"/>
      <selection pane="topRight" activeCell="D1" sqref="D1"/>
      <selection pane="bottomLeft" activeCell="A5" sqref="A5"/>
      <selection pane="bottomRight" activeCell="BQ95" sqref="BQ95"/>
    </sheetView>
  </sheetViews>
  <sheetFormatPr baseColWidth="10" defaultRowHeight="15" x14ac:dyDescent="0.25"/>
  <cols>
    <col min="1" max="3" width="11.42578125" style="1"/>
  </cols>
  <sheetData>
    <row r="1" spans="1:70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18"/>
      <c r="Q1" s="18"/>
      <c r="R1" s="81" t="s">
        <v>150</v>
      </c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E1" s="81" t="s">
        <v>98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3"/>
      <c r="AQ1" s="18"/>
      <c r="AR1" s="18"/>
      <c r="AS1" s="81" t="s">
        <v>151</v>
      </c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3"/>
      <c r="BF1" s="81" t="s">
        <v>152</v>
      </c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3"/>
    </row>
    <row r="2" spans="1:70" ht="60.75" thickBot="1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.75" thickBot="1" x14ac:dyDescent="0.3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</row>
    <row r="4" spans="1:70" x14ac:dyDescent="0.25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25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25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0">+E$3*(E6-E5)/$P5</f>
        <v>2.1881435714130929E-2</v>
      </c>
      <c r="T6" s="75">
        <f t="shared" si="0"/>
        <v>-4.4052378615197084E-2</v>
      </c>
      <c r="U6" s="75">
        <f t="shared" si="0"/>
        <v>0.2493479233582184</v>
      </c>
      <c r="V6" s="75">
        <f t="shared" si="0"/>
        <v>3.6943398678486117E-2</v>
      </c>
      <c r="W6" s="75">
        <f t="shared" si="0"/>
        <v>0.10531183448423689</v>
      </c>
      <c r="X6" s="75">
        <f t="shared" si="0"/>
        <v>0.21583077653311192</v>
      </c>
      <c r="Y6" s="75">
        <f t="shared" si="0"/>
        <v>0.15302613090614614</v>
      </c>
      <c r="Z6" s="75">
        <f t="shared" si="0"/>
        <v>0.24679026088997488</v>
      </c>
      <c r="AA6" s="75">
        <f t="shared" si="0"/>
        <v>1.1398938847387399E-2</v>
      </c>
      <c r="AB6" s="75">
        <f t="shared" si="0"/>
        <v>0.13445777956629171</v>
      </c>
      <c r="AC6" s="75">
        <f t="shared" si="0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1">+AF$3*(AF6-AF5)/$P5</f>
        <v>1.6819227557980411E-2</v>
      </c>
      <c r="AU6" s="75">
        <f t="shared" ref="AU6:AU69" si="2">+AG$3*(AG6-AG5)/$P5</f>
        <v>-5.9334972082142487E-2</v>
      </c>
      <c r="AV6" s="75">
        <f t="shared" ref="AV6:AV69" si="3">+AH$3*(AH6-AH5)/$P5</f>
        <v>0.25533353925275148</v>
      </c>
      <c r="AW6" s="75">
        <f t="shared" ref="AW6:AW69" si="4">+AI$3*(AI6-AI5)/$P5</f>
        <v>6.1118306597854825E-2</v>
      </c>
      <c r="AX6" s="75">
        <f t="shared" ref="AX6:AX69" si="5">+AJ$3*(AJ6-AJ5)/$P5</f>
        <v>0.17163671575166517</v>
      </c>
      <c r="AY6" s="75">
        <f t="shared" ref="AY6:AY69" si="6">+AK$3*(AK6-AK5)/$P5</f>
        <v>0.32985107599524782</v>
      </c>
      <c r="AZ6" s="75">
        <f t="shared" ref="AZ6:AZ69" si="7">+AL$3*(AL6-AL5)/$P5</f>
        <v>0.13741061419386824</v>
      </c>
      <c r="BA6" s="75">
        <f t="shared" ref="BA6:BA69" si="8">+AM$3*(AM6-AM5)/$P5</f>
        <v>0.30009426005708517</v>
      </c>
      <c r="BB6" s="75">
        <f t="shared" ref="BB6:BB69" si="9">+AN$3*(AN6-AN5)/$P5</f>
        <v>3.1381711426911353E-2</v>
      </c>
      <c r="BC6" s="75">
        <f t="shared" ref="BC6:BC69" si="10">+AO$3*(AO6-AO5)/$P5</f>
        <v>0.25502001305547312</v>
      </c>
      <c r="BD6" s="75">
        <f t="shared" ref="BD6:BD69" si="11">+AP$3*(AP6-AP5)/$P5</f>
        <v>9.9492965087702029E-2</v>
      </c>
      <c r="BE6" s="57"/>
      <c r="BF6" s="57">
        <f>+R6-AS6</f>
        <v>0.25211960624328644</v>
      </c>
      <c r="BG6" s="57">
        <f t="shared" ref="BG6:BQ6" si="12">+S6-AT6</f>
        <v>5.0622081561505182E-3</v>
      </c>
      <c r="BH6" s="57">
        <f t="shared" si="12"/>
        <v>1.5282593466945403E-2</v>
      </c>
      <c r="BI6" s="57">
        <f t="shared" si="12"/>
        <v>-5.9856158945330862E-3</v>
      </c>
      <c r="BJ6" s="57">
        <f t="shared" si="12"/>
        <v>-2.4174907919368709E-2</v>
      </c>
      <c r="BK6" s="57">
        <f t="shared" si="12"/>
        <v>-6.6324881267428276E-2</v>
      </c>
      <c r="BL6" s="57">
        <f t="shared" si="12"/>
        <v>-0.1140202994621359</v>
      </c>
      <c r="BM6" s="57">
        <f t="shared" si="12"/>
        <v>1.5615516712277899E-2</v>
      </c>
      <c r="BN6" s="57">
        <f t="shared" si="12"/>
        <v>-5.3303999167110289E-2</v>
      </c>
      <c r="BO6" s="57">
        <f t="shared" si="12"/>
        <v>-1.9982772579523952E-2</v>
      </c>
      <c r="BP6" s="57">
        <f t="shared" si="12"/>
        <v>-0.12056223348918141</v>
      </c>
      <c r="BQ6" s="57">
        <f t="shared" si="12"/>
        <v>-2.8072404971899223E-2</v>
      </c>
      <c r="BR6" s="57">
        <f t="shared" ref="BR6:BR69" si="13">+SUM(BF6:BQ6)</f>
        <v>-0.14434719017252068</v>
      </c>
    </row>
    <row r="7" spans="1:70" x14ac:dyDescent="0.25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4">+P7/P6-1</f>
        <v>1.9872005993537112E-2</v>
      </c>
      <c r="R7" s="75">
        <f t="shared" ref="R7:R70" si="15">+D$3*(D7-D6)/$P6</f>
        <v>0.66470842182245415</v>
      </c>
      <c r="S7" s="75">
        <f t="shared" ref="S7:S70" si="16">+E$3*(E7-E6)/$P6</f>
        <v>9.0390674486485245E-2</v>
      </c>
      <c r="T7" s="75">
        <f t="shared" ref="T7:T70" si="17">+F$3*(F7-F6)/$P6</f>
        <v>-1.1653554468343066E-2</v>
      </c>
      <c r="U7" s="75">
        <f t="shared" ref="U7:U70" si="18">+G$3*(G7-G6)/$P6</f>
        <v>0.69746170462868229</v>
      </c>
      <c r="V7" s="75">
        <f t="shared" ref="V7:V70" si="19">+H$3*(H7-H6)/$P6</f>
        <v>1.7246437649072893E-2</v>
      </c>
      <c r="W7" s="75">
        <f t="shared" ref="W7:W70" si="20">+I$3*(I7-I6)/$P6</f>
        <v>0.10511216904506486</v>
      </c>
      <c r="X7" s="75">
        <f t="shared" ref="X7:X70" si="21">+J$3*(J7-J6)/$P6</f>
        <v>0.19944803819802254</v>
      </c>
      <c r="Y7" s="75">
        <f t="shared" ref="Y7:Y70" si="22">+K$3*(K7-K6)/$P6</f>
        <v>0.2008967681593079</v>
      </c>
      <c r="Z7" s="75">
        <f t="shared" ref="Z7:Z70" si="23">+L$3*(L7-L6)/$P6</f>
        <v>5.63593323661052E-2</v>
      </c>
      <c r="AA7" s="75">
        <f t="shared" ref="AA7:AA70" si="24">+M$3*(M7-M6)/$P6</f>
        <v>5.7243835909894333E-2</v>
      </c>
      <c r="AB7" s="75">
        <f t="shared" ref="AB7:AB70" si="25">+N$3*(N7-N6)/$P6</f>
        <v>7.7381118264638546E-2</v>
      </c>
      <c r="AC7" s="75">
        <f t="shared" ref="AC7:AC70" si="26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7">+AQ7/AQ6-1</f>
        <v>2.0985439454057842E-2</v>
      </c>
      <c r="AS7" s="75">
        <f t="shared" ref="AS7:AS70" si="28">+AE$3*(AE7-AE6)/$P6</f>
        <v>0.28123151325799473</v>
      </c>
      <c r="AT7" s="75">
        <f t="shared" si="1"/>
        <v>7.9294093273987232E-2</v>
      </c>
      <c r="AU7" s="75">
        <f t="shared" si="2"/>
        <v>-2.5085394252409013E-3</v>
      </c>
      <c r="AV7" s="75">
        <f t="shared" si="3"/>
        <v>0.82454943030051564</v>
      </c>
      <c r="AW7" s="75">
        <f t="shared" si="4"/>
        <v>3.0124038009592416E-2</v>
      </c>
      <c r="AX7" s="75">
        <f t="shared" si="5"/>
        <v>0.22880587575860867</v>
      </c>
      <c r="AY7" s="75">
        <f t="shared" si="6"/>
        <v>0.29715144204012772</v>
      </c>
      <c r="AZ7" s="75">
        <f t="shared" si="7"/>
        <v>0.19057602724316849</v>
      </c>
      <c r="BA7" s="75">
        <f t="shared" si="8"/>
        <v>5.503176365909148E-2</v>
      </c>
      <c r="BB7" s="75">
        <f t="shared" si="9"/>
        <v>0.13291161115092301</v>
      </c>
      <c r="BC7" s="75">
        <f t="shared" si="10"/>
        <v>0.142966123932634</v>
      </c>
      <c r="BD7" s="75">
        <f t="shared" si="11"/>
        <v>9.5178790491097023E-2</v>
      </c>
      <c r="BF7" s="57">
        <f t="shared" ref="BF7:BF70" si="29">+R7-AS7</f>
        <v>0.38347690856445943</v>
      </c>
      <c r="BG7" s="57">
        <f t="shared" ref="BG7:BG70" si="30">+S7-AT7</f>
        <v>1.1096581212498013E-2</v>
      </c>
      <c r="BH7" s="57">
        <f t="shared" ref="BH7:BH70" si="31">+T7-AU7</f>
        <v>-9.1450150431021636E-3</v>
      </c>
      <c r="BI7" s="57">
        <f t="shared" ref="BI7:BI70" si="32">+U7-AV7</f>
        <v>-0.12708772567183335</v>
      </c>
      <c r="BJ7" s="57">
        <f t="shared" ref="BJ7:BJ70" si="33">+V7-AW7</f>
        <v>-1.2877600360519523E-2</v>
      </c>
      <c r="BK7" s="57">
        <f t="shared" ref="BK7:BK70" si="34">+W7-AX7</f>
        <v>-0.12369370671354381</v>
      </c>
      <c r="BL7" s="57">
        <f t="shared" ref="BL7:BL70" si="35">+X7-AY7</f>
        <v>-9.7703403842105185E-2</v>
      </c>
      <c r="BM7" s="57">
        <f t="shared" ref="BM7:BM70" si="36">+Y7-AZ7</f>
        <v>1.0320740916139409E-2</v>
      </c>
      <c r="BN7" s="57">
        <f t="shared" ref="BN7:BN70" si="37">+Z7-BA7</f>
        <v>1.3275687070137196E-3</v>
      </c>
      <c r="BO7" s="57">
        <f t="shared" ref="BO7:BO70" si="38">+AA7-BB7</f>
        <v>-7.5667775241028676E-2</v>
      </c>
      <c r="BP7" s="57">
        <f t="shared" ref="BP7:BP70" si="39">+AB7-BC7</f>
        <v>-6.5585005667995452E-2</v>
      </c>
      <c r="BQ7" s="57">
        <f t="shared" ref="BQ7:BQ70" si="40">+AC7-BD7</f>
        <v>-3.1886351807985769E-2</v>
      </c>
      <c r="BR7" s="57">
        <f t="shared" si="13"/>
        <v>-0.13742478494800336</v>
      </c>
    </row>
    <row r="8" spans="1:70" x14ac:dyDescent="0.25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4"/>
        <v>2.5347040159122702E-2</v>
      </c>
      <c r="R8" s="75">
        <f t="shared" si="15"/>
        <v>0.86506925149913061</v>
      </c>
      <c r="S8" s="75">
        <f t="shared" si="16"/>
        <v>4.6009950354524126E-2</v>
      </c>
      <c r="T8" s="75">
        <f t="shared" si="17"/>
        <v>0.23014476696961036</v>
      </c>
      <c r="U8" s="75">
        <f t="shared" si="18"/>
        <v>0.69014466358317716</v>
      </c>
      <c r="V8" s="75">
        <f t="shared" si="19"/>
        <v>3.798038592646364E-2</v>
      </c>
      <c r="W8" s="75">
        <f t="shared" si="20"/>
        <v>8.7032197433929981E-2</v>
      </c>
      <c r="X8" s="75">
        <f t="shared" si="21"/>
        <v>0.12540113860123334</v>
      </c>
      <c r="Y8" s="75">
        <f t="shared" si="22"/>
        <v>0.17947529853919456</v>
      </c>
      <c r="Z8" s="75">
        <f t="shared" si="23"/>
        <v>0.12281801493017187</v>
      </c>
      <c r="AA8" s="75">
        <f t="shared" si="24"/>
        <v>0.19709467864292901</v>
      </c>
      <c r="AB8" s="75">
        <f t="shared" si="25"/>
        <v>5.0699754843744303E-2</v>
      </c>
      <c r="AC8" s="75">
        <f t="shared" si="26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7"/>
        <v>2.2510568834682276E-2</v>
      </c>
      <c r="AS8" s="75">
        <f t="shared" si="28"/>
        <v>0.44523603795179884</v>
      </c>
      <c r="AT8" s="75">
        <f t="shared" si="1"/>
        <v>3.560395709876029E-2</v>
      </c>
      <c r="AU8" s="75">
        <f t="shared" si="2"/>
        <v>0.19737690906056085</v>
      </c>
      <c r="AV8" s="75">
        <f t="shared" si="3"/>
        <v>0.4601334651927752</v>
      </c>
      <c r="AW8" s="75">
        <f t="shared" si="4"/>
        <v>5.6832645899059765E-2</v>
      </c>
      <c r="AX8" s="75">
        <f t="shared" si="5"/>
        <v>0.15388471686009891</v>
      </c>
      <c r="AY8" s="75">
        <f t="shared" si="6"/>
        <v>0.18993977212613039</v>
      </c>
      <c r="AZ8" s="75">
        <f t="shared" si="7"/>
        <v>0.14245926293193711</v>
      </c>
      <c r="BA8" s="75">
        <f t="shared" si="8"/>
        <v>0.16810282276621746</v>
      </c>
      <c r="BB8" s="75">
        <f t="shared" si="9"/>
        <v>0.33730195906516197</v>
      </c>
      <c r="BC8" s="75">
        <f t="shared" si="10"/>
        <v>7.9744043666165665E-2</v>
      </c>
      <c r="BD8" s="75">
        <f t="shared" si="11"/>
        <v>8.6604612093894362E-2</v>
      </c>
      <c r="BF8" s="57">
        <f t="shared" si="29"/>
        <v>0.41983321354733177</v>
      </c>
      <c r="BG8" s="57">
        <f t="shared" si="30"/>
        <v>1.0405993255763836E-2</v>
      </c>
      <c r="BH8" s="57">
        <f t="shared" si="31"/>
        <v>3.2767857909049514E-2</v>
      </c>
      <c r="BI8" s="57">
        <f t="shared" si="32"/>
        <v>0.23001119839040196</v>
      </c>
      <c r="BJ8" s="57">
        <f t="shared" si="33"/>
        <v>-1.8852259972596125E-2</v>
      </c>
      <c r="BK8" s="57">
        <f t="shared" si="34"/>
        <v>-6.6852519426168933E-2</v>
      </c>
      <c r="BL8" s="57">
        <f t="shared" si="35"/>
        <v>-6.4538633524897054E-2</v>
      </c>
      <c r="BM8" s="57">
        <f t="shared" si="36"/>
        <v>3.7016035607257441E-2</v>
      </c>
      <c r="BN8" s="57">
        <f t="shared" si="37"/>
        <v>-4.528480783604559E-2</v>
      </c>
      <c r="BO8" s="57">
        <f t="shared" si="38"/>
        <v>-0.14020728042223296</v>
      </c>
      <c r="BP8" s="57">
        <f t="shared" si="39"/>
        <v>-2.9044288822421362E-2</v>
      </c>
      <c r="BQ8" s="57">
        <f t="shared" si="40"/>
        <v>-1.9608496823201552E-2</v>
      </c>
      <c r="BR8" s="57">
        <f t="shared" si="13"/>
        <v>0.34564601188224098</v>
      </c>
    </row>
    <row r="9" spans="1:70" x14ac:dyDescent="0.25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4"/>
        <v>2.7470975874303027E-2</v>
      </c>
      <c r="R9" s="75">
        <f t="shared" si="15"/>
        <v>0.78373551407695996</v>
      </c>
      <c r="S9" s="75">
        <f t="shared" si="16"/>
        <v>5.4127207305267114E-2</v>
      </c>
      <c r="T9" s="75">
        <f t="shared" si="17"/>
        <v>0.30620375984657461</v>
      </c>
      <c r="U9" s="75">
        <f t="shared" si="18"/>
        <v>0.90668319419183097</v>
      </c>
      <c r="V9" s="75">
        <f t="shared" si="19"/>
        <v>4.6769511909635859E-2</v>
      </c>
      <c r="W9" s="75">
        <f t="shared" si="20"/>
        <v>8.0353766541178762E-2</v>
      </c>
      <c r="X9" s="75">
        <f t="shared" si="21"/>
        <v>6.3312238504997564E-2</v>
      </c>
      <c r="Y9" s="75">
        <f t="shared" si="22"/>
        <v>0.36676822144134047</v>
      </c>
      <c r="Z9" s="75">
        <f t="shared" si="23"/>
        <v>0.19513162996296346</v>
      </c>
      <c r="AA9" s="75">
        <f t="shared" si="24"/>
        <v>5.195303991524447E-2</v>
      </c>
      <c r="AB9" s="75">
        <f t="shared" si="25"/>
        <v>8.0619679746695386E-2</v>
      </c>
      <c r="AC9" s="75">
        <f t="shared" si="26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7"/>
        <v>2.5717309181951364E-2</v>
      </c>
      <c r="AS9" s="75">
        <f t="shared" si="28"/>
        <v>0.33841839025346565</v>
      </c>
      <c r="AT9" s="75">
        <f t="shared" si="1"/>
        <v>4.449132992552824E-2</v>
      </c>
      <c r="AU9" s="75">
        <f t="shared" si="2"/>
        <v>0.26266305331372841</v>
      </c>
      <c r="AV9" s="75">
        <f t="shared" si="3"/>
        <v>0.85573412766939683</v>
      </c>
      <c r="AW9" s="75">
        <f t="shared" si="4"/>
        <v>7.3488157389740696E-2</v>
      </c>
      <c r="AX9" s="75">
        <f t="shared" si="5"/>
        <v>0.13529371550126271</v>
      </c>
      <c r="AY9" s="75">
        <f t="shared" si="6"/>
        <v>9.9779234138038353E-2</v>
      </c>
      <c r="AZ9" s="75">
        <f t="shared" si="7"/>
        <v>0.32235905622191935</v>
      </c>
      <c r="BA9" s="75">
        <f t="shared" si="8"/>
        <v>0.2646290557297325</v>
      </c>
      <c r="BB9" s="75">
        <f t="shared" si="9"/>
        <v>0.13554655449526501</v>
      </c>
      <c r="BC9" s="75">
        <f t="shared" si="10"/>
        <v>0.16057377598280578</v>
      </c>
      <c r="BD9" s="75">
        <f t="shared" si="11"/>
        <v>9.0183239482275787E-2</v>
      </c>
      <c r="BF9" s="57">
        <f t="shared" si="29"/>
        <v>0.44531712382349431</v>
      </c>
      <c r="BG9" s="57">
        <f t="shared" si="30"/>
        <v>9.6358773797388733E-3</v>
      </c>
      <c r="BH9" s="57">
        <f t="shared" si="31"/>
        <v>4.3540706532846196E-2</v>
      </c>
      <c r="BI9" s="57">
        <f t="shared" si="32"/>
        <v>5.0949066522434139E-2</v>
      </c>
      <c r="BJ9" s="57">
        <f t="shared" si="33"/>
        <v>-2.6718645480104837E-2</v>
      </c>
      <c r="BK9" s="57">
        <f t="shared" si="34"/>
        <v>-5.4939948960083945E-2</v>
      </c>
      <c r="BL9" s="57">
        <f t="shared" si="35"/>
        <v>-3.6466995633040789E-2</v>
      </c>
      <c r="BM9" s="57">
        <f t="shared" si="36"/>
        <v>4.4409165219421121E-2</v>
      </c>
      <c r="BN9" s="57">
        <f t="shared" si="37"/>
        <v>-6.9497425766769039E-2</v>
      </c>
      <c r="BO9" s="57">
        <f t="shared" si="38"/>
        <v>-8.3593514580020539E-2</v>
      </c>
      <c r="BP9" s="57">
        <f t="shared" si="39"/>
        <v>-7.9954096236110397E-2</v>
      </c>
      <c r="BQ9" s="57">
        <f t="shared" si="40"/>
        <v>-2.3832749568950248E-2</v>
      </c>
      <c r="BR9" s="57">
        <f t="shared" si="13"/>
        <v>0.2188485632528549</v>
      </c>
    </row>
    <row r="10" spans="1:70" x14ac:dyDescent="0.25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4"/>
        <v>1.4813628742702534E-2</v>
      </c>
      <c r="R10" s="75">
        <f t="shared" si="15"/>
        <v>0.46276969824341596</v>
      </c>
      <c r="S10" s="75">
        <f t="shared" si="16"/>
        <v>3.8056370602490161E-2</v>
      </c>
      <c r="T10" s="75">
        <f t="shared" si="17"/>
        <v>0.15974020810948511</v>
      </c>
      <c r="U10" s="75">
        <f t="shared" si="18"/>
        <v>0.28640745304872328</v>
      </c>
      <c r="V10" s="75">
        <f t="shared" si="19"/>
        <v>0.10269602470498593</v>
      </c>
      <c r="W10" s="75">
        <f t="shared" si="20"/>
        <v>6.572604482324837E-2</v>
      </c>
      <c r="X10" s="75">
        <f t="shared" si="21"/>
        <v>0.10109285357935945</v>
      </c>
      <c r="Y10" s="75">
        <f t="shared" si="22"/>
        <v>1.7802248870311687E-2</v>
      </c>
      <c r="Z10" s="75">
        <f t="shared" si="23"/>
        <v>5.709789060799373E-2</v>
      </c>
      <c r="AA10" s="75">
        <f t="shared" si="24"/>
        <v>2.8835620690579912E-2</v>
      </c>
      <c r="AB10" s="75">
        <f t="shared" si="25"/>
        <v>6.9081595905410936E-2</v>
      </c>
      <c r="AC10" s="75">
        <f t="shared" si="26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7"/>
        <v>1.4408018024298919E-2</v>
      </c>
      <c r="AS10" s="75">
        <f t="shared" si="28"/>
        <v>0.20145466503626194</v>
      </c>
      <c r="AT10" s="75">
        <f t="shared" si="1"/>
        <v>3.1858174978737705E-2</v>
      </c>
      <c r="AU10" s="75">
        <f t="shared" si="2"/>
        <v>9.7021377969015929E-2</v>
      </c>
      <c r="AV10" s="75">
        <f t="shared" si="3"/>
        <v>0.29094596751332324</v>
      </c>
      <c r="AW10" s="75">
        <f t="shared" si="4"/>
        <v>0.18473401118381697</v>
      </c>
      <c r="AX10" s="75">
        <f t="shared" si="5"/>
        <v>0.12012034578486418</v>
      </c>
      <c r="AY10" s="75">
        <f t="shared" si="6"/>
        <v>0.13569802811133744</v>
      </c>
      <c r="AZ10" s="75">
        <f t="shared" si="7"/>
        <v>1.4647243506734124E-2</v>
      </c>
      <c r="BA10" s="75">
        <f t="shared" si="8"/>
        <v>8.1901553905650432E-2</v>
      </c>
      <c r="BB10" s="75">
        <f t="shared" si="9"/>
        <v>7.2957309618496058E-2</v>
      </c>
      <c r="BC10" s="75">
        <f t="shared" si="10"/>
        <v>0.10682525286360722</v>
      </c>
      <c r="BD10" s="75">
        <f t="shared" si="11"/>
        <v>6.2966475260436083E-2</v>
      </c>
      <c r="BF10" s="57">
        <f t="shared" si="29"/>
        <v>0.26131503320715399</v>
      </c>
      <c r="BG10" s="57">
        <f t="shared" si="30"/>
        <v>6.198195623752456E-3</v>
      </c>
      <c r="BH10" s="57">
        <f t="shared" si="31"/>
        <v>6.2718830140469181E-2</v>
      </c>
      <c r="BI10" s="57">
        <f t="shared" si="32"/>
        <v>-4.5385144645999631E-3</v>
      </c>
      <c r="BJ10" s="57">
        <f t="shared" si="33"/>
        <v>-8.2037986478831038E-2</v>
      </c>
      <c r="BK10" s="57">
        <f t="shared" si="34"/>
        <v>-5.4394300961615807E-2</v>
      </c>
      <c r="BL10" s="57">
        <f t="shared" si="35"/>
        <v>-3.4605174531977992E-2</v>
      </c>
      <c r="BM10" s="57">
        <f t="shared" si="36"/>
        <v>3.1550053635775628E-3</v>
      </c>
      <c r="BN10" s="57">
        <f t="shared" si="37"/>
        <v>-2.4803663297656701E-2</v>
      </c>
      <c r="BO10" s="57">
        <f t="shared" si="38"/>
        <v>-4.4121688927916146E-2</v>
      </c>
      <c r="BP10" s="57">
        <f t="shared" si="39"/>
        <v>-3.7743656958196287E-2</v>
      </c>
      <c r="BQ10" s="57">
        <f t="shared" si="40"/>
        <v>-1.3490952583186173E-2</v>
      </c>
      <c r="BR10" s="57">
        <f t="shared" si="13"/>
        <v>3.7651126130973121E-2</v>
      </c>
    </row>
    <row r="11" spans="1:70" x14ac:dyDescent="0.25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4"/>
        <v>1.1174978481554243E-2</v>
      </c>
      <c r="R11" s="75">
        <f t="shared" si="15"/>
        <v>0.29643768398620335</v>
      </c>
      <c r="S11" s="75">
        <f t="shared" si="16"/>
        <v>1.7288864829216561E-2</v>
      </c>
      <c r="T11" s="75">
        <f t="shared" si="17"/>
        <v>8.2811277382447895E-2</v>
      </c>
      <c r="U11" s="75">
        <f t="shared" si="18"/>
        <v>0.25609080496597036</v>
      </c>
      <c r="V11" s="75">
        <f t="shared" si="19"/>
        <v>4.3255397792777858E-2</v>
      </c>
      <c r="W11" s="75">
        <f t="shared" si="20"/>
        <v>6.4240937985723848E-2</v>
      </c>
      <c r="X11" s="75">
        <f t="shared" si="21"/>
        <v>8.8125683381243644E-2</v>
      </c>
      <c r="Y11" s="75">
        <f t="shared" si="22"/>
        <v>5.5184568968015546E-2</v>
      </c>
      <c r="Z11" s="75">
        <f t="shared" si="23"/>
        <v>0.16509539790388542</v>
      </c>
      <c r="AA11" s="75">
        <f t="shared" si="24"/>
        <v>1.5242637094767184E-2</v>
      </c>
      <c r="AB11" s="75">
        <f t="shared" si="25"/>
        <v>4.7596473282402206E-2</v>
      </c>
      <c r="AC11" s="75">
        <f t="shared" si="26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7"/>
        <v>1.2519103816038601E-2</v>
      </c>
      <c r="AS11" s="75">
        <f t="shared" si="28"/>
        <v>0.14184282976885021</v>
      </c>
      <c r="AT11" s="75">
        <f t="shared" si="1"/>
        <v>1.2060423481322781E-2</v>
      </c>
      <c r="AU11" s="75">
        <f t="shared" si="2"/>
        <v>5.2095838018936018E-2</v>
      </c>
      <c r="AV11" s="75">
        <f t="shared" si="3"/>
        <v>0.28937848660254512</v>
      </c>
      <c r="AW11" s="75">
        <f t="shared" si="4"/>
        <v>8.8927161201436955E-2</v>
      </c>
      <c r="AX11" s="75">
        <f t="shared" si="5"/>
        <v>0.11338563804232864</v>
      </c>
      <c r="AY11" s="75">
        <f t="shared" si="6"/>
        <v>9.8823427304080405E-2</v>
      </c>
      <c r="AZ11" s="75">
        <f t="shared" si="7"/>
        <v>6.3302609139258267E-2</v>
      </c>
      <c r="BA11" s="75">
        <f t="shared" si="8"/>
        <v>0.23286374107228699</v>
      </c>
      <c r="BB11" s="75">
        <f t="shared" si="9"/>
        <v>3.4788374032928691E-2</v>
      </c>
      <c r="BC11" s="75">
        <f t="shared" si="10"/>
        <v>0.11283876185617783</v>
      </c>
      <c r="BD11" s="75">
        <f t="shared" si="11"/>
        <v>6.3042563640492516E-2</v>
      </c>
      <c r="BF11" s="57">
        <f t="shared" si="29"/>
        <v>0.15459485421735314</v>
      </c>
      <c r="BG11" s="57">
        <f t="shared" si="30"/>
        <v>5.2284413478937801E-3</v>
      </c>
      <c r="BH11" s="57">
        <f t="shared" si="31"/>
        <v>3.0715439363511877E-2</v>
      </c>
      <c r="BI11" s="57">
        <f t="shared" si="32"/>
        <v>-3.3287681636574751E-2</v>
      </c>
      <c r="BJ11" s="57">
        <f t="shared" si="33"/>
        <v>-4.5671763408659097E-2</v>
      </c>
      <c r="BK11" s="57">
        <f t="shared" si="34"/>
        <v>-4.914470005660479E-2</v>
      </c>
      <c r="BL11" s="57">
        <f t="shared" si="35"/>
        <v>-1.0697743922836761E-2</v>
      </c>
      <c r="BM11" s="57">
        <f t="shared" si="36"/>
        <v>-8.1180401712427214E-3</v>
      </c>
      <c r="BN11" s="57">
        <f t="shared" si="37"/>
        <v>-6.7768343168401579E-2</v>
      </c>
      <c r="BO11" s="57">
        <f t="shared" si="38"/>
        <v>-1.9545736938161508E-2</v>
      </c>
      <c r="BP11" s="57">
        <f t="shared" si="39"/>
        <v>-6.524228857377562E-2</v>
      </c>
      <c r="BQ11" s="57">
        <f t="shared" si="40"/>
        <v>-1.398322629947419E-2</v>
      </c>
      <c r="BR11" s="57">
        <f t="shared" si="13"/>
        <v>-0.12292078924697222</v>
      </c>
    </row>
    <row r="12" spans="1:70" x14ac:dyDescent="0.25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4"/>
        <v>1.4862326032895501E-2</v>
      </c>
      <c r="R12" s="75">
        <f t="shared" si="15"/>
        <v>0.36894138125941411</v>
      </c>
      <c r="S12" s="75">
        <f t="shared" si="16"/>
        <v>6.4203444591574552E-2</v>
      </c>
      <c r="T12" s="75">
        <f t="shared" si="17"/>
        <v>-7.2626962731558428E-2</v>
      </c>
      <c r="U12" s="75">
        <f t="shared" si="18"/>
        <v>0.29377729214412901</v>
      </c>
      <c r="V12" s="75">
        <f t="shared" si="19"/>
        <v>9.5269664839104484E-2</v>
      </c>
      <c r="W12" s="75">
        <f t="shared" si="20"/>
        <v>0.1350571539758294</v>
      </c>
      <c r="X12" s="75">
        <f t="shared" si="21"/>
        <v>0.23633120002393337</v>
      </c>
      <c r="Y12" s="75">
        <f t="shared" si="22"/>
        <v>4.7256995910416773E-2</v>
      </c>
      <c r="Z12" s="75">
        <f t="shared" si="23"/>
        <v>0.26461845616539459</v>
      </c>
      <c r="AA12" s="75">
        <f t="shared" si="24"/>
        <v>1.6113592432375878E-2</v>
      </c>
      <c r="AB12" s="75">
        <f t="shared" si="25"/>
        <v>0.10050442490370287</v>
      </c>
      <c r="AC12" s="75">
        <f t="shared" si="26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7"/>
        <v>1.900438912840885E-2</v>
      </c>
      <c r="AS12" s="75">
        <f t="shared" si="28"/>
        <v>0.17816605643611383</v>
      </c>
      <c r="AT12" s="75">
        <f t="shared" si="1"/>
        <v>5.5623343935965512E-2</v>
      </c>
      <c r="AU12" s="75">
        <f t="shared" si="2"/>
        <v>-7.3245117704097862E-2</v>
      </c>
      <c r="AV12" s="75">
        <f t="shared" si="3"/>
        <v>0.33504268696748546</v>
      </c>
      <c r="AW12" s="75">
        <f t="shared" si="4"/>
        <v>0.16234477793669536</v>
      </c>
      <c r="AX12" s="75">
        <f t="shared" si="5"/>
        <v>0.27236943223350446</v>
      </c>
      <c r="AY12" s="75">
        <f t="shared" si="6"/>
        <v>0.31593442831742169</v>
      </c>
      <c r="AZ12" s="75">
        <f t="shared" si="7"/>
        <v>4.4611477364155487E-2</v>
      </c>
      <c r="BA12" s="75">
        <f t="shared" si="8"/>
        <v>0.34970077581014219</v>
      </c>
      <c r="BB12" s="75">
        <f t="shared" si="9"/>
        <v>3.0672711130186273E-2</v>
      </c>
      <c r="BC12" s="75">
        <f t="shared" si="10"/>
        <v>0.21267989758524167</v>
      </c>
      <c r="BD12" s="75">
        <f t="shared" si="11"/>
        <v>6.6894910202177291E-2</v>
      </c>
      <c r="BF12" s="57">
        <f t="shared" si="29"/>
        <v>0.19077532482330029</v>
      </c>
      <c r="BG12" s="57">
        <f t="shared" si="30"/>
        <v>8.5801006556090395E-3</v>
      </c>
      <c r="BH12" s="57">
        <f t="shared" si="31"/>
        <v>6.1815497253943363E-4</v>
      </c>
      <c r="BI12" s="57">
        <f t="shared" si="32"/>
        <v>-4.1265394823356449E-2</v>
      </c>
      <c r="BJ12" s="57">
        <f t="shared" si="33"/>
        <v>-6.7075113097590872E-2</v>
      </c>
      <c r="BK12" s="57">
        <f t="shared" si="34"/>
        <v>-0.13731227825767506</v>
      </c>
      <c r="BL12" s="57">
        <f t="shared" si="35"/>
        <v>-7.9603228293488315E-2</v>
      </c>
      <c r="BM12" s="57">
        <f t="shared" si="36"/>
        <v>2.6455185462612857E-3</v>
      </c>
      <c r="BN12" s="57">
        <f t="shared" si="37"/>
        <v>-8.5082319644747606E-2</v>
      </c>
      <c r="BO12" s="57">
        <f t="shared" si="38"/>
        <v>-1.4559118697810396E-2</v>
      </c>
      <c r="BP12" s="57">
        <f t="shared" si="39"/>
        <v>-0.1121754726815388</v>
      </c>
      <c r="BQ12" s="57">
        <f t="shared" si="40"/>
        <v>-2.1630570529177724E-2</v>
      </c>
      <c r="BR12" s="57">
        <f t="shared" si="13"/>
        <v>-0.35608439702767514</v>
      </c>
    </row>
    <row r="13" spans="1:70" x14ac:dyDescent="0.25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4"/>
        <v>1.4163125991522252E-2</v>
      </c>
      <c r="R13" s="75">
        <f t="shared" si="15"/>
        <v>0.65423843431803508</v>
      </c>
      <c r="S13" s="75">
        <f t="shared" si="16"/>
        <v>3.1576115214981243E-2</v>
      </c>
      <c r="T13" s="75">
        <f t="shared" si="17"/>
        <v>-4.3328951057512936E-2</v>
      </c>
      <c r="U13" s="75">
        <f t="shared" si="18"/>
        <v>0.3159720452504659</v>
      </c>
      <c r="V13" s="75">
        <f t="shared" si="19"/>
        <v>3.4346890236710677E-2</v>
      </c>
      <c r="W13" s="75">
        <f t="shared" si="20"/>
        <v>0.10382421718518169</v>
      </c>
      <c r="X13" s="75">
        <f t="shared" si="21"/>
        <v>0.10636997625356784</v>
      </c>
      <c r="Y13" s="75">
        <f t="shared" si="22"/>
        <v>7.9729290931848787E-2</v>
      </c>
      <c r="Z13" s="75">
        <f t="shared" si="23"/>
        <v>8.341911806664426E-2</v>
      </c>
      <c r="AA13" s="75">
        <f t="shared" si="24"/>
        <v>3.3077228033762347E-2</v>
      </c>
      <c r="AB13" s="75">
        <f t="shared" si="25"/>
        <v>3.3068735121278801E-2</v>
      </c>
      <c r="AC13" s="75">
        <f t="shared" si="26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7"/>
        <v>1.3882697266754951E-2</v>
      </c>
      <c r="AS13" s="75">
        <f t="shared" si="28"/>
        <v>0.3277243701650745</v>
      </c>
      <c r="AT13" s="75">
        <f t="shared" si="1"/>
        <v>2.3731037247199101E-2</v>
      </c>
      <c r="AU13" s="75">
        <f t="shared" si="2"/>
        <v>-2.8955759434156146E-2</v>
      </c>
      <c r="AV13" s="75">
        <f t="shared" si="3"/>
        <v>0.36366761539635856</v>
      </c>
      <c r="AW13" s="75">
        <f t="shared" si="4"/>
        <v>6.6457096680419769E-2</v>
      </c>
      <c r="AX13" s="75">
        <f t="shared" si="5"/>
        <v>0.21228625659205339</v>
      </c>
      <c r="AY13" s="75">
        <f t="shared" si="6"/>
        <v>0.16869399578066055</v>
      </c>
      <c r="AZ13" s="75">
        <f t="shared" si="7"/>
        <v>7.4672745514194949E-2</v>
      </c>
      <c r="BA13" s="75">
        <f t="shared" si="8"/>
        <v>4.9046642716199261E-2</v>
      </c>
      <c r="BB13" s="75">
        <f t="shared" si="9"/>
        <v>6.9202059835712648E-2</v>
      </c>
      <c r="BC13" s="75">
        <f t="shared" si="10"/>
        <v>6.2687738434760637E-2</v>
      </c>
      <c r="BD13" s="75">
        <f t="shared" si="11"/>
        <v>7.5448978432114469E-2</v>
      </c>
      <c r="BF13" s="57">
        <f t="shared" si="29"/>
        <v>0.32651406415296058</v>
      </c>
      <c r="BG13" s="57">
        <f t="shared" si="30"/>
        <v>7.8450779677821415E-3</v>
      </c>
      <c r="BH13" s="57">
        <f t="shared" si="31"/>
        <v>-1.437319162335679E-2</v>
      </c>
      <c r="BI13" s="57">
        <f t="shared" si="32"/>
        <v>-4.7695570145892652E-2</v>
      </c>
      <c r="BJ13" s="57">
        <f t="shared" si="33"/>
        <v>-3.2110206443709093E-2</v>
      </c>
      <c r="BK13" s="57">
        <f t="shared" si="34"/>
        <v>-0.1084620394068717</v>
      </c>
      <c r="BL13" s="57">
        <f t="shared" si="35"/>
        <v>-6.2324019527092711E-2</v>
      </c>
      <c r="BM13" s="57">
        <f t="shared" si="36"/>
        <v>5.0565454176538377E-3</v>
      </c>
      <c r="BN13" s="57">
        <f t="shared" si="37"/>
        <v>3.4372475350444999E-2</v>
      </c>
      <c r="BO13" s="57">
        <f t="shared" si="38"/>
        <v>-3.6124831801950301E-2</v>
      </c>
      <c r="BP13" s="57">
        <f t="shared" si="39"/>
        <v>-2.9619003313481836E-2</v>
      </c>
      <c r="BQ13" s="57">
        <f t="shared" si="40"/>
        <v>-1.3853272768877739E-2</v>
      </c>
      <c r="BR13" s="57">
        <f t="shared" si="13"/>
        <v>2.922602785760877E-2</v>
      </c>
    </row>
    <row r="14" spans="1:70" x14ac:dyDescent="0.25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4"/>
        <v>1.8652147607199909E-2</v>
      </c>
      <c r="R14" s="75">
        <f t="shared" si="15"/>
        <v>0.64412906168662021</v>
      </c>
      <c r="S14" s="75">
        <f t="shared" si="16"/>
        <v>1.5975747122369828E-2</v>
      </c>
      <c r="T14" s="75">
        <f t="shared" si="17"/>
        <v>0.23043034005660062</v>
      </c>
      <c r="U14" s="75">
        <f t="shared" si="18"/>
        <v>0.29776228924823944</v>
      </c>
      <c r="V14" s="75">
        <f t="shared" si="19"/>
        <v>4.0721373820850511E-2</v>
      </c>
      <c r="W14" s="75">
        <f t="shared" si="20"/>
        <v>0.10269003519217293</v>
      </c>
      <c r="X14" s="75">
        <f t="shared" si="21"/>
        <v>7.9849962115652831E-2</v>
      </c>
      <c r="Y14" s="75">
        <f t="shared" si="22"/>
        <v>5.420413489822358E-2</v>
      </c>
      <c r="Z14" s="75">
        <f t="shared" si="23"/>
        <v>0.19076492500555117</v>
      </c>
      <c r="AA14" s="75">
        <f t="shared" si="24"/>
        <v>6.2743047445839806E-2</v>
      </c>
      <c r="AB14" s="75">
        <f t="shared" si="25"/>
        <v>6.1097532811579341E-2</v>
      </c>
      <c r="AC14" s="75">
        <f t="shared" si="26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7"/>
        <v>1.9120787651417226E-2</v>
      </c>
      <c r="AS14" s="75">
        <f t="shared" si="28"/>
        <v>0.27818768130248711</v>
      </c>
      <c r="AT14" s="75">
        <f t="shared" si="1"/>
        <v>1.2582620796192562E-2</v>
      </c>
      <c r="AU14" s="75">
        <f t="shared" si="2"/>
        <v>0.20934688847226854</v>
      </c>
      <c r="AV14" s="75">
        <f t="shared" si="3"/>
        <v>0.30305839670010259</v>
      </c>
      <c r="AW14" s="75">
        <f t="shared" si="4"/>
        <v>6.7211322868514445E-2</v>
      </c>
      <c r="AX14" s="75">
        <f t="shared" si="5"/>
        <v>0.20424085045650331</v>
      </c>
      <c r="AY14" s="75">
        <f t="shared" si="6"/>
        <v>0.1272148000717635</v>
      </c>
      <c r="AZ14" s="75">
        <f t="shared" si="7"/>
        <v>5.0773186400794049E-2</v>
      </c>
      <c r="BA14" s="75">
        <f t="shared" si="8"/>
        <v>0.27367969392387881</v>
      </c>
      <c r="BB14" s="75">
        <f t="shared" si="9"/>
        <v>0.17596818668805633</v>
      </c>
      <c r="BC14" s="75">
        <f t="shared" si="10"/>
        <v>0.11319125380845597</v>
      </c>
      <c r="BD14" s="75">
        <f t="shared" si="11"/>
        <v>8.6111454869090817E-2</v>
      </c>
      <c r="BF14" s="57">
        <f t="shared" si="29"/>
        <v>0.3659413803841331</v>
      </c>
      <c r="BG14" s="57">
        <f t="shared" si="30"/>
        <v>3.3931263261772655E-3</v>
      </c>
      <c r="BH14" s="57">
        <f t="shared" si="31"/>
        <v>2.1083451584332086E-2</v>
      </c>
      <c r="BI14" s="57">
        <f t="shared" si="32"/>
        <v>-5.2961074518631523E-3</v>
      </c>
      <c r="BJ14" s="57">
        <f t="shared" si="33"/>
        <v>-2.6489949047663934E-2</v>
      </c>
      <c r="BK14" s="57">
        <f t="shared" si="34"/>
        <v>-0.10155081526433038</v>
      </c>
      <c r="BL14" s="57">
        <f t="shared" si="35"/>
        <v>-4.736483795611067E-2</v>
      </c>
      <c r="BM14" s="57">
        <f t="shared" si="36"/>
        <v>3.4309484974295312E-3</v>
      </c>
      <c r="BN14" s="57">
        <f t="shared" si="37"/>
        <v>-8.2914768918327636E-2</v>
      </c>
      <c r="BO14" s="57">
        <f t="shared" si="38"/>
        <v>-0.11322513924221653</v>
      </c>
      <c r="BP14" s="57">
        <f t="shared" si="39"/>
        <v>-5.2093720996876633E-2</v>
      </c>
      <c r="BQ14" s="57">
        <f t="shared" si="40"/>
        <v>-2.992472502570559E-2</v>
      </c>
      <c r="BR14" s="57">
        <f t="shared" si="13"/>
        <v>-6.5011157111022552E-2</v>
      </c>
    </row>
    <row r="15" spans="1:70" x14ac:dyDescent="0.25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4"/>
        <v>1.627308991178178E-2</v>
      </c>
      <c r="R15" s="75">
        <f t="shared" si="15"/>
        <v>0.53350659333444006</v>
      </c>
      <c r="S15" s="75">
        <f t="shared" si="16"/>
        <v>6.6271604289323244E-2</v>
      </c>
      <c r="T15" s="75">
        <f t="shared" si="17"/>
        <v>0.16709583347268264</v>
      </c>
      <c r="U15" s="75">
        <f t="shared" si="18"/>
        <v>0.15018774557679898</v>
      </c>
      <c r="V15" s="75">
        <f t="shared" si="19"/>
        <v>2.9439498751562015E-2</v>
      </c>
      <c r="W15" s="75">
        <f t="shared" si="20"/>
        <v>5.1706132312859504E-2</v>
      </c>
      <c r="X15" s="75">
        <f t="shared" si="21"/>
        <v>0.13925029503246267</v>
      </c>
      <c r="Y15" s="75">
        <f t="shared" si="22"/>
        <v>0.28153063032692793</v>
      </c>
      <c r="Z15" s="75">
        <f t="shared" si="23"/>
        <v>0.11122133087784844</v>
      </c>
      <c r="AA15" s="75">
        <f t="shared" si="24"/>
        <v>1.5300515828718867E-2</v>
      </c>
      <c r="AB15" s="75">
        <f t="shared" si="25"/>
        <v>5.9927435220292494E-2</v>
      </c>
      <c r="AC15" s="75">
        <f t="shared" si="26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7"/>
        <v>1.4424869577375654E-2</v>
      </c>
      <c r="AS15" s="75">
        <f t="shared" si="28"/>
        <v>0.23481612298374011</v>
      </c>
      <c r="AT15" s="75">
        <f t="shared" si="1"/>
        <v>5.5735487156901679E-2</v>
      </c>
      <c r="AU15" s="75">
        <f t="shared" si="2"/>
        <v>0.11975107229335263</v>
      </c>
      <c r="AV15" s="75">
        <f t="shared" si="3"/>
        <v>0.14942807745604933</v>
      </c>
      <c r="AW15" s="75">
        <f t="shared" si="4"/>
        <v>4.8297899219319478E-2</v>
      </c>
      <c r="AX15" s="75">
        <f t="shared" si="5"/>
        <v>8.2233787470517405E-2</v>
      </c>
      <c r="AY15" s="75">
        <f t="shared" si="6"/>
        <v>0.18695277617838987</v>
      </c>
      <c r="AZ15" s="75">
        <f t="shared" si="7"/>
        <v>0.2560047583912527</v>
      </c>
      <c r="BA15" s="75">
        <f t="shared" si="8"/>
        <v>0.11411856682801791</v>
      </c>
      <c r="BB15" s="75">
        <f t="shared" si="9"/>
        <v>3.1452922467062744E-2</v>
      </c>
      <c r="BC15" s="75">
        <f t="shared" si="10"/>
        <v>0.12108604269724445</v>
      </c>
      <c r="BD15" s="75">
        <f t="shared" si="11"/>
        <v>6.7852114404584787E-2</v>
      </c>
      <c r="BF15" s="57">
        <f t="shared" si="29"/>
        <v>0.29869047035069995</v>
      </c>
      <c r="BG15" s="57">
        <f t="shared" si="30"/>
        <v>1.0536117132421564E-2</v>
      </c>
      <c r="BH15" s="57">
        <f t="shared" si="31"/>
        <v>4.7344761179330008E-2</v>
      </c>
      <c r="BI15" s="57">
        <f t="shared" si="32"/>
        <v>7.596681207496514E-4</v>
      </c>
      <c r="BJ15" s="57">
        <f t="shared" si="33"/>
        <v>-1.8858400467757462E-2</v>
      </c>
      <c r="BK15" s="57">
        <f t="shared" si="34"/>
        <v>-3.0527655157657901E-2</v>
      </c>
      <c r="BL15" s="57">
        <f t="shared" si="35"/>
        <v>-4.7702481145927206E-2</v>
      </c>
      <c r="BM15" s="57">
        <f t="shared" si="36"/>
        <v>2.5525871935675237E-2</v>
      </c>
      <c r="BN15" s="57">
        <f t="shared" si="37"/>
        <v>-2.8972359501694689E-3</v>
      </c>
      <c r="BO15" s="57">
        <f t="shared" si="38"/>
        <v>-1.6152406638343879E-2</v>
      </c>
      <c r="BP15" s="57">
        <f t="shared" si="39"/>
        <v>-6.1158607476951954E-2</v>
      </c>
      <c r="BQ15" s="57">
        <f t="shared" si="40"/>
        <v>-1.9113535070146244E-2</v>
      </c>
      <c r="BR15" s="57">
        <f t="shared" si="13"/>
        <v>0.1864465668119224</v>
      </c>
    </row>
    <row r="16" spans="1:70" x14ac:dyDescent="0.25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4"/>
        <v>1.3435072209522447E-2</v>
      </c>
      <c r="R16" s="75">
        <f t="shared" si="15"/>
        <v>0.41028464777591278</v>
      </c>
      <c r="S16" s="75">
        <f t="shared" si="16"/>
        <v>2.5184152318907034E-2</v>
      </c>
      <c r="T16" s="75">
        <f t="shared" si="17"/>
        <v>0.10668521949759822</v>
      </c>
      <c r="U16" s="75">
        <f t="shared" si="18"/>
        <v>0.20910846396215538</v>
      </c>
      <c r="V16" s="75">
        <f t="shared" si="19"/>
        <v>3.5988806741767333E-2</v>
      </c>
      <c r="W16" s="75">
        <f t="shared" si="20"/>
        <v>5.7026640752422648E-2</v>
      </c>
      <c r="X16" s="75">
        <f t="shared" si="21"/>
        <v>0.299531094597911</v>
      </c>
      <c r="Y16" s="75">
        <f t="shared" si="22"/>
        <v>4.2630860764419527E-2</v>
      </c>
      <c r="Z16" s="75">
        <f t="shared" si="23"/>
        <v>6.5494723873658775E-2</v>
      </c>
      <c r="AA16" s="75">
        <f t="shared" si="24"/>
        <v>6.107030392260248E-3</v>
      </c>
      <c r="AB16" s="75">
        <f t="shared" si="25"/>
        <v>7.4643355052503788E-2</v>
      </c>
      <c r="AC16" s="75">
        <f t="shared" si="26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7"/>
        <v>1.3752864235310192E-2</v>
      </c>
      <c r="AS16" s="75">
        <f t="shared" si="28"/>
        <v>0.18270479092684244</v>
      </c>
      <c r="AT16" s="75">
        <f t="shared" si="1"/>
        <v>2.1072067528722899E-2</v>
      </c>
      <c r="AU16" s="75">
        <f t="shared" si="2"/>
        <v>7.7429016712710283E-2</v>
      </c>
      <c r="AV16" s="75">
        <f t="shared" si="3"/>
        <v>0.18507748301504004</v>
      </c>
      <c r="AW16" s="75">
        <f t="shared" si="4"/>
        <v>5.8033120916203204E-2</v>
      </c>
      <c r="AX16" s="75">
        <f t="shared" si="5"/>
        <v>0.10600271528591389</v>
      </c>
      <c r="AY16" s="75">
        <f t="shared" si="6"/>
        <v>0.44938975749098098</v>
      </c>
      <c r="AZ16" s="75">
        <f t="shared" si="7"/>
        <v>3.5152204401149537E-2</v>
      </c>
      <c r="BA16" s="75">
        <f t="shared" si="8"/>
        <v>6.0733409690666693E-2</v>
      </c>
      <c r="BB16" s="75">
        <f t="shared" si="9"/>
        <v>1.5662713006487569E-2</v>
      </c>
      <c r="BC16" s="75">
        <f t="shared" si="10"/>
        <v>0.14617065147949168</v>
      </c>
      <c r="BD16" s="75">
        <f t="shared" si="11"/>
        <v>6.0083525099122397E-2</v>
      </c>
      <c r="BF16" s="57">
        <f t="shared" si="29"/>
        <v>0.22757985684907034</v>
      </c>
      <c r="BG16" s="57">
        <f t="shared" si="30"/>
        <v>4.1120847901841354E-3</v>
      </c>
      <c r="BH16" s="57">
        <f t="shared" si="31"/>
        <v>2.9256202784887941E-2</v>
      </c>
      <c r="BI16" s="57">
        <f t="shared" si="32"/>
        <v>2.4030980947115338E-2</v>
      </c>
      <c r="BJ16" s="57">
        <f t="shared" si="33"/>
        <v>-2.2044314174435871E-2</v>
      </c>
      <c r="BK16" s="57">
        <f t="shared" si="34"/>
        <v>-4.8976074533491239E-2</v>
      </c>
      <c r="BL16" s="57">
        <f t="shared" si="35"/>
        <v>-0.14985866289306998</v>
      </c>
      <c r="BM16" s="57">
        <f t="shared" si="36"/>
        <v>7.4786563632699907E-3</v>
      </c>
      <c r="BN16" s="57">
        <f t="shared" si="37"/>
        <v>4.7613141829920824E-3</v>
      </c>
      <c r="BO16" s="57">
        <f t="shared" si="38"/>
        <v>-9.5556826142273212E-3</v>
      </c>
      <c r="BP16" s="57">
        <f t="shared" si="39"/>
        <v>-7.1527296426987894E-2</v>
      </c>
      <c r="BQ16" s="57">
        <f t="shared" si="40"/>
        <v>-1.739237059175848E-2</v>
      </c>
      <c r="BR16" s="57">
        <f t="shared" si="13"/>
        <v>-2.2135305316450998E-2</v>
      </c>
    </row>
    <row r="17" spans="1:70" x14ac:dyDescent="0.25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4"/>
        <v>2.7817888444990224E-2</v>
      </c>
      <c r="R17" s="75">
        <f t="shared" si="15"/>
        <v>0.26397205835199677</v>
      </c>
      <c r="S17" s="75">
        <f t="shared" si="16"/>
        <v>1.2020573870972596E-2</v>
      </c>
      <c r="T17" s="75">
        <f t="shared" si="17"/>
        <v>6.8658684356238661E-2</v>
      </c>
      <c r="U17" s="75">
        <f t="shared" si="18"/>
        <v>2.6302756332899464</v>
      </c>
      <c r="V17" s="75">
        <f t="shared" si="19"/>
        <v>0.10709267362272563</v>
      </c>
      <c r="W17" s="75">
        <f t="shared" si="20"/>
        <v>9.4354454205031163E-2</v>
      </c>
      <c r="X17" s="75">
        <f t="shared" si="21"/>
        <v>0.32945551870859952</v>
      </c>
      <c r="Y17" s="75">
        <f t="shared" si="22"/>
        <v>8.0953556962130052E-2</v>
      </c>
      <c r="Z17" s="75">
        <f t="shared" si="23"/>
        <v>6.135356583110859E-2</v>
      </c>
      <c r="AA17" s="75">
        <f t="shared" si="24"/>
        <v>-1.1528965775632263E-4</v>
      </c>
      <c r="AB17" s="75">
        <f t="shared" si="25"/>
        <v>7.0351751934205453E-2</v>
      </c>
      <c r="AC17" s="75">
        <f t="shared" si="26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7"/>
        <v>3.3015375110625689E-2</v>
      </c>
      <c r="AS17" s="75">
        <f t="shared" si="28"/>
        <v>9.8988481413353882E-2</v>
      </c>
      <c r="AT17" s="75">
        <f t="shared" si="1"/>
        <v>1.0422964032691445E-2</v>
      </c>
      <c r="AU17" s="75">
        <f t="shared" si="2"/>
        <v>4.7618744571994061E-2</v>
      </c>
      <c r="AV17" s="75">
        <f t="shared" si="3"/>
        <v>2.8275493392437205</v>
      </c>
      <c r="AW17" s="75">
        <f t="shared" si="4"/>
        <v>0.19443328503572058</v>
      </c>
      <c r="AX17" s="75">
        <f t="shared" si="5"/>
        <v>0.21088705926717299</v>
      </c>
      <c r="AY17" s="75">
        <f t="shared" si="6"/>
        <v>0.50021556474528461</v>
      </c>
      <c r="AZ17" s="75">
        <f t="shared" si="7"/>
        <v>8.5863900913335456E-2</v>
      </c>
      <c r="BA17" s="75">
        <f t="shared" si="8"/>
        <v>6.7112351755453187E-2</v>
      </c>
      <c r="BB17" s="75">
        <f t="shared" si="9"/>
        <v>-7.4706727137272629E-4</v>
      </c>
      <c r="BC17" s="75">
        <f t="shared" si="10"/>
        <v>0.14880769452109788</v>
      </c>
      <c r="BD17" s="75">
        <f t="shared" si="11"/>
        <v>5.254962532171023E-2</v>
      </c>
      <c r="BF17" s="57">
        <f t="shared" si="29"/>
        <v>0.16498357693864291</v>
      </c>
      <c r="BG17" s="57">
        <f t="shared" si="30"/>
        <v>1.5976098382811509E-3</v>
      </c>
      <c r="BH17" s="57">
        <f t="shared" si="31"/>
        <v>2.10399397842446E-2</v>
      </c>
      <c r="BI17" s="57">
        <f t="shared" si="32"/>
        <v>-0.19727370595377414</v>
      </c>
      <c r="BJ17" s="57">
        <f t="shared" si="33"/>
        <v>-8.7340611412994942E-2</v>
      </c>
      <c r="BK17" s="57">
        <f t="shared" si="34"/>
        <v>-0.11653260506214183</v>
      </c>
      <c r="BL17" s="57">
        <f t="shared" si="35"/>
        <v>-0.1707600460366851</v>
      </c>
      <c r="BM17" s="57">
        <f t="shared" si="36"/>
        <v>-4.9103439512054037E-3</v>
      </c>
      <c r="BN17" s="57">
        <f t="shared" si="37"/>
        <v>-5.7587859243445963E-3</v>
      </c>
      <c r="BO17" s="57">
        <f t="shared" si="38"/>
        <v>6.317776136164036E-4</v>
      </c>
      <c r="BP17" s="57">
        <f t="shared" si="39"/>
        <v>-7.8455942586892424E-2</v>
      </c>
      <c r="BQ17" s="57">
        <f t="shared" si="40"/>
        <v>-1.2064626596695646E-2</v>
      </c>
      <c r="BR17" s="57">
        <f t="shared" si="13"/>
        <v>-0.48484376334994905</v>
      </c>
    </row>
    <row r="18" spans="1:70" x14ac:dyDescent="0.25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4"/>
        <v>1.7859086420826786E-2</v>
      </c>
      <c r="R18" s="75">
        <f t="shared" si="15"/>
        <v>0.63290768768764383</v>
      </c>
      <c r="S18" s="75">
        <f t="shared" si="16"/>
        <v>5.0815620691331186E-2</v>
      </c>
      <c r="T18" s="75">
        <f t="shared" si="17"/>
        <v>-3.4051399791966114E-2</v>
      </c>
      <c r="U18" s="75">
        <f t="shared" si="18"/>
        <v>0.34266194277387435</v>
      </c>
      <c r="V18" s="75">
        <f t="shared" si="19"/>
        <v>3.9030511798056063E-2</v>
      </c>
      <c r="W18" s="75">
        <f t="shared" si="20"/>
        <v>7.4303337067503444E-2</v>
      </c>
      <c r="X18" s="75">
        <f t="shared" si="21"/>
        <v>0.23510607554786603</v>
      </c>
      <c r="Y18" s="75">
        <f t="shared" si="22"/>
        <v>0.107064201118713</v>
      </c>
      <c r="Z18" s="75">
        <f t="shared" si="23"/>
        <v>0.25122743359698974</v>
      </c>
      <c r="AA18" s="75">
        <f t="shared" si="24"/>
        <v>1.144552494073209E-2</v>
      </c>
      <c r="AB18" s="75">
        <f t="shared" si="25"/>
        <v>0.12161312324114136</v>
      </c>
      <c r="AC18" s="75">
        <f t="shared" si="26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7"/>
        <v>1.8230401388416029E-2</v>
      </c>
      <c r="AS18" s="75">
        <f t="shared" si="28"/>
        <v>0.32823400313651685</v>
      </c>
      <c r="AT18" s="75">
        <f t="shared" si="1"/>
        <v>4.2145224751107629E-2</v>
      </c>
      <c r="AU18" s="75">
        <f t="shared" si="2"/>
        <v>-4.392242164543652E-2</v>
      </c>
      <c r="AV18" s="75">
        <f t="shared" si="3"/>
        <v>0.17818405942132617</v>
      </c>
      <c r="AW18" s="75">
        <f t="shared" si="4"/>
        <v>7.0749782706397549E-2</v>
      </c>
      <c r="AX18" s="75">
        <f t="shared" si="5"/>
        <v>0.14650261730946193</v>
      </c>
      <c r="AY18" s="75">
        <f t="shared" si="6"/>
        <v>0.32703093315466192</v>
      </c>
      <c r="AZ18" s="75">
        <f t="shared" si="7"/>
        <v>8.7149053160253953E-2</v>
      </c>
      <c r="BA18" s="75">
        <f t="shared" si="8"/>
        <v>0.34312418830811747</v>
      </c>
      <c r="BB18" s="75">
        <f t="shared" si="9"/>
        <v>1.5150062477139129E-2</v>
      </c>
      <c r="BC18" s="75">
        <f t="shared" si="10"/>
        <v>0.24332091364913397</v>
      </c>
      <c r="BD18" s="75">
        <f t="shared" si="11"/>
        <v>0.12808788517109326</v>
      </c>
      <c r="BF18" s="57">
        <f t="shared" si="29"/>
        <v>0.30467368455112698</v>
      </c>
      <c r="BG18" s="57">
        <f t="shared" si="30"/>
        <v>8.6703959402235561E-3</v>
      </c>
      <c r="BH18" s="57">
        <f t="shared" si="31"/>
        <v>9.8710218534704061E-3</v>
      </c>
      <c r="BI18" s="57">
        <f t="shared" si="32"/>
        <v>0.16447788335254818</v>
      </c>
      <c r="BJ18" s="57">
        <f t="shared" si="33"/>
        <v>-3.1719270908341486E-2</v>
      </c>
      <c r="BK18" s="57">
        <f t="shared" si="34"/>
        <v>-7.2199280241958486E-2</v>
      </c>
      <c r="BL18" s="57">
        <f t="shared" si="35"/>
        <v>-9.192485760679589E-2</v>
      </c>
      <c r="BM18" s="57">
        <f t="shared" si="36"/>
        <v>1.9915147958459042E-2</v>
      </c>
      <c r="BN18" s="57">
        <f t="shared" si="37"/>
        <v>-9.1896754711127737E-2</v>
      </c>
      <c r="BO18" s="57">
        <f t="shared" si="38"/>
        <v>-3.7045375364070394E-3</v>
      </c>
      <c r="BP18" s="57">
        <f t="shared" si="39"/>
        <v>-0.12170779040799261</v>
      </c>
      <c r="BQ18" s="57">
        <f t="shared" si="40"/>
        <v>-5.0330243359387641E-2</v>
      </c>
      <c r="BR18" s="57">
        <f t="shared" si="13"/>
        <v>4.4125398883817279E-2</v>
      </c>
    </row>
    <row r="19" spans="1:70" x14ac:dyDescent="0.25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4"/>
        <v>2.2750421579563307E-2</v>
      </c>
      <c r="R19" s="75">
        <f t="shared" si="15"/>
        <v>0.70554385392568086</v>
      </c>
      <c r="S19" s="75">
        <f t="shared" si="16"/>
        <v>3.8698326962745902E-2</v>
      </c>
      <c r="T19" s="75">
        <f t="shared" si="17"/>
        <v>-4.1492245635364758E-2</v>
      </c>
      <c r="U19" s="75">
        <f t="shared" si="18"/>
        <v>0.6213030376527745</v>
      </c>
      <c r="V19" s="75">
        <f t="shared" si="19"/>
        <v>6.6014200625317279E-2</v>
      </c>
      <c r="W19" s="75">
        <f t="shared" si="20"/>
        <v>9.5497445642512349E-2</v>
      </c>
      <c r="X19" s="75">
        <f t="shared" si="21"/>
        <v>0.44932720317697583</v>
      </c>
      <c r="Y19" s="75">
        <f t="shared" si="22"/>
        <v>0.50631720729271412</v>
      </c>
      <c r="Z19" s="75">
        <f t="shared" si="23"/>
        <v>8.4335545237866572E-2</v>
      </c>
      <c r="AA19" s="75">
        <f t="shared" si="24"/>
        <v>2.9233964764917398E-2</v>
      </c>
      <c r="AB19" s="75">
        <f t="shared" si="25"/>
        <v>9.6915274277828131E-2</v>
      </c>
      <c r="AC19" s="75">
        <f t="shared" si="26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7"/>
        <v>2.4335573425285029E-2</v>
      </c>
      <c r="AS19" s="75">
        <f t="shared" si="28"/>
        <v>0.33735434497789674</v>
      </c>
      <c r="AT19" s="75">
        <f t="shared" si="1"/>
        <v>3.128578513501068E-2</v>
      </c>
      <c r="AU19" s="75">
        <f t="shared" si="2"/>
        <v>-3.2079695244869907E-2</v>
      </c>
      <c r="AV19" s="75">
        <f t="shared" si="3"/>
        <v>0.68973075299950415</v>
      </c>
      <c r="AW19" s="75">
        <f t="shared" si="4"/>
        <v>0.11493768503921555</v>
      </c>
      <c r="AX19" s="75">
        <f t="shared" si="5"/>
        <v>0.20168360778379824</v>
      </c>
      <c r="AY19" s="75">
        <f t="shared" si="6"/>
        <v>0.68341387896152561</v>
      </c>
      <c r="AZ19" s="75">
        <f t="shared" si="7"/>
        <v>0.43770005466217782</v>
      </c>
      <c r="BA19" s="75">
        <f t="shared" si="8"/>
        <v>9.2818692225057689E-2</v>
      </c>
      <c r="BB19" s="75">
        <f t="shared" si="9"/>
        <v>6.766366368413089E-2</v>
      </c>
      <c r="BC19" s="75">
        <f t="shared" si="10"/>
        <v>0.16065796558524537</v>
      </c>
      <c r="BD19" s="75">
        <f t="shared" si="11"/>
        <v>8.2150231572224286E-2</v>
      </c>
      <c r="BF19" s="57">
        <f t="shared" si="29"/>
        <v>0.36818950894778413</v>
      </c>
      <c r="BG19" s="57">
        <f t="shared" si="30"/>
        <v>7.4125418277352223E-3</v>
      </c>
      <c r="BH19" s="57">
        <f t="shared" si="31"/>
        <v>-9.4125503904948504E-3</v>
      </c>
      <c r="BI19" s="57">
        <f t="shared" si="32"/>
        <v>-6.8427715346729645E-2</v>
      </c>
      <c r="BJ19" s="57">
        <f t="shared" si="33"/>
        <v>-4.8923484413898266E-2</v>
      </c>
      <c r="BK19" s="57">
        <f t="shared" si="34"/>
        <v>-0.10618616214128589</v>
      </c>
      <c r="BL19" s="57">
        <f t="shared" si="35"/>
        <v>-0.23408667578454978</v>
      </c>
      <c r="BM19" s="57">
        <f t="shared" si="36"/>
        <v>6.8617152630536304E-2</v>
      </c>
      <c r="BN19" s="57">
        <f t="shared" si="37"/>
        <v>-8.4831469871911175E-3</v>
      </c>
      <c r="BO19" s="57">
        <f t="shared" si="38"/>
        <v>-3.8429698919213495E-2</v>
      </c>
      <c r="BP19" s="57">
        <f t="shared" si="39"/>
        <v>-6.3742691307417235E-2</v>
      </c>
      <c r="BQ19" s="57">
        <f t="shared" si="40"/>
        <v>-1.9553225642900893E-2</v>
      </c>
      <c r="BR19" s="57">
        <f t="shared" si="13"/>
        <v>-0.1530261475276255</v>
      </c>
    </row>
    <row r="20" spans="1:70" x14ac:dyDescent="0.25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4"/>
        <v>2.3354945324149279E-2</v>
      </c>
      <c r="R20" s="75">
        <f t="shared" si="15"/>
        <v>0.8216300550519523</v>
      </c>
      <c r="S20" s="75">
        <f t="shared" si="16"/>
        <v>1.5275069600152624E-2</v>
      </c>
      <c r="T20" s="75">
        <f t="shared" si="17"/>
        <v>0.23987330369295451</v>
      </c>
      <c r="U20" s="75">
        <f t="shared" si="18"/>
        <v>0.13295290362691969</v>
      </c>
      <c r="V20" s="75">
        <f t="shared" si="19"/>
        <v>0.1652878098543229</v>
      </c>
      <c r="W20" s="75">
        <f t="shared" si="20"/>
        <v>6.0438240150740653E-2</v>
      </c>
      <c r="X20" s="75">
        <f t="shared" si="21"/>
        <v>0.22490510924089827</v>
      </c>
      <c r="Y20" s="75">
        <f t="shared" si="22"/>
        <v>0.16336861519828308</v>
      </c>
      <c r="Z20" s="75">
        <f t="shared" si="23"/>
        <v>0.11031962609788795</v>
      </c>
      <c r="AA20" s="75">
        <f t="shared" si="24"/>
        <v>0.25060291483226993</v>
      </c>
      <c r="AB20" s="75">
        <f t="shared" si="25"/>
        <v>8.294430330583713E-2</v>
      </c>
      <c r="AC20" s="75">
        <f t="shared" si="26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7"/>
        <v>2.3940682401253577E-2</v>
      </c>
      <c r="AS20" s="75">
        <f t="shared" si="28"/>
        <v>0.34343436421561102</v>
      </c>
      <c r="AT20" s="75">
        <f t="shared" si="1"/>
        <v>1.2812226475176786E-2</v>
      </c>
      <c r="AU20" s="75">
        <f t="shared" si="2"/>
        <v>0.24213463694454807</v>
      </c>
      <c r="AV20" s="75">
        <f t="shared" si="3"/>
        <v>0.14196873239014551</v>
      </c>
      <c r="AW20" s="75">
        <f t="shared" si="4"/>
        <v>0.30051095830539293</v>
      </c>
      <c r="AX20" s="75">
        <f t="shared" si="5"/>
        <v>0.10006550436803377</v>
      </c>
      <c r="AY20" s="75">
        <f t="shared" si="6"/>
        <v>0.25851374269377797</v>
      </c>
      <c r="AZ20" s="75">
        <f t="shared" si="7"/>
        <v>0.1405812944913144</v>
      </c>
      <c r="BA20" s="75">
        <f t="shared" si="8"/>
        <v>0.10890250035551664</v>
      </c>
      <c r="BB20" s="75">
        <f t="shared" si="9"/>
        <v>0.54974462616564534</v>
      </c>
      <c r="BC20" s="75">
        <f t="shared" si="10"/>
        <v>0.13508582400635027</v>
      </c>
      <c r="BD20" s="75">
        <f t="shared" si="11"/>
        <v>9.8056020680198447E-2</v>
      </c>
      <c r="BF20" s="57">
        <f t="shared" si="29"/>
        <v>0.47819569083634128</v>
      </c>
      <c r="BG20" s="57">
        <f t="shared" si="30"/>
        <v>2.462843124975838E-3</v>
      </c>
      <c r="BH20" s="57">
        <f t="shared" si="31"/>
        <v>-2.2613332515935558E-3</v>
      </c>
      <c r="BI20" s="57">
        <f t="shared" si="32"/>
        <v>-9.0158287632258194E-3</v>
      </c>
      <c r="BJ20" s="57">
        <f t="shared" si="33"/>
        <v>-0.13522314845107003</v>
      </c>
      <c r="BK20" s="57">
        <f t="shared" si="34"/>
        <v>-3.9627264217293116E-2</v>
      </c>
      <c r="BL20" s="57">
        <f t="shared" si="35"/>
        <v>-3.3608633452879705E-2</v>
      </c>
      <c r="BM20" s="57">
        <f t="shared" si="36"/>
        <v>2.2787320706968678E-2</v>
      </c>
      <c r="BN20" s="57">
        <f t="shared" si="37"/>
        <v>1.4171257423713085E-3</v>
      </c>
      <c r="BO20" s="57">
        <f t="shared" si="38"/>
        <v>-0.29914171133337542</v>
      </c>
      <c r="BP20" s="57">
        <f t="shared" si="39"/>
        <v>-5.2141520700513144E-2</v>
      </c>
      <c r="BQ20" s="57">
        <f t="shared" si="40"/>
        <v>-3.7954654981336204E-2</v>
      </c>
      <c r="BR20" s="57">
        <f t="shared" si="13"/>
        <v>-0.10411111474062995</v>
      </c>
    </row>
    <row r="21" spans="1:70" x14ac:dyDescent="0.25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4"/>
        <v>2.6743886372874393E-2</v>
      </c>
      <c r="R21" s="75">
        <f t="shared" si="15"/>
        <v>0.41630520289058659</v>
      </c>
      <c r="S21" s="75">
        <f t="shared" si="16"/>
        <v>2.8739607618399478E-2</v>
      </c>
      <c r="T21" s="75">
        <f t="shared" si="17"/>
        <v>0.29144945767093317</v>
      </c>
      <c r="U21" s="75">
        <f t="shared" si="18"/>
        <v>1.5207992705719733</v>
      </c>
      <c r="V21" s="75">
        <f t="shared" si="19"/>
        <v>4.8764864038182074E-2</v>
      </c>
      <c r="W21" s="75">
        <f t="shared" si="20"/>
        <v>7.8647091739853445E-2</v>
      </c>
      <c r="X21" s="75">
        <f t="shared" si="21"/>
        <v>0.3790913208754193</v>
      </c>
      <c r="Y21" s="75">
        <f t="shared" si="22"/>
        <v>7.469838600027498E-2</v>
      </c>
      <c r="Z21" s="75">
        <f t="shared" si="23"/>
        <v>0.14549559840105419</v>
      </c>
      <c r="AA21" s="75">
        <f t="shared" si="24"/>
        <v>1.8985039452756015E-2</v>
      </c>
      <c r="AB21" s="75">
        <f t="shared" si="25"/>
        <v>9.2795241954986868E-2</v>
      </c>
      <c r="AC21" s="75">
        <f t="shared" si="26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7"/>
        <v>2.7469362716404433E-2</v>
      </c>
      <c r="AS21" s="75">
        <f t="shared" si="28"/>
        <v>0.17476619248648775</v>
      </c>
      <c r="AT21" s="75">
        <f t="shared" si="1"/>
        <v>2.3223518631036957E-2</v>
      </c>
      <c r="AU21" s="75">
        <f t="shared" si="2"/>
        <v>0.22434104448624101</v>
      </c>
      <c r="AV21" s="75">
        <f t="shared" si="3"/>
        <v>1.367098281671997</v>
      </c>
      <c r="AW21" s="75">
        <f t="shared" si="4"/>
        <v>8.5439099358672582E-2</v>
      </c>
      <c r="AX21" s="75">
        <f t="shared" si="5"/>
        <v>0.13976813414264197</v>
      </c>
      <c r="AY21" s="75">
        <f t="shared" si="6"/>
        <v>0.62847170378914552</v>
      </c>
      <c r="AZ21" s="75">
        <f t="shared" si="7"/>
        <v>4.6782775971598967E-2</v>
      </c>
      <c r="BA21" s="75">
        <f t="shared" si="8"/>
        <v>0.1800752328590649</v>
      </c>
      <c r="BB21" s="75">
        <f t="shared" si="9"/>
        <v>3.124709985083331E-2</v>
      </c>
      <c r="BC21" s="75">
        <f t="shared" si="10"/>
        <v>0.18742957328889487</v>
      </c>
      <c r="BD21" s="75">
        <f t="shared" si="11"/>
        <v>7.8290498635697744E-2</v>
      </c>
      <c r="BF21" s="57">
        <f t="shared" si="29"/>
        <v>0.24153901040409884</v>
      </c>
      <c r="BG21" s="57">
        <f t="shared" si="30"/>
        <v>5.5160889873625205E-3</v>
      </c>
      <c r="BH21" s="57">
        <f t="shared" si="31"/>
        <v>6.7108413184692156E-2</v>
      </c>
      <c r="BI21" s="57">
        <f t="shared" si="32"/>
        <v>0.1537009888999763</v>
      </c>
      <c r="BJ21" s="57">
        <f t="shared" si="33"/>
        <v>-3.6674235320490509E-2</v>
      </c>
      <c r="BK21" s="57">
        <f t="shared" si="34"/>
        <v>-6.1121042402788525E-2</v>
      </c>
      <c r="BL21" s="57">
        <f t="shared" si="35"/>
        <v>-0.24938038291372622</v>
      </c>
      <c r="BM21" s="57">
        <f t="shared" si="36"/>
        <v>2.7915610028676013E-2</v>
      </c>
      <c r="BN21" s="57">
        <f t="shared" si="37"/>
        <v>-3.4579634458010711E-2</v>
      </c>
      <c r="BO21" s="57">
        <f t="shared" si="38"/>
        <v>-1.2262060398077295E-2</v>
      </c>
      <c r="BP21" s="57">
        <f t="shared" si="39"/>
        <v>-9.4634331333908001E-2</v>
      </c>
      <c r="BQ21" s="57">
        <f t="shared" si="40"/>
        <v>-1.8412496870786749E-2</v>
      </c>
      <c r="BR21" s="57">
        <f t="shared" si="13"/>
        <v>-1.1284072192982234E-2</v>
      </c>
    </row>
    <row r="22" spans="1:70" x14ac:dyDescent="0.25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4"/>
        <v>2.2682559174066474E-2</v>
      </c>
      <c r="R22" s="75">
        <f t="shared" si="15"/>
        <v>1.0558564710396141</v>
      </c>
      <c r="S22" s="75">
        <f t="shared" si="16"/>
        <v>3.6837635403287952E-2</v>
      </c>
      <c r="T22" s="75">
        <f t="shared" si="17"/>
        <v>0.14975150762281478</v>
      </c>
      <c r="U22" s="75">
        <f t="shared" si="18"/>
        <v>-6.6460445865510878E-2</v>
      </c>
      <c r="V22" s="75">
        <f t="shared" si="19"/>
        <v>8.2488578918402652E-2</v>
      </c>
      <c r="W22" s="75">
        <f t="shared" si="20"/>
        <v>9.3939106500368255E-2</v>
      </c>
      <c r="X22" s="75">
        <f t="shared" si="21"/>
        <v>0.2017235200981311</v>
      </c>
      <c r="Y22" s="75">
        <f t="shared" si="22"/>
        <v>0.21664535508585772</v>
      </c>
      <c r="Z22" s="75">
        <f t="shared" si="23"/>
        <v>0.18644671291847001</v>
      </c>
      <c r="AA22" s="75">
        <f t="shared" si="24"/>
        <v>1.4119826305213308E-2</v>
      </c>
      <c r="AB22" s="75">
        <f t="shared" si="25"/>
        <v>9.8727232353065603E-2</v>
      </c>
      <c r="AC22" s="75">
        <f t="shared" si="26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7"/>
        <v>1.9767154779832152E-2</v>
      </c>
      <c r="AS22" s="75">
        <f t="shared" si="28"/>
        <v>0.49385951808342315</v>
      </c>
      <c r="AT22" s="75">
        <f t="shared" si="1"/>
        <v>2.8357279753066667E-2</v>
      </c>
      <c r="AU22" s="75">
        <f t="shared" si="2"/>
        <v>0.10505004821346983</v>
      </c>
      <c r="AV22" s="75">
        <f t="shared" si="3"/>
        <v>-0.16591524969221291</v>
      </c>
      <c r="AW22" s="75">
        <f t="shared" si="4"/>
        <v>0.14741815850773074</v>
      </c>
      <c r="AX22" s="75">
        <f t="shared" si="5"/>
        <v>0.17769918401014942</v>
      </c>
      <c r="AY22" s="75">
        <f t="shared" si="6"/>
        <v>0.30832179728213199</v>
      </c>
      <c r="AZ22" s="75">
        <f t="shared" si="7"/>
        <v>0.20125161407457401</v>
      </c>
      <c r="BA22" s="75">
        <f t="shared" si="8"/>
        <v>0.2423234647089712</v>
      </c>
      <c r="BB22" s="75">
        <f t="shared" si="9"/>
        <v>2.7078550205494142E-2</v>
      </c>
      <c r="BC22" s="75">
        <f t="shared" si="10"/>
        <v>0.18894447011563642</v>
      </c>
      <c r="BD22" s="75">
        <f t="shared" si="11"/>
        <v>8.9309668549721083E-2</v>
      </c>
      <c r="BF22" s="57">
        <f t="shared" si="29"/>
        <v>0.56199695295619101</v>
      </c>
      <c r="BG22" s="57">
        <f t="shared" si="30"/>
        <v>8.480355650221285E-3</v>
      </c>
      <c r="BH22" s="57">
        <f t="shared" si="31"/>
        <v>4.4701459409344946E-2</v>
      </c>
      <c r="BI22" s="57">
        <f t="shared" si="32"/>
        <v>9.9454803826702035E-2</v>
      </c>
      <c r="BJ22" s="57">
        <f t="shared" si="33"/>
        <v>-6.4929579589328087E-2</v>
      </c>
      <c r="BK22" s="57">
        <f t="shared" si="34"/>
        <v>-8.3760077509781164E-2</v>
      </c>
      <c r="BL22" s="57">
        <f t="shared" si="35"/>
        <v>-0.10659827718400089</v>
      </c>
      <c r="BM22" s="57">
        <f t="shared" si="36"/>
        <v>1.5393741011283713E-2</v>
      </c>
      <c r="BN22" s="57">
        <f t="shared" si="37"/>
        <v>-5.5876751790501195E-2</v>
      </c>
      <c r="BO22" s="57">
        <f t="shared" si="38"/>
        <v>-1.2958723900280834E-2</v>
      </c>
      <c r="BP22" s="57">
        <f t="shared" si="39"/>
        <v>-9.0217237762570818E-2</v>
      </c>
      <c r="BQ22" s="57">
        <f t="shared" si="40"/>
        <v>-1.9044400809240691E-2</v>
      </c>
      <c r="BR22" s="57">
        <f t="shared" si="13"/>
        <v>0.29664226430803914</v>
      </c>
    </row>
    <row r="23" spans="1:70" x14ac:dyDescent="0.25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4"/>
        <v>3.7417900021776473E-2</v>
      </c>
      <c r="R23" s="75">
        <f t="shared" si="15"/>
        <v>1.7143875493132374</v>
      </c>
      <c r="S23" s="75">
        <f t="shared" si="16"/>
        <v>1.9142237181862407E-2</v>
      </c>
      <c r="T23" s="75">
        <f t="shared" si="17"/>
        <v>0.1288443908652156</v>
      </c>
      <c r="U23" s="75">
        <f t="shared" si="18"/>
        <v>0.4357454215370104</v>
      </c>
      <c r="V23" s="75">
        <f t="shared" si="19"/>
        <v>0.15123968815035951</v>
      </c>
      <c r="W23" s="75">
        <f t="shared" si="20"/>
        <v>0.17713820775048805</v>
      </c>
      <c r="X23" s="75">
        <f t="shared" si="21"/>
        <v>0.58512202985215378</v>
      </c>
      <c r="Y23" s="75">
        <f t="shared" si="22"/>
        <v>2.5500215535168843E-2</v>
      </c>
      <c r="Z23" s="75">
        <f t="shared" si="23"/>
        <v>0.23205517330817907</v>
      </c>
      <c r="AA23" s="75">
        <f t="shared" si="24"/>
        <v>2.1342577920768723E-2</v>
      </c>
      <c r="AB23" s="75">
        <f t="shared" si="25"/>
        <v>0.11311974100944029</v>
      </c>
      <c r="AC23" s="75">
        <f t="shared" si="26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7"/>
        <v>3.6796810728690454E-2</v>
      </c>
      <c r="AS23" s="75">
        <f t="shared" si="28"/>
        <v>0.77784278652029049</v>
      </c>
      <c r="AT23" s="75">
        <f t="shared" si="1"/>
        <v>1.5782223704917081E-2</v>
      </c>
      <c r="AU23" s="75">
        <f t="shared" si="2"/>
        <v>0.10675670704023005</v>
      </c>
      <c r="AV23" s="75">
        <f t="shared" si="3"/>
        <v>0.50000246311855501</v>
      </c>
      <c r="AW23" s="75">
        <f t="shared" si="4"/>
        <v>0.26690937650287339</v>
      </c>
      <c r="AX23" s="75">
        <f t="shared" si="5"/>
        <v>0.35608920452606507</v>
      </c>
      <c r="AY23" s="75">
        <f t="shared" si="6"/>
        <v>0.93943116091161361</v>
      </c>
      <c r="AZ23" s="75">
        <f t="shared" si="7"/>
        <v>2.0098832792913791E-2</v>
      </c>
      <c r="BA23" s="75">
        <f t="shared" si="8"/>
        <v>0.3381872181318416</v>
      </c>
      <c r="BB23" s="75">
        <f t="shared" si="9"/>
        <v>5.4592326158357851E-2</v>
      </c>
      <c r="BC23" s="75">
        <f t="shared" si="10"/>
        <v>0.22016080763482951</v>
      </c>
      <c r="BD23" s="75">
        <f t="shared" si="11"/>
        <v>0.14860199704988358</v>
      </c>
      <c r="BF23" s="57">
        <f t="shared" si="29"/>
        <v>0.93654476279294696</v>
      </c>
      <c r="BG23" s="57">
        <f t="shared" si="30"/>
        <v>3.3600134769453255E-3</v>
      </c>
      <c r="BH23" s="57">
        <f t="shared" si="31"/>
        <v>2.2087683824985549E-2</v>
      </c>
      <c r="BI23" s="57">
        <f t="shared" si="32"/>
        <v>-6.4257041581544605E-2</v>
      </c>
      <c r="BJ23" s="57">
        <f t="shared" si="33"/>
        <v>-0.11566968835251387</v>
      </c>
      <c r="BK23" s="57">
        <f t="shared" si="34"/>
        <v>-0.17895099677557702</v>
      </c>
      <c r="BL23" s="57">
        <f t="shared" si="35"/>
        <v>-0.35430913105945983</v>
      </c>
      <c r="BM23" s="57">
        <f t="shared" si="36"/>
        <v>5.4013827422550523E-3</v>
      </c>
      <c r="BN23" s="57">
        <f t="shared" si="37"/>
        <v>-0.10613204482366254</v>
      </c>
      <c r="BO23" s="57">
        <f t="shared" si="38"/>
        <v>-3.3249748237589125E-2</v>
      </c>
      <c r="BP23" s="57">
        <f t="shared" si="39"/>
        <v>-0.10704106662538922</v>
      </c>
      <c r="BQ23" s="57">
        <f t="shared" si="40"/>
        <v>-3.5529357170923467E-2</v>
      </c>
      <c r="BR23" s="57">
        <f t="shared" si="13"/>
        <v>-2.7745231789526772E-2</v>
      </c>
    </row>
    <row r="24" spans="1:70" x14ac:dyDescent="0.25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4"/>
        <v>3.1985671421864703E-2</v>
      </c>
      <c r="R24" s="75">
        <f t="shared" si="15"/>
        <v>1.3550490426899326</v>
      </c>
      <c r="S24" s="75">
        <f t="shared" si="16"/>
        <v>5.4659403909906687E-2</v>
      </c>
      <c r="T24" s="75">
        <f t="shared" si="17"/>
        <v>2.031310926954398E-2</v>
      </c>
      <c r="U24" s="75">
        <f t="shared" si="18"/>
        <v>0.20755077696020269</v>
      </c>
      <c r="V24" s="75">
        <f t="shared" si="19"/>
        <v>0.15910880524322593</v>
      </c>
      <c r="W24" s="75">
        <f t="shared" si="20"/>
        <v>0.12390253790464428</v>
      </c>
      <c r="X24" s="75">
        <f t="shared" si="21"/>
        <v>0.58260953524277748</v>
      </c>
      <c r="Y24" s="75">
        <f t="shared" si="22"/>
        <v>3.9713890718203637E-2</v>
      </c>
      <c r="Z24" s="75">
        <f t="shared" si="23"/>
        <v>0.36799064754805089</v>
      </c>
      <c r="AA24" s="75">
        <f t="shared" si="24"/>
        <v>3.2111449130997845E-2</v>
      </c>
      <c r="AB24" s="75">
        <f t="shared" si="25"/>
        <v>0.12910558543883763</v>
      </c>
      <c r="AC24" s="75">
        <f t="shared" si="26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7"/>
        <v>3.0837038216138701E-2</v>
      </c>
      <c r="AS24" s="75">
        <f t="shared" si="28"/>
        <v>0.61197340640887032</v>
      </c>
      <c r="AT24" s="75">
        <f t="shared" si="1"/>
        <v>4.4585210990339824E-2</v>
      </c>
      <c r="AU24" s="75">
        <f t="shared" si="2"/>
        <v>-1.6723011590801497E-2</v>
      </c>
      <c r="AV24" s="75">
        <f t="shared" si="3"/>
        <v>0.16777535528671653</v>
      </c>
      <c r="AW24" s="75">
        <f t="shared" si="4"/>
        <v>0.28086875880535528</v>
      </c>
      <c r="AX24" s="75">
        <f t="shared" si="5"/>
        <v>0.21971840291053915</v>
      </c>
      <c r="AY24" s="75">
        <f t="shared" si="6"/>
        <v>0.82331350281545002</v>
      </c>
      <c r="AZ24" s="75">
        <f t="shared" si="7"/>
        <v>2.8790076590758999E-2</v>
      </c>
      <c r="BA24" s="75">
        <f t="shared" si="8"/>
        <v>0.4879147197492264</v>
      </c>
      <c r="BB24" s="75">
        <f t="shared" si="9"/>
        <v>8.0657915764003232E-2</v>
      </c>
      <c r="BC24" s="75">
        <f t="shared" si="10"/>
        <v>0.22497260185041504</v>
      </c>
      <c r="BD24" s="75">
        <f t="shared" si="11"/>
        <v>0.18847799777502322</v>
      </c>
      <c r="BF24" s="57">
        <f t="shared" si="29"/>
        <v>0.74307563628106232</v>
      </c>
      <c r="BG24" s="57">
        <f t="shared" si="30"/>
        <v>1.0074192919566863E-2</v>
      </c>
      <c r="BH24" s="57">
        <f t="shared" si="31"/>
        <v>3.7036120860345481E-2</v>
      </c>
      <c r="BI24" s="57">
        <f t="shared" si="32"/>
        <v>3.9775421673486161E-2</v>
      </c>
      <c r="BJ24" s="57">
        <f t="shared" si="33"/>
        <v>-0.12175995356212935</v>
      </c>
      <c r="BK24" s="57">
        <f t="shared" si="34"/>
        <v>-9.5815865005894868E-2</v>
      </c>
      <c r="BL24" s="57">
        <f t="shared" si="35"/>
        <v>-0.24070396757267254</v>
      </c>
      <c r="BM24" s="57">
        <f t="shared" si="36"/>
        <v>1.0923814127444639E-2</v>
      </c>
      <c r="BN24" s="57">
        <f t="shared" si="37"/>
        <v>-0.11992407220117551</v>
      </c>
      <c r="BO24" s="57">
        <f t="shared" si="38"/>
        <v>-4.8546466633005388E-2</v>
      </c>
      <c r="BP24" s="57">
        <f t="shared" si="39"/>
        <v>-9.586701641157741E-2</v>
      </c>
      <c r="BQ24" s="57">
        <f t="shared" si="40"/>
        <v>-5.4493454764244831E-2</v>
      </c>
      <c r="BR24" s="57">
        <f t="shared" si="13"/>
        <v>6.3774389711205581E-2</v>
      </c>
    </row>
    <row r="25" spans="1:70" x14ac:dyDescent="0.25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4"/>
        <v>3.9112037836832592E-2</v>
      </c>
      <c r="R25" s="75">
        <f t="shared" si="15"/>
        <v>1.4480927412915059</v>
      </c>
      <c r="S25" s="75">
        <f t="shared" si="16"/>
        <v>2.9111787104608662E-2</v>
      </c>
      <c r="T25" s="75">
        <f t="shared" si="17"/>
        <v>1.7541368171151546E-2</v>
      </c>
      <c r="U25" s="75">
        <f t="shared" si="18"/>
        <v>1.0372907216421057</v>
      </c>
      <c r="V25" s="75">
        <f t="shared" si="19"/>
        <v>0.12186492839754695</v>
      </c>
      <c r="W25" s="75">
        <f t="shared" si="20"/>
        <v>0.16022198291361514</v>
      </c>
      <c r="X25" s="75">
        <f t="shared" si="21"/>
        <v>0.45578262587630242</v>
      </c>
      <c r="Y25" s="75">
        <f t="shared" si="22"/>
        <v>0.63230964635644205</v>
      </c>
      <c r="Z25" s="75">
        <f t="shared" si="23"/>
        <v>0.26281996853009798</v>
      </c>
      <c r="AA25" s="75">
        <f t="shared" si="24"/>
        <v>3.3980454818989078E-2</v>
      </c>
      <c r="AB25" s="75">
        <f t="shared" si="25"/>
        <v>0.10517885822725952</v>
      </c>
      <c r="AC25" s="75">
        <f t="shared" si="26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7"/>
        <v>3.8436256039625416E-2</v>
      </c>
      <c r="AS25" s="75">
        <f t="shared" si="28"/>
        <v>0.60813576690645377</v>
      </c>
      <c r="AT25" s="75">
        <f t="shared" si="1"/>
        <v>2.298982164033618E-2</v>
      </c>
      <c r="AU25" s="75">
        <f t="shared" si="2"/>
        <v>2.1033525721282142E-2</v>
      </c>
      <c r="AV25" s="75">
        <f t="shared" si="3"/>
        <v>1.1128262866393406</v>
      </c>
      <c r="AW25" s="75">
        <f t="shared" si="4"/>
        <v>0.21259554609691764</v>
      </c>
      <c r="AX25" s="75">
        <f t="shared" si="5"/>
        <v>0.35107310527690228</v>
      </c>
      <c r="AY25" s="75">
        <f t="shared" si="6"/>
        <v>0.65763870589667728</v>
      </c>
      <c r="AZ25" s="75">
        <f t="shared" si="7"/>
        <v>0.62746639386559389</v>
      </c>
      <c r="BA25" s="75">
        <f t="shared" si="8"/>
        <v>0.30291024161800817</v>
      </c>
      <c r="BB25" s="75">
        <f t="shared" si="9"/>
        <v>7.6990475187799001E-2</v>
      </c>
      <c r="BC25" s="75">
        <f t="shared" si="10"/>
        <v>0.19202508029269408</v>
      </c>
      <c r="BD25" s="75">
        <f t="shared" si="11"/>
        <v>0.24244343400938581</v>
      </c>
      <c r="BF25" s="57">
        <f t="shared" si="29"/>
        <v>0.83995697438505212</v>
      </c>
      <c r="BG25" s="57">
        <f t="shared" si="30"/>
        <v>6.1219654642724816E-3</v>
      </c>
      <c r="BH25" s="57">
        <f t="shared" si="31"/>
        <v>-3.4921575501305965E-3</v>
      </c>
      <c r="BI25" s="57">
        <f t="shared" si="32"/>
        <v>-7.5535564997234905E-2</v>
      </c>
      <c r="BJ25" s="57">
        <f t="shared" si="33"/>
        <v>-9.0730617699370686E-2</v>
      </c>
      <c r="BK25" s="57">
        <f t="shared" si="34"/>
        <v>-0.19085112236328713</v>
      </c>
      <c r="BL25" s="57">
        <f t="shared" si="35"/>
        <v>-0.20185608002037486</v>
      </c>
      <c r="BM25" s="57">
        <f t="shared" si="36"/>
        <v>4.84325249084816E-3</v>
      </c>
      <c r="BN25" s="57">
        <f t="shared" si="37"/>
        <v>-4.0090273087910189E-2</v>
      </c>
      <c r="BO25" s="57">
        <f t="shared" si="38"/>
        <v>-4.3010020368809923E-2</v>
      </c>
      <c r="BP25" s="57">
        <f t="shared" si="39"/>
        <v>-8.6846222065434561E-2</v>
      </c>
      <c r="BQ25" s="57">
        <f t="shared" si="40"/>
        <v>-7.9046829708289773E-2</v>
      </c>
      <c r="BR25" s="57">
        <f t="shared" si="13"/>
        <v>3.9463304479330205E-2</v>
      </c>
    </row>
    <row r="26" spans="1:70" x14ac:dyDescent="0.25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4"/>
        <v>6.5583002634763021E-2</v>
      </c>
      <c r="R26" s="75">
        <f t="shared" si="15"/>
        <v>2.3718461564585978</v>
      </c>
      <c r="S26" s="75">
        <f t="shared" si="16"/>
        <v>8.9919944037697999E-2</v>
      </c>
      <c r="T26" s="75">
        <f t="shared" si="17"/>
        <v>0.58801217032296127</v>
      </c>
      <c r="U26" s="75">
        <f t="shared" si="18"/>
        <v>0.50116818273984265</v>
      </c>
      <c r="V26" s="75">
        <f t="shared" si="19"/>
        <v>0.37171706821166045</v>
      </c>
      <c r="W26" s="75">
        <f t="shared" si="20"/>
        <v>0.1967083439322875</v>
      </c>
      <c r="X26" s="75">
        <f t="shared" si="21"/>
        <v>1.100031793638703</v>
      </c>
      <c r="Y26" s="75">
        <f t="shared" si="22"/>
        <v>0.13154649216879302</v>
      </c>
      <c r="Z26" s="75">
        <f t="shared" si="23"/>
        <v>0.50584731718751175</v>
      </c>
      <c r="AA26" s="75">
        <f t="shared" si="24"/>
        <v>2.6863915210781568E-2</v>
      </c>
      <c r="AB26" s="75">
        <f t="shared" si="25"/>
        <v>0.24956754465849901</v>
      </c>
      <c r="AC26" s="75">
        <f t="shared" si="26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7"/>
        <v>6.5274131177051276E-2</v>
      </c>
      <c r="AS26" s="75">
        <f t="shared" si="28"/>
        <v>1.0890367467568602</v>
      </c>
      <c r="AT26" s="75">
        <f t="shared" si="1"/>
        <v>7.3339414381554696E-2</v>
      </c>
      <c r="AU26" s="75">
        <f t="shared" si="2"/>
        <v>0.48622988984589693</v>
      </c>
      <c r="AV26" s="75">
        <f t="shared" si="3"/>
        <v>0.4012570973127475</v>
      </c>
      <c r="AW26" s="75">
        <f t="shared" si="4"/>
        <v>0.64350121768890156</v>
      </c>
      <c r="AX26" s="75">
        <f t="shared" si="5"/>
        <v>0.35948900876910073</v>
      </c>
      <c r="AY26" s="75">
        <f t="shared" si="6"/>
        <v>1.7161701848742483</v>
      </c>
      <c r="AZ26" s="75">
        <f t="shared" si="7"/>
        <v>0.10517548962330146</v>
      </c>
      <c r="BA26" s="75">
        <f t="shared" si="8"/>
        <v>0.65391180376425617</v>
      </c>
      <c r="BB26" s="75">
        <f t="shared" si="9"/>
        <v>7.5604391772436039E-2</v>
      </c>
      <c r="BC26" s="75">
        <f t="shared" si="10"/>
        <v>0.44937024614363891</v>
      </c>
      <c r="BD26" s="75">
        <f t="shared" si="11"/>
        <v>0.37560059212409025</v>
      </c>
      <c r="BF26" s="57">
        <f t="shared" si="29"/>
        <v>1.2828094097017375</v>
      </c>
      <c r="BG26" s="57">
        <f t="shared" si="30"/>
        <v>1.6580529656143303E-2</v>
      </c>
      <c r="BH26" s="57">
        <f t="shared" si="31"/>
        <v>0.10178228047706434</v>
      </c>
      <c r="BI26" s="57">
        <f t="shared" si="32"/>
        <v>9.9911085427095148E-2</v>
      </c>
      <c r="BJ26" s="57">
        <f t="shared" si="33"/>
        <v>-0.27178414947724111</v>
      </c>
      <c r="BK26" s="57">
        <f t="shared" si="34"/>
        <v>-0.16278066483681322</v>
      </c>
      <c r="BL26" s="57">
        <f t="shared" si="35"/>
        <v>-0.61613839123554537</v>
      </c>
      <c r="BM26" s="57">
        <f t="shared" si="36"/>
        <v>2.6371002545491559E-2</v>
      </c>
      <c r="BN26" s="57">
        <f t="shared" si="37"/>
        <v>-0.14806448657674443</v>
      </c>
      <c r="BO26" s="57">
        <f t="shared" si="38"/>
        <v>-4.8740476561654471E-2</v>
      </c>
      <c r="BP26" s="57">
        <f t="shared" si="39"/>
        <v>-0.1998027014851399</v>
      </c>
      <c r="BQ26" s="57">
        <f t="shared" si="40"/>
        <v>-9.5827278294004559E-2</v>
      </c>
      <c r="BR26" s="57">
        <f t="shared" si="13"/>
        <v>-1.5683840659611481E-2</v>
      </c>
    </row>
    <row r="27" spans="1:70" x14ac:dyDescent="0.25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4"/>
        <v>5.4840430952226571E-2</v>
      </c>
      <c r="R27" s="75">
        <f t="shared" si="15"/>
        <v>1.9883070626997825</v>
      </c>
      <c r="S27" s="75">
        <f t="shared" si="16"/>
        <v>4.485898769283813E-2</v>
      </c>
      <c r="T27" s="75">
        <f t="shared" si="17"/>
        <v>0.34811094567084572</v>
      </c>
      <c r="U27" s="75">
        <f t="shared" si="18"/>
        <v>1.4660526920755284</v>
      </c>
      <c r="V27" s="75">
        <f t="shared" si="19"/>
        <v>0.18450623237192301</v>
      </c>
      <c r="W27" s="75">
        <f t="shared" si="20"/>
        <v>0.22092108632421242</v>
      </c>
      <c r="X27" s="75">
        <f t="shared" si="21"/>
        <v>0.86538275780628715</v>
      </c>
      <c r="Y27" s="75">
        <f t="shared" si="22"/>
        <v>4.7073871665609758E-2</v>
      </c>
      <c r="Z27" s="75">
        <f t="shared" si="23"/>
        <v>0.23167606566546806</v>
      </c>
      <c r="AA27" s="75">
        <f t="shared" si="24"/>
        <v>3.3287803456277666E-2</v>
      </c>
      <c r="AB27" s="75">
        <f t="shared" si="25"/>
        <v>0.12948248667753512</v>
      </c>
      <c r="AC27" s="75">
        <f t="shared" si="26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7"/>
        <v>5.3224105373535169E-2</v>
      </c>
      <c r="AS27" s="75">
        <f t="shared" si="28"/>
        <v>0.91911131321024997</v>
      </c>
      <c r="AT27" s="75">
        <f t="shared" si="1"/>
        <v>3.7555260171783976E-2</v>
      </c>
      <c r="AU27" s="75">
        <f t="shared" si="2"/>
        <v>0.26014304569365276</v>
      </c>
      <c r="AV27" s="75">
        <f t="shared" si="3"/>
        <v>1.5409232537312891</v>
      </c>
      <c r="AW27" s="75">
        <f t="shared" si="4"/>
        <v>0.28526388426395183</v>
      </c>
      <c r="AX27" s="75">
        <f t="shared" si="5"/>
        <v>0.44548490399776391</v>
      </c>
      <c r="AY27" s="75">
        <f t="shared" si="6"/>
        <v>1.2883055904451013</v>
      </c>
      <c r="AZ27" s="75">
        <f t="shared" si="7"/>
        <v>3.5309963979030815E-2</v>
      </c>
      <c r="BA27" s="75">
        <f t="shared" si="8"/>
        <v>0.25643893839219734</v>
      </c>
      <c r="BB27" s="75">
        <f t="shared" si="9"/>
        <v>9.3561020724009014E-2</v>
      </c>
      <c r="BC27" s="75">
        <f t="shared" si="10"/>
        <v>0.23504915334024856</v>
      </c>
      <c r="BD27" s="75">
        <f t="shared" si="11"/>
        <v>0.30345729324606002</v>
      </c>
      <c r="BF27" s="57">
        <f t="shared" si="29"/>
        <v>1.0691957494895326</v>
      </c>
      <c r="BG27" s="57">
        <f t="shared" si="30"/>
        <v>7.3037275210541541E-3</v>
      </c>
      <c r="BH27" s="57">
        <f t="shared" si="31"/>
        <v>8.7967899977192954E-2</v>
      </c>
      <c r="BI27" s="57">
        <f t="shared" si="32"/>
        <v>-7.4870561655760781E-2</v>
      </c>
      <c r="BJ27" s="57">
        <f t="shared" si="33"/>
        <v>-0.10075765189202882</v>
      </c>
      <c r="BK27" s="57">
        <f t="shared" si="34"/>
        <v>-0.22456381767355149</v>
      </c>
      <c r="BL27" s="57">
        <f t="shared" si="35"/>
        <v>-0.42292283263881414</v>
      </c>
      <c r="BM27" s="57">
        <f t="shared" si="36"/>
        <v>1.1763907686578944E-2</v>
      </c>
      <c r="BN27" s="57">
        <f t="shared" si="37"/>
        <v>-2.4762872726729279E-2</v>
      </c>
      <c r="BO27" s="57">
        <f t="shared" si="38"/>
        <v>-6.0273217267731348E-2</v>
      </c>
      <c r="BP27" s="57">
        <f t="shared" si="39"/>
        <v>-0.10556666666271344</v>
      </c>
      <c r="BQ27" s="57">
        <f t="shared" si="40"/>
        <v>-8.5052486530358268E-2</v>
      </c>
      <c r="BR27" s="57">
        <f t="shared" si="13"/>
        <v>7.7461177626670985E-2</v>
      </c>
    </row>
    <row r="28" spans="1:70" x14ac:dyDescent="0.25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4"/>
        <v>3.1797399173034258E-2</v>
      </c>
      <c r="R28" s="75">
        <f t="shared" si="15"/>
        <v>1.1415670922987464</v>
      </c>
      <c r="S28" s="75">
        <f t="shared" si="16"/>
        <v>8.7752594610515475E-2</v>
      </c>
      <c r="T28" s="75">
        <f t="shared" si="17"/>
        <v>0.16718514022777217</v>
      </c>
      <c r="U28" s="75">
        <f t="shared" si="18"/>
        <v>0.40201019144547256</v>
      </c>
      <c r="V28" s="75">
        <f t="shared" si="19"/>
        <v>0.13972359357084554</v>
      </c>
      <c r="W28" s="75">
        <f t="shared" si="20"/>
        <v>0.26437747998575228</v>
      </c>
      <c r="X28" s="75">
        <f t="shared" si="21"/>
        <v>0.3061217801912271</v>
      </c>
      <c r="Y28" s="75">
        <f t="shared" si="22"/>
        <v>0.15127721293997204</v>
      </c>
      <c r="Z28" s="75">
        <f t="shared" si="23"/>
        <v>0.19669400021394012</v>
      </c>
      <c r="AA28" s="75">
        <f t="shared" si="24"/>
        <v>2.0707571654207842E-2</v>
      </c>
      <c r="AB28" s="75">
        <f t="shared" si="25"/>
        <v>0.10169978401138136</v>
      </c>
      <c r="AC28" s="75">
        <f t="shared" si="26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7"/>
        <v>3.1459551873423974E-2</v>
      </c>
      <c r="AS28" s="75">
        <f t="shared" si="28"/>
        <v>0.5412388976561977</v>
      </c>
      <c r="AT28" s="75">
        <f t="shared" si="1"/>
        <v>7.372369570596489E-2</v>
      </c>
      <c r="AU28" s="75">
        <f t="shared" si="2"/>
        <v>0.1229815293849813</v>
      </c>
      <c r="AV28" s="75">
        <f t="shared" si="3"/>
        <v>0.38736011289958294</v>
      </c>
      <c r="AW28" s="75">
        <f t="shared" si="4"/>
        <v>0.24304622355042518</v>
      </c>
      <c r="AX28" s="75">
        <f t="shared" si="5"/>
        <v>0.39948095430333425</v>
      </c>
      <c r="AY28" s="75">
        <f t="shared" si="6"/>
        <v>0.45896368325952674</v>
      </c>
      <c r="AZ28" s="75">
        <f t="shared" si="7"/>
        <v>0.15471886123443629</v>
      </c>
      <c r="BA28" s="75">
        <f t="shared" si="8"/>
        <v>0.27114813053986275</v>
      </c>
      <c r="BB28" s="75">
        <f t="shared" si="9"/>
        <v>4.0216020422312017E-2</v>
      </c>
      <c r="BC28" s="75">
        <f t="shared" si="10"/>
        <v>0.20152772875108255</v>
      </c>
      <c r="BD28" s="75">
        <f t="shared" si="11"/>
        <v>0.20698778521750558</v>
      </c>
      <c r="BF28" s="57">
        <f t="shared" si="29"/>
        <v>0.60032819464254872</v>
      </c>
      <c r="BG28" s="57">
        <f t="shared" si="30"/>
        <v>1.4028898904550585E-2</v>
      </c>
      <c r="BH28" s="57">
        <f t="shared" si="31"/>
        <v>4.4203610842790869E-2</v>
      </c>
      <c r="BI28" s="57">
        <f t="shared" si="32"/>
        <v>1.4650078545889622E-2</v>
      </c>
      <c r="BJ28" s="57">
        <f t="shared" si="33"/>
        <v>-0.10332262997957964</v>
      </c>
      <c r="BK28" s="57">
        <f t="shared" si="34"/>
        <v>-0.13510347431758196</v>
      </c>
      <c r="BL28" s="57">
        <f t="shared" si="35"/>
        <v>-0.15284190306829964</v>
      </c>
      <c r="BM28" s="57">
        <f t="shared" si="36"/>
        <v>-3.4416482944642501E-3</v>
      </c>
      <c r="BN28" s="57">
        <f t="shared" si="37"/>
        <v>-7.4454130325922629E-2</v>
      </c>
      <c r="BO28" s="57">
        <f t="shared" si="38"/>
        <v>-1.9508448768104175E-2</v>
      </c>
      <c r="BP28" s="57">
        <f t="shared" si="39"/>
        <v>-9.9827944739701191E-2</v>
      </c>
      <c r="BQ28" s="57">
        <f t="shared" si="40"/>
        <v>-4.0150693286132605E-2</v>
      </c>
      <c r="BR28" s="57">
        <f t="shared" si="13"/>
        <v>4.4559910155993754E-2</v>
      </c>
    </row>
    <row r="29" spans="1:70" x14ac:dyDescent="0.25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4"/>
        <v>2.3427422467729109E-2</v>
      </c>
      <c r="R29" s="75">
        <f t="shared" si="15"/>
        <v>0.60746139764329554</v>
      </c>
      <c r="S29" s="75">
        <f t="shared" si="16"/>
        <v>2.7238509692860218E-2</v>
      </c>
      <c r="T29" s="75">
        <f t="shared" si="17"/>
        <v>9.2089171513772619E-2</v>
      </c>
      <c r="U29" s="75">
        <f t="shared" si="18"/>
        <v>0.44930439789702936</v>
      </c>
      <c r="V29" s="75">
        <f t="shared" si="19"/>
        <v>7.2489178228374224E-2</v>
      </c>
      <c r="W29" s="75">
        <f t="shared" si="20"/>
        <v>0.21001705267478121</v>
      </c>
      <c r="X29" s="75">
        <f t="shared" si="21"/>
        <v>0.29018771910675978</v>
      </c>
      <c r="Y29" s="75">
        <f t="shared" si="22"/>
        <v>0.41483568773118562</v>
      </c>
      <c r="Z29" s="75">
        <f t="shared" si="23"/>
        <v>0.1981767313090928</v>
      </c>
      <c r="AA29" s="75">
        <f t="shared" si="24"/>
        <v>1.6737022660100832E-2</v>
      </c>
      <c r="AB29" s="75">
        <f t="shared" si="25"/>
        <v>0.10547523332290862</v>
      </c>
      <c r="AC29" s="75">
        <f t="shared" si="26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7"/>
        <v>2.7060926910859484E-2</v>
      </c>
      <c r="AS29" s="75">
        <f t="shared" si="28"/>
        <v>0.26511101324033837</v>
      </c>
      <c r="AT29" s="75">
        <f t="shared" si="1"/>
        <v>2.2149656305401871E-2</v>
      </c>
      <c r="AU29" s="75">
        <f t="shared" si="2"/>
        <v>5.7358582556284558E-2</v>
      </c>
      <c r="AV29" s="75">
        <f t="shared" si="3"/>
        <v>0.57499884343752827</v>
      </c>
      <c r="AW29" s="75">
        <f t="shared" si="4"/>
        <v>0.12507101142523849</v>
      </c>
      <c r="AX29" s="75">
        <f t="shared" si="5"/>
        <v>0.44763367690773864</v>
      </c>
      <c r="AY29" s="75">
        <f t="shared" si="6"/>
        <v>0.41621806012311557</v>
      </c>
      <c r="AZ29" s="75">
        <f t="shared" si="7"/>
        <v>0.37220192092613802</v>
      </c>
      <c r="BA29" s="75">
        <f t="shared" si="8"/>
        <v>0.23592018930246697</v>
      </c>
      <c r="BB29" s="75">
        <f t="shared" si="9"/>
        <v>5.3209555117245601E-2</v>
      </c>
      <c r="BC29" s="75">
        <f t="shared" si="10"/>
        <v>0.19767208576921863</v>
      </c>
      <c r="BD29" s="75">
        <f t="shared" si="11"/>
        <v>0.17287252607811748</v>
      </c>
      <c r="BF29" s="57">
        <f t="shared" si="29"/>
        <v>0.34235038440295718</v>
      </c>
      <c r="BG29" s="57">
        <f t="shared" si="30"/>
        <v>5.0888533874583475E-3</v>
      </c>
      <c r="BH29" s="57">
        <f t="shared" si="31"/>
        <v>3.4730588957488061E-2</v>
      </c>
      <c r="BI29" s="57">
        <f t="shared" si="32"/>
        <v>-0.12569444554049891</v>
      </c>
      <c r="BJ29" s="57">
        <f t="shared" si="33"/>
        <v>-5.2581833196864269E-2</v>
      </c>
      <c r="BK29" s="57">
        <f t="shared" si="34"/>
        <v>-0.23761662423295743</v>
      </c>
      <c r="BL29" s="57">
        <f t="shared" si="35"/>
        <v>-0.1260303410163558</v>
      </c>
      <c r="BM29" s="57">
        <f t="shared" si="36"/>
        <v>4.2633766805047602E-2</v>
      </c>
      <c r="BN29" s="57">
        <f t="shared" si="37"/>
        <v>-3.7743457993374169E-2</v>
      </c>
      <c r="BO29" s="57">
        <f t="shared" si="38"/>
        <v>-3.6472532457144768E-2</v>
      </c>
      <c r="BP29" s="57">
        <f t="shared" si="39"/>
        <v>-9.2196852446310013E-2</v>
      </c>
      <c r="BQ29" s="57">
        <f t="shared" si="40"/>
        <v>-4.6416502856147512E-2</v>
      </c>
      <c r="BR29" s="57">
        <f t="shared" si="13"/>
        <v>-0.3299489961867017</v>
      </c>
    </row>
    <row r="30" spans="1:70" x14ac:dyDescent="0.25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4"/>
        <v>3.0263316787530581E-2</v>
      </c>
      <c r="R30" s="75">
        <f t="shared" si="15"/>
        <v>1.1211350448622677</v>
      </c>
      <c r="S30" s="75">
        <f t="shared" si="16"/>
        <v>6.4233224744581929E-2</v>
      </c>
      <c r="T30" s="75">
        <f t="shared" si="17"/>
        <v>-1.597994202650908E-2</v>
      </c>
      <c r="U30" s="75">
        <f t="shared" si="18"/>
        <v>0.65571526394459501</v>
      </c>
      <c r="V30" s="75">
        <f t="shared" si="19"/>
        <v>0.1057075407581622</v>
      </c>
      <c r="W30" s="75">
        <f t="shared" si="20"/>
        <v>0.14163862318577355</v>
      </c>
      <c r="X30" s="75">
        <f t="shared" si="21"/>
        <v>0.24105886210067143</v>
      </c>
      <c r="Y30" s="75">
        <f t="shared" si="22"/>
        <v>0.41543031683582349</v>
      </c>
      <c r="Z30" s="75">
        <f t="shared" si="23"/>
        <v>0.26282020817381579</v>
      </c>
      <c r="AA30" s="75">
        <f t="shared" si="24"/>
        <v>1.0796955230030035E-2</v>
      </c>
      <c r="AB30" s="75">
        <f t="shared" si="25"/>
        <v>0.16090677920072677</v>
      </c>
      <c r="AC30" s="75">
        <f t="shared" si="26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7"/>
        <v>2.8604083159863958E-2</v>
      </c>
      <c r="AS30" s="75">
        <f t="shared" si="28"/>
        <v>0.52570541211733191</v>
      </c>
      <c r="AT30" s="75">
        <f t="shared" si="1"/>
        <v>5.5710693083734872E-2</v>
      </c>
      <c r="AU30" s="75">
        <f t="shared" si="2"/>
        <v>-2.8516037511962793E-2</v>
      </c>
      <c r="AV30" s="75">
        <f t="shared" si="3"/>
        <v>0.51662210460679658</v>
      </c>
      <c r="AW30" s="75">
        <f t="shared" si="4"/>
        <v>0.17984309717706434</v>
      </c>
      <c r="AX30" s="75">
        <f t="shared" si="5"/>
        <v>0.22127447097080979</v>
      </c>
      <c r="AY30" s="75">
        <f t="shared" si="6"/>
        <v>0.43060106951254395</v>
      </c>
      <c r="AZ30" s="75">
        <f t="shared" si="7"/>
        <v>0.3818471101757106</v>
      </c>
      <c r="BA30" s="75">
        <f t="shared" si="8"/>
        <v>0.32817606168023034</v>
      </c>
      <c r="BB30" s="75">
        <f t="shared" si="9"/>
        <v>1.7509772350950567E-2</v>
      </c>
      <c r="BC30" s="75">
        <f t="shared" si="10"/>
        <v>0.26939871100553664</v>
      </c>
      <c r="BD30" s="75">
        <f t="shared" si="11"/>
        <v>0.18196684563130347</v>
      </c>
      <c r="BF30" s="57">
        <f t="shared" si="29"/>
        <v>0.59542963274493577</v>
      </c>
      <c r="BG30" s="57">
        <f t="shared" si="30"/>
        <v>8.5225316608470575E-3</v>
      </c>
      <c r="BH30" s="57">
        <f t="shared" si="31"/>
        <v>1.2536095485453713E-2</v>
      </c>
      <c r="BI30" s="57">
        <f t="shared" si="32"/>
        <v>0.13909315933779842</v>
      </c>
      <c r="BJ30" s="57">
        <f t="shared" si="33"/>
        <v>-7.413555641890214E-2</v>
      </c>
      <c r="BK30" s="57">
        <f t="shared" si="34"/>
        <v>-7.963584778503624E-2</v>
      </c>
      <c r="BL30" s="57">
        <f t="shared" si="35"/>
        <v>-0.18954220741187253</v>
      </c>
      <c r="BM30" s="57">
        <f t="shared" si="36"/>
        <v>3.3583206660112885E-2</v>
      </c>
      <c r="BN30" s="57">
        <f t="shared" si="37"/>
        <v>-6.5355853506414541E-2</v>
      </c>
      <c r="BO30" s="57">
        <f t="shared" si="38"/>
        <v>-6.7128171209205317E-3</v>
      </c>
      <c r="BP30" s="57">
        <f t="shared" si="39"/>
        <v>-0.10849193180480987</v>
      </c>
      <c r="BQ30" s="57">
        <f t="shared" si="40"/>
        <v>-4.5049100770416017E-2</v>
      </c>
      <c r="BR30" s="57">
        <f t="shared" si="13"/>
        <v>0.22024131107077605</v>
      </c>
    </row>
    <row r="31" spans="1:70" x14ac:dyDescent="0.25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4"/>
        <v>4.1816429959536272E-2</v>
      </c>
      <c r="R31" s="75">
        <f t="shared" si="15"/>
        <v>2.005461375174824</v>
      </c>
      <c r="S31" s="75">
        <f t="shared" si="16"/>
        <v>4.6203677629359195E-2</v>
      </c>
      <c r="T31" s="75">
        <f t="shared" si="17"/>
        <v>7.0587448322460972E-2</v>
      </c>
      <c r="U31" s="75">
        <f t="shared" si="18"/>
        <v>1.1875434376507239</v>
      </c>
      <c r="V31" s="75">
        <f t="shared" si="19"/>
        <v>0.11444949502634365</v>
      </c>
      <c r="W31" s="75">
        <f t="shared" si="20"/>
        <v>0.13189360891597116</v>
      </c>
      <c r="X31" s="75">
        <f t="shared" si="21"/>
        <v>0.24254707169790779</v>
      </c>
      <c r="Y31" s="75">
        <f t="shared" si="22"/>
        <v>6.2561142279654078E-2</v>
      </c>
      <c r="Z31" s="75">
        <f t="shared" si="23"/>
        <v>0.16730072757358436</v>
      </c>
      <c r="AA31" s="75">
        <f t="shared" si="24"/>
        <v>2.436567859006564E-2</v>
      </c>
      <c r="AB31" s="75">
        <f t="shared" si="25"/>
        <v>0.1443512335194829</v>
      </c>
      <c r="AC31" s="75">
        <f t="shared" si="26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7"/>
        <v>3.5215625553063346E-2</v>
      </c>
      <c r="AS31" s="75">
        <f t="shared" si="28"/>
        <v>0.87313793675986884</v>
      </c>
      <c r="AT31" s="75">
        <f t="shared" si="1"/>
        <v>3.7321724872808722E-2</v>
      </c>
      <c r="AU31" s="75">
        <f t="shared" si="2"/>
        <v>4.4827949204010419E-2</v>
      </c>
      <c r="AV31" s="75">
        <f t="shared" si="3"/>
        <v>1.1364779830404224</v>
      </c>
      <c r="AW31" s="75">
        <f t="shared" si="4"/>
        <v>0.18284101554318818</v>
      </c>
      <c r="AX31" s="75">
        <f t="shared" si="5"/>
        <v>0.27651160834314248</v>
      </c>
      <c r="AY31" s="75">
        <f t="shared" si="6"/>
        <v>0.37561869660080871</v>
      </c>
      <c r="AZ31" s="75">
        <f t="shared" si="7"/>
        <v>5.8960816341970819E-2</v>
      </c>
      <c r="BA31" s="75">
        <f t="shared" si="8"/>
        <v>0.20063655007321973</v>
      </c>
      <c r="BB31" s="75">
        <f t="shared" si="9"/>
        <v>6.249747623566082E-2</v>
      </c>
      <c r="BC31" s="75">
        <f t="shared" si="10"/>
        <v>0.27662588721823034</v>
      </c>
      <c r="BD31" s="75">
        <f t="shared" si="11"/>
        <v>0.14748922190426664</v>
      </c>
      <c r="BF31" s="57">
        <f t="shared" si="29"/>
        <v>1.1323234384149552</v>
      </c>
      <c r="BG31" s="57">
        <f t="shared" si="30"/>
        <v>8.8819527565504736E-3</v>
      </c>
      <c r="BH31" s="57">
        <f t="shared" si="31"/>
        <v>2.5759499118450553E-2</v>
      </c>
      <c r="BI31" s="57">
        <f t="shared" si="32"/>
        <v>5.1065454610301542E-2</v>
      </c>
      <c r="BJ31" s="57">
        <f t="shared" si="33"/>
        <v>-6.8391520516844537E-2</v>
      </c>
      <c r="BK31" s="57">
        <f t="shared" si="34"/>
        <v>-0.14461799942717132</v>
      </c>
      <c r="BL31" s="57">
        <f t="shared" si="35"/>
        <v>-0.13307162490290092</v>
      </c>
      <c r="BM31" s="57">
        <f t="shared" si="36"/>
        <v>3.6003259376832589E-3</v>
      </c>
      <c r="BN31" s="57">
        <f t="shared" si="37"/>
        <v>-3.3335822499635376E-2</v>
      </c>
      <c r="BO31" s="57">
        <f t="shared" si="38"/>
        <v>-3.8131797645595183E-2</v>
      </c>
      <c r="BP31" s="57">
        <f t="shared" si="39"/>
        <v>-0.13227465369874744</v>
      </c>
      <c r="BQ31" s="57">
        <f t="shared" si="40"/>
        <v>-2.7433352159664831E-2</v>
      </c>
      <c r="BR31" s="57">
        <f t="shared" si="13"/>
        <v>0.64437389998738148</v>
      </c>
    </row>
    <row r="32" spans="1:70" x14ac:dyDescent="0.25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4"/>
        <v>4.8642020211067782E-2</v>
      </c>
      <c r="R32" s="75">
        <f t="shared" si="15"/>
        <v>2.1056822543150453</v>
      </c>
      <c r="S32" s="75">
        <f t="shared" si="16"/>
        <v>7.558634281058875E-2</v>
      </c>
      <c r="T32" s="75">
        <f t="shared" si="17"/>
        <v>0.36001959423957608</v>
      </c>
      <c r="U32" s="75">
        <f t="shared" si="18"/>
        <v>0.50675469908967385</v>
      </c>
      <c r="V32" s="75">
        <f t="shared" si="19"/>
        <v>0.14168974343635682</v>
      </c>
      <c r="W32" s="75">
        <f t="shared" si="20"/>
        <v>0.15085959578032621</v>
      </c>
      <c r="X32" s="75">
        <f t="shared" si="21"/>
        <v>0.4718370160288069</v>
      </c>
      <c r="Y32" s="75">
        <f t="shared" si="22"/>
        <v>0.25465021387302755</v>
      </c>
      <c r="Z32" s="75">
        <f t="shared" si="23"/>
        <v>0.15407397990102845</v>
      </c>
      <c r="AA32" s="75">
        <f t="shared" si="24"/>
        <v>0.27952344328416151</v>
      </c>
      <c r="AB32" s="75">
        <f t="shared" si="25"/>
        <v>0.17793300206785981</v>
      </c>
      <c r="AC32" s="75">
        <f t="shared" si="26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7"/>
        <v>4.5094209117491069E-2</v>
      </c>
      <c r="AS32" s="75">
        <f t="shared" si="28"/>
        <v>0.93865750604885778</v>
      </c>
      <c r="AT32" s="75">
        <f t="shared" si="1"/>
        <v>6.430681601741528E-2</v>
      </c>
      <c r="AU32" s="75">
        <f t="shared" si="2"/>
        <v>0.31658258985453197</v>
      </c>
      <c r="AV32" s="75">
        <f t="shared" si="3"/>
        <v>0.51448401488446671</v>
      </c>
      <c r="AW32" s="75">
        <f t="shared" si="4"/>
        <v>0.25296467863050498</v>
      </c>
      <c r="AX32" s="75">
        <f t="shared" si="5"/>
        <v>0.2541993901803371</v>
      </c>
      <c r="AY32" s="75">
        <f t="shared" si="6"/>
        <v>0.69232207438998306</v>
      </c>
      <c r="AZ32" s="75">
        <f t="shared" si="7"/>
        <v>0.2288419045901364</v>
      </c>
      <c r="BA32" s="75">
        <f t="shared" si="8"/>
        <v>0.17585619220136889</v>
      </c>
      <c r="BB32" s="75">
        <f t="shared" si="9"/>
        <v>0.60268607656337947</v>
      </c>
      <c r="BC32" s="75">
        <f t="shared" si="10"/>
        <v>0.32063896030348604</v>
      </c>
      <c r="BD32" s="75">
        <f t="shared" si="11"/>
        <v>0.15466380651465381</v>
      </c>
      <c r="BF32" s="57">
        <f t="shared" si="29"/>
        <v>1.1670247482661875</v>
      </c>
      <c r="BG32" s="57">
        <f t="shared" si="30"/>
        <v>1.1279526793173469E-2</v>
      </c>
      <c r="BH32" s="57">
        <f t="shared" si="31"/>
        <v>4.3437004385044109E-2</v>
      </c>
      <c r="BI32" s="57">
        <f t="shared" si="32"/>
        <v>-7.729315794792857E-3</v>
      </c>
      <c r="BJ32" s="57">
        <f t="shared" si="33"/>
        <v>-0.11127493519414816</v>
      </c>
      <c r="BK32" s="57">
        <f t="shared" si="34"/>
        <v>-0.1033397944000109</v>
      </c>
      <c r="BL32" s="57">
        <f t="shared" si="35"/>
        <v>-0.22048505836117616</v>
      </c>
      <c r="BM32" s="57">
        <f t="shared" si="36"/>
        <v>2.5808309282891156E-2</v>
      </c>
      <c r="BN32" s="57">
        <f t="shared" si="37"/>
        <v>-2.1782212300340442E-2</v>
      </c>
      <c r="BO32" s="57">
        <f t="shared" si="38"/>
        <v>-0.32316263327921796</v>
      </c>
      <c r="BP32" s="57">
        <f t="shared" si="39"/>
        <v>-0.14270595823562623</v>
      </c>
      <c r="BQ32" s="57">
        <f t="shared" si="40"/>
        <v>-4.0865006641222543E-2</v>
      </c>
      <c r="BR32" s="57">
        <f t="shared" si="13"/>
        <v>0.27620467452076097</v>
      </c>
    </row>
    <row r="33" spans="1:70" x14ac:dyDescent="0.25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4"/>
        <v>3.3450428959835632E-2</v>
      </c>
      <c r="R33" s="75">
        <f t="shared" si="15"/>
        <v>0.94509554394719375</v>
      </c>
      <c r="S33" s="75">
        <f t="shared" si="16"/>
        <v>1.889102205312828E-2</v>
      </c>
      <c r="T33" s="75">
        <f t="shared" si="17"/>
        <v>0.37639116178407306</v>
      </c>
      <c r="U33" s="75">
        <f t="shared" si="18"/>
        <v>0.489905991932581</v>
      </c>
      <c r="V33" s="75">
        <f t="shared" si="19"/>
        <v>0.18042666826291867</v>
      </c>
      <c r="W33" s="75">
        <f t="shared" si="20"/>
        <v>0.15656621882406274</v>
      </c>
      <c r="X33" s="75">
        <f t="shared" si="21"/>
        <v>0.48438500495504466</v>
      </c>
      <c r="Y33" s="75">
        <f t="shared" si="22"/>
        <v>0.21307986405783075</v>
      </c>
      <c r="Z33" s="75">
        <f t="shared" si="23"/>
        <v>0.2306173830026497</v>
      </c>
      <c r="AA33" s="75">
        <f t="shared" si="24"/>
        <v>3.0529327138465321E-2</v>
      </c>
      <c r="AB33" s="75">
        <f t="shared" si="25"/>
        <v>0.17026640636217683</v>
      </c>
      <c r="AC33" s="75">
        <f t="shared" si="26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7"/>
        <v>3.4915766167075812E-2</v>
      </c>
      <c r="AS33" s="75">
        <f t="shared" si="28"/>
        <v>0.40184113271223632</v>
      </c>
      <c r="AT33" s="75">
        <f t="shared" si="1"/>
        <v>1.6467366457625171E-2</v>
      </c>
      <c r="AU33" s="75">
        <f t="shared" si="2"/>
        <v>0.30092682998750508</v>
      </c>
      <c r="AV33" s="75">
        <f t="shared" si="3"/>
        <v>0.52863279608164082</v>
      </c>
      <c r="AW33" s="75">
        <f t="shared" si="4"/>
        <v>0.2981549965755485</v>
      </c>
      <c r="AX33" s="75">
        <f t="shared" si="5"/>
        <v>0.27334931463765233</v>
      </c>
      <c r="AY33" s="75">
        <f t="shared" si="6"/>
        <v>0.72640208504249548</v>
      </c>
      <c r="AZ33" s="75">
        <f t="shared" si="7"/>
        <v>0.17705086294117109</v>
      </c>
      <c r="BA33" s="75">
        <f t="shared" si="8"/>
        <v>0.28919750107964559</v>
      </c>
      <c r="BB33" s="75">
        <f t="shared" si="9"/>
        <v>4.7509052544692697E-2</v>
      </c>
      <c r="BC33" s="75">
        <f t="shared" si="10"/>
        <v>0.30214335120843072</v>
      </c>
      <c r="BD33" s="75">
        <f t="shared" si="11"/>
        <v>0.14288405559571163</v>
      </c>
      <c r="BF33" s="57">
        <f t="shared" si="29"/>
        <v>0.54325441123495744</v>
      </c>
      <c r="BG33" s="57">
        <f t="shared" si="30"/>
        <v>2.4236555955031089E-3</v>
      </c>
      <c r="BH33" s="57">
        <f t="shared" si="31"/>
        <v>7.5464331796567974E-2</v>
      </c>
      <c r="BI33" s="57">
        <f t="shared" si="32"/>
        <v>-3.8726804149059824E-2</v>
      </c>
      <c r="BJ33" s="57">
        <f t="shared" si="33"/>
        <v>-0.11772832831262983</v>
      </c>
      <c r="BK33" s="57">
        <f t="shared" si="34"/>
        <v>-0.11678309581358959</v>
      </c>
      <c r="BL33" s="57">
        <f t="shared" si="35"/>
        <v>-0.24201708008745082</v>
      </c>
      <c r="BM33" s="57">
        <f t="shared" si="36"/>
        <v>3.6029001116659659E-2</v>
      </c>
      <c r="BN33" s="57">
        <f t="shared" si="37"/>
        <v>-5.8580118076995896E-2</v>
      </c>
      <c r="BO33" s="57">
        <f t="shared" si="38"/>
        <v>-1.6979725406227376E-2</v>
      </c>
      <c r="BP33" s="57">
        <f t="shared" si="39"/>
        <v>-0.1318769448462539</v>
      </c>
      <c r="BQ33" s="57">
        <f t="shared" si="40"/>
        <v>-3.5813798773398617E-2</v>
      </c>
      <c r="BR33" s="57">
        <f t="shared" si="13"/>
        <v>-0.10133449572191769</v>
      </c>
    </row>
    <row r="34" spans="1:70" x14ac:dyDescent="0.25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4"/>
        <v>3.0084993431107154E-2</v>
      </c>
      <c r="R34" s="75">
        <f t="shared" si="15"/>
        <v>0.83225864720735121</v>
      </c>
      <c r="S34" s="75">
        <f t="shared" si="16"/>
        <v>3.8868534767164585E-2</v>
      </c>
      <c r="T34" s="75">
        <f t="shared" si="17"/>
        <v>0.22920173721329842</v>
      </c>
      <c r="U34" s="75">
        <f t="shared" si="18"/>
        <v>0.82832885572568127</v>
      </c>
      <c r="V34" s="75">
        <f t="shared" si="19"/>
        <v>0.12284563567947769</v>
      </c>
      <c r="W34" s="75">
        <f t="shared" si="20"/>
        <v>0.21079937536023458</v>
      </c>
      <c r="X34" s="75">
        <f t="shared" si="21"/>
        <v>0.40483582765351978</v>
      </c>
      <c r="Y34" s="75">
        <f t="shared" si="22"/>
        <v>0.1272750543084892</v>
      </c>
      <c r="Z34" s="75">
        <f t="shared" si="23"/>
        <v>0.16442929606656687</v>
      </c>
      <c r="AA34" s="75">
        <f t="shared" si="24"/>
        <v>5.0313343902346375E-2</v>
      </c>
      <c r="AB34" s="75">
        <f t="shared" si="25"/>
        <v>9.4695716706332783E-2</v>
      </c>
      <c r="AC34" s="75">
        <f t="shared" si="26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7"/>
        <v>3.1628492319569546E-2</v>
      </c>
      <c r="AS34" s="75">
        <f t="shared" si="28"/>
        <v>0.3944397880818829</v>
      </c>
      <c r="AT34" s="75">
        <f t="shared" si="1"/>
        <v>3.3503634656866288E-2</v>
      </c>
      <c r="AU34" s="75">
        <f t="shared" si="2"/>
        <v>0.16783145880287273</v>
      </c>
      <c r="AV34" s="75">
        <f t="shared" si="3"/>
        <v>0.66010951826032493</v>
      </c>
      <c r="AW34" s="75">
        <f t="shared" si="4"/>
        <v>0.21629927570175861</v>
      </c>
      <c r="AX34" s="75">
        <f t="shared" si="5"/>
        <v>0.42365815623706538</v>
      </c>
      <c r="AY34" s="75">
        <f t="shared" si="6"/>
        <v>0.57885567895474865</v>
      </c>
      <c r="AZ34" s="75">
        <f t="shared" si="7"/>
        <v>9.7871765127684113E-2</v>
      </c>
      <c r="BA34" s="75">
        <f t="shared" si="8"/>
        <v>0.22284302632461001</v>
      </c>
      <c r="BB34" s="75">
        <f t="shared" si="9"/>
        <v>0.15511389107121215</v>
      </c>
      <c r="BC34" s="75">
        <f t="shared" si="10"/>
        <v>0.16620198677214976</v>
      </c>
      <c r="BD34" s="75">
        <f t="shared" si="11"/>
        <v>0.13456076371771941</v>
      </c>
      <c r="BF34" s="57">
        <f t="shared" si="29"/>
        <v>0.43781885912546831</v>
      </c>
      <c r="BG34" s="57">
        <f t="shared" si="30"/>
        <v>5.3649001102982971E-3</v>
      </c>
      <c r="BH34" s="57">
        <f t="shared" si="31"/>
        <v>6.1370278410425694E-2</v>
      </c>
      <c r="BI34" s="57">
        <f t="shared" si="32"/>
        <v>0.16821933746535633</v>
      </c>
      <c r="BJ34" s="57">
        <f t="shared" si="33"/>
        <v>-9.3453640022280918E-2</v>
      </c>
      <c r="BK34" s="57">
        <f t="shared" si="34"/>
        <v>-0.2128587808768308</v>
      </c>
      <c r="BL34" s="57">
        <f t="shared" si="35"/>
        <v>-0.17401985130122888</v>
      </c>
      <c r="BM34" s="57">
        <f t="shared" si="36"/>
        <v>2.9403289180805092E-2</v>
      </c>
      <c r="BN34" s="57">
        <f t="shared" si="37"/>
        <v>-5.8413730258043139E-2</v>
      </c>
      <c r="BO34" s="57">
        <f t="shared" si="38"/>
        <v>-0.10480054716886578</v>
      </c>
      <c r="BP34" s="57">
        <f t="shared" si="39"/>
        <v>-7.1506270065816974E-2</v>
      </c>
      <c r="BQ34" s="57">
        <f t="shared" si="40"/>
        <v>-3.2648980963528543E-2</v>
      </c>
      <c r="BR34" s="57">
        <f t="shared" si="13"/>
        <v>-4.5525136364241311E-2</v>
      </c>
    </row>
    <row r="35" spans="1:70" x14ac:dyDescent="0.25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4"/>
        <v>2.7312123732964544E-2</v>
      </c>
      <c r="R35" s="75">
        <f t="shared" si="15"/>
        <v>0.86455570073943855</v>
      </c>
      <c r="S35" s="75">
        <f t="shared" si="16"/>
        <v>4.9441494228990357E-2</v>
      </c>
      <c r="T35" s="75">
        <f t="shared" si="17"/>
        <v>0.14312472154924563</v>
      </c>
      <c r="U35" s="75">
        <f t="shared" si="18"/>
        <v>0.50832147937768224</v>
      </c>
      <c r="V35" s="75">
        <f t="shared" si="19"/>
        <v>0.13335092789151595</v>
      </c>
      <c r="W35" s="75">
        <f t="shared" si="20"/>
        <v>0.16733518216282284</v>
      </c>
      <c r="X35" s="75">
        <f t="shared" si="21"/>
        <v>0.15820123071643899</v>
      </c>
      <c r="Y35" s="75">
        <f t="shared" si="22"/>
        <v>0.39072639884815796</v>
      </c>
      <c r="Z35" s="75">
        <f t="shared" si="23"/>
        <v>0.27091835280747451</v>
      </c>
      <c r="AA35" s="75">
        <f t="shared" si="24"/>
        <v>2.6678629290230318E-2</v>
      </c>
      <c r="AB35" s="75">
        <f t="shared" si="25"/>
        <v>0.11096625392807143</v>
      </c>
      <c r="AC35" s="75">
        <f t="shared" si="26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7"/>
        <v>2.7044506581775041E-2</v>
      </c>
      <c r="AS35" s="75">
        <f t="shared" si="28"/>
        <v>0.40841595772037725</v>
      </c>
      <c r="AT35" s="75">
        <f t="shared" si="1"/>
        <v>4.1118720129784354E-2</v>
      </c>
      <c r="AU35" s="75">
        <f t="shared" si="2"/>
        <v>9.1236698172422026E-2</v>
      </c>
      <c r="AV35" s="75">
        <f t="shared" si="3"/>
        <v>0.48009494454187529</v>
      </c>
      <c r="AW35" s="75">
        <f t="shared" si="4"/>
        <v>0.2274748427128056</v>
      </c>
      <c r="AX35" s="75">
        <f t="shared" si="5"/>
        <v>0.27455998499416945</v>
      </c>
      <c r="AY35" s="75">
        <f t="shared" si="6"/>
        <v>0.26994417703877471</v>
      </c>
      <c r="AZ35" s="75">
        <f t="shared" si="7"/>
        <v>0.37020745443452013</v>
      </c>
      <c r="BA35" s="75">
        <f t="shared" si="8"/>
        <v>0.32141678083931952</v>
      </c>
      <c r="BB35" s="75">
        <f t="shared" si="9"/>
        <v>7.1641578973899445E-2</v>
      </c>
      <c r="BC35" s="75">
        <f t="shared" si="10"/>
        <v>0.18177888625677746</v>
      </c>
      <c r="BD35" s="75">
        <f t="shared" si="11"/>
        <v>9.5676321141163076E-2</v>
      </c>
      <c r="BF35" s="57">
        <f t="shared" si="29"/>
        <v>0.45613974301906129</v>
      </c>
      <c r="BG35" s="57">
        <f t="shared" si="30"/>
        <v>8.3227740992060026E-3</v>
      </c>
      <c r="BH35" s="57">
        <f t="shared" si="31"/>
        <v>5.1888023376823605E-2</v>
      </c>
      <c r="BI35" s="57">
        <f t="shared" si="32"/>
        <v>2.8226534835806949E-2</v>
      </c>
      <c r="BJ35" s="57">
        <f t="shared" si="33"/>
        <v>-9.412391482128965E-2</v>
      </c>
      <c r="BK35" s="57">
        <f t="shared" si="34"/>
        <v>-0.10722480283134661</v>
      </c>
      <c r="BL35" s="57">
        <f t="shared" si="35"/>
        <v>-0.11174294632233572</v>
      </c>
      <c r="BM35" s="57">
        <f t="shared" si="36"/>
        <v>2.051894441363783E-2</v>
      </c>
      <c r="BN35" s="57">
        <f t="shared" si="37"/>
        <v>-5.0498428031845011E-2</v>
      </c>
      <c r="BO35" s="57">
        <f t="shared" si="38"/>
        <v>-4.4962949683669123E-2</v>
      </c>
      <c r="BP35" s="57">
        <f t="shared" si="39"/>
        <v>-7.0812632328706035E-2</v>
      </c>
      <c r="BQ35" s="57">
        <f t="shared" si="40"/>
        <v>-1.4901567475322106E-2</v>
      </c>
      <c r="BR35" s="57">
        <f t="shared" si="13"/>
        <v>7.0828778250021374E-2</v>
      </c>
    </row>
    <row r="36" spans="1:70" x14ac:dyDescent="0.25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4"/>
        <v>2.0944762880266365E-2</v>
      </c>
      <c r="R36" s="75">
        <f t="shared" si="15"/>
        <v>0.72512934741550306</v>
      </c>
      <c r="S36" s="75">
        <f t="shared" si="16"/>
        <v>1.5113777427701652E-2</v>
      </c>
      <c r="T36" s="75">
        <f t="shared" si="17"/>
        <v>3.7151211257645908E-2</v>
      </c>
      <c r="U36" s="75">
        <f t="shared" si="18"/>
        <v>0.373905200197994</v>
      </c>
      <c r="V36" s="75">
        <f t="shared" si="19"/>
        <v>9.8624157438580468E-2</v>
      </c>
      <c r="W36" s="75">
        <f t="shared" si="20"/>
        <v>0.18156105451132989</v>
      </c>
      <c r="X36" s="75">
        <f t="shared" si="21"/>
        <v>0.16459079951456343</v>
      </c>
      <c r="Y36" s="75">
        <f t="shared" si="22"/>
        <v>1.5232912524398491E-2</v>
      </c>
      <c r="Z36" s="75">
        <f t="shared" si="23"/>
        <v>0.26704103838244697</v>
      </c>
      <c r="AA36" s="75">
        <f t="shared" si="24"/>
        <v>3.5621511790513094E-2</v>
      </c>
      <c r="AB36" s="75">
        <f t="shared" si="25"/>
        <v>0.12547728449109147</v>
      </c>
      <c r="AC36" s="75">
        <f t="shared" si="26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7"/>
        <v>2.3039960820852468E-2</v>
      </c>
      <c r="AS36" s="75">
        <f t="shared" si="28"/>
        <v>0.36594898330307524</v>
      </c>
      <c r="AT36" s="75">
        <f t="shared" si="1"/>
        <v>1.3063356266933498E-2</v>
      </c>
      <c r="AU36" s="75">
        <f t="shared" si="2"/>
        <v>2.0224412939616503E-2</v>
      </c>
      <c r="AV36" s="75">
        <f t="shared" si="3"/>
        <v>0.40547535034888343</v>
      </c>
      <c r="AW36" s="75">
        <f t="shared" si="4"/>
        <v>0.1678827355609247</v>
      </c>
      <c r="AX36" s="75">
        <f t="shared" si="5"/>
        <v>0.34014318670282617</v>
      </c>
      <c r="AY36" s="75">
        <f t="shared" si="6"/>
        <v>0.18575561197284787</v>
      </c>
      <c r="AZ36" s="75">
        <f t="shared" si="7"/>
        <v>1.4200634852940645E-2</v>
      </c>
      <c r="BA36" s="75">
        <f t="shared" si="8"/>
        <v>0.35060772952191693</v>
      </c>
      <c r="BB36" s="75">
        <f t="shared" si="9"/>
        <v>8.0576725610168654E-2</v>
      </c>
      <c r="BC36" s="75">
        <f t="shared" si="10"/>
        <v>0.2149738160236622</v>
      </c>
      <c r="BD36" s="75">
        <f t="shared" si="11"/>
        <v>0.13187800208861072</v>
      </c>
      <c r="BF36" s="57">
        <f t="shared" si="29"/>
        <v>0.35918036411242782</v>
      </c>
      <c r="BG36" s="57">
        <f t="shared" si="30"/>
        <v>2.0504211607681542E-3</v>
      </c>
      <c r="BH36" s="57">
        <f t="shared" si="31"/>
        <v>1.6926798318029405E-2</v>
      </c>
      <c r="BI36" s="57">
        <f t="shared" si="32"/>
        <v>-3.1570150150889431E-2</v>
      </c>
      <c r="BJ36" s="57">
        <f t="shared" si="33"/>
        <v>-6.9258578122344233E-2</v>
      </c>
      <c r="BK36" s="57">
        <f t="shared" si="34"/>
        <v>-0.15858213219149628</v>
      </c>
      <c r="BL36" s="57">
        <f t="shared" si="35"/>
        <v>-2.1164812458284443E-2</v>
      </c>
      <c r="BM36" s="57">
        <f t="shared" si="36"/>
        <v>1.0322776714578458E-3</v>
      </c>
      <c r="BN36" s="57">
        <f t="shared" si="37"/>
        <v>-8.3566691139469962E-2</v>
      </c>
      <c r="BO36" s="57">
        <f t="shared" si="38"/>
        <v>-4.495521381965556E-2</v>
      </c>
      <c r="BP36" s="57">
        <f t="shared" si="39"/>
        <v>-8.9496531532570728E-2</v>
      </c>
      <c r="BQ36" s="57">
        <f t="shared" si="40"/>
        <v>-3.5386806779692789E-2</v>
      </c>
      <c r="BR36" s="57">
        <f t="shared" si="13"/>
        <v>-0.15479105493172024</v>
      </c>
    </row>
    <row r="37" spans="1:70" x14ac:dyDescent="0.25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4"/>
        <v>4.0479553448460548E-2</v>
      </c>
      <c r="R37" s="75">
        <f t="shared" si="15"/>
        <v>1.6371126747144311</v>
      </c>
      <c r="S37" s="75">
        <f t="shared" si="16"/>
        <v>7.9256151382473994E-2</v>
      </c>
      <c r="T37" s="75">
        <f t="shared" si="17"/>
        <v>0.20054361078164895</v>
      </c>
      <c r="U37" s="75">
        <f t="shared" si="18"/>
        <v>0.40013985536271141</v>
      </c>
      <c r="V37" s="75">
        <f t="shared" si="19"/>
        <v>0.24255951313036031</v>
      </c>
      <c r="W37" s="75">
        <f t="shared" si="20"/>
        <v>0.22875816252716019</v>
      </c>
      <c r="X37" s="75">
        <f t="shared" si="21"/>
        <v>0.41323283688423773</v>
      </c>
      <c r="Y37" s="75">
        <f t="shared" si="22"/>
        <v>6.9728593810204603E-2</v>
      </c>
      <c r="Z37" s="75">
        <f t="shared" si="23"/>
        <v>0.29240473051285681</v>
      </c>
      <c r="AA37" s="75">
        <f t="shared" si="24"/>
        <v>4.2728375940949352E-2</v>
      </c>
      <c r="AB37" s="75">
        <f t="shared" si="25"/>
        <v>0.1502069710762835</v>
      </c>
      <c r="AC37" s="75">
        <f t="shared" si="26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7"/>
        <v>3.9556714114680203E-2</v>
      </c>
      <c r="AS37" s="75">
        <f t="shared" si="28"/>
        <v>0.69955099150956923</v>
      </c>
      <c r="AT37" s="75">
        <f t="shared" si="1"/>
        <v>6.5534295095068335E-2</v>
      </c>
      <c r="AU37" s="75">
        <f t="shared" si="2"/>
        <v>0.15088023605928513</v>
      </c>
      <c r="AV37" s="75">
        <f t="shared" si="3"/>
        <v>0.36854606863570066</v>
      </c>
      <c r="AW37" s="75">
        <f t="shared" si="4"/>
        <v>0.40978499963630272</v>
      </c>
      <c r="AX37" s="75">
        <f t="shared" si="5"/>
        <v>0.44834915594070213</v>
      </c>
      <c r="AY37" s="75">
        <f t="shared" si="6"/>
        <v>0.67365573611085816</v>
      </c>
      <c r="AZ37" s="75">
        <f t="shared" si="7"/>
        <v>6.0345219123760757E-2</v>
      </c>
      <c r="BA37" s="75">
        <f t="shared" si="8"/>
        <v>0.39130894924584536</v>
      </c>
      <c r="BB37" s="75">
        <f t="shared" si="9"/>
        <v>8.294349040546603E-2</v>
      </c>
      <c r="BC37" s="75">
        <f t="shared" si="10"/>
        <v>0.26424802033200828</v>
      </c>
      <c r="BD37" s="75">
        <f t="shared" si="11"/>
        <v>0.20862334305361246</v>
      </c>
      <c r="BF37" s="57">
        <f t="shared" si="29"/>
        <v>0.93756168320486188</v>
      </c>
      <c r="BG37" s="57">
        <f t="shared" si="30"/>
        <v>1.3721856287405659E-2</v>
      </c>
      <c r="BH37" s="57">
        <f t="shared" si="31"/>
        <v>4.9663374722363818E-2</v>
      </c>
      <c r="BI37" s="57">
        <f t="shared" si="32"/>
        <v>3.1593786727010742E-2</v>
      </c>
      <c r="BJ37" s="57">
        <f t="shared" si="33"/>
        <v>-0.16722548650594241</v>
      </c>
      <c r="BK37" s="57">
        <f t="shared" si="34"/>
        <v>-0.21959099341354194</v>
      </c>
      <c r="BL37" s="57">
        <f t="shared" si="35"/>
        <v>-0.26042289922662043</v>
      </c>
      <c r="BM37" s="57">
        <f t="shared" si="36"/>
        <v>9.3833746864438461E-3</v>
      </c>
      <c r="BN37" s="57">
        <f t="shared" si="37"/>
        <v>-9.8904218732988547E-2</v>
      </c>
      <c r="BO37" s="57">
        <f t="shared" si="38"/>
        <v>-4.0215114464516678E-2</v>
      </c>
      <c r="BP37" s="57">
        <f t="shared" si="39"/>
        <v>-0.11404104925572478</v>
      </c>
      <c r="BQ37" s="57">
        <f t="shared" si="40"/>
        <v>-4.4320780731735648E-2</v>
      </c>
      <c r="BR37" s="57">
        <f t="shared" si="13"/>
        <v>9.7203533297015504E-2</v>
      </c>
    </row>
    <row r="38" spans="1:70" x14ac:dyDescent="0.25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4"/>
        <v>5.8868246675918501E-2</v>
      </c>
      <c r="R38" s="75">
        <f t="shared" si="15"/>
        <v>1.9943404981397443</v>
      </c>
      <c r="S38" s="75">
        <f t="shared" si="16"/>
        <v>0.10156036567797135</v>
      </c>
      <c r="T38" s="75">
        <f t="shared" si="17"/>
        <v>0.57440539514451383</v>
      </c>
      <c r="U38" s="75">
        <f t="shared" si="18"/>
        <v>0.37214891318409415</v>
      </c>
      <c r="V38" s="75">
        <f t="shared" si="19"/>
        <v>0.29262727252706233</v>
      </c>
      <c r="W38" s="75">
        <f t="shared" si="20"/>
        <v>0.39025504346187584</v>
      </c>
      <c r="X38" s="75">
        <f t="shared" si="21"/>
        <v>0.52486851931784895</v>
      </c>
      <c r="Y38" s="75">
        <f t="shared" si="22"/>
        <v>0.3825403098238731</v>
      </c>
      <c r="Z38" s="75">
        <f t="shared" si="23"/>
        <v>0.54253263305173771</v>
      </c>
      <c r="AA38" s="75">
        <f t="shared" si="24"/>
        <v>1.5752932089194271E-2</v>
      </c>
      <c r="AB38" s="75">
        <f t="shared" si="25"/>
        <v>0.21931042188938318</v>
      </c>
      <c r="AC38" s="75">
        <f t="shared" si="26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7"/>
        <v>5.8835208070874945E-2</v>
      </c>
      <c r="AS38" s="75">
        <f t="shared" si="28"/>
        <v>0.90389192600023371</v>
      </c>
      <c r="AT38" s="75">
        <f t="shared" si="1"/>
        <v>8.5546930275033961E-2</v>
      </c>
      <c r="AU38" s="75">
        <f t="shared" si="2"/>
        <v>0.45395539102238325</v>
      </c>
      <c r="AV38" s="75">
        <f t="shared" si="3"/>
        <v>0.34355727369233013</v>
      </c>
      <c r="AW38" s="75">
        <f t="shared" si="4"/>
        <v>0.50713088693397557</v>
      </c>
      <c r="AX38" s="75">
        <f t="shared" si="5"/>
        <v>0.69891955112427395</v>
      </c>
      <c r="AY38" s="75">
        <f t="shared" si="6"/>
        <v>0.77671094831422682</v>
      </c>
      <c r="AZ38" s="75">
        <f t="shared" si="7"/>
        <v>0.34216558189588719</v>
      </c>
      <c r="BA38" s="75">
        <f t="shared" si="8"/>
        <v>0.69385639729389736</v>
      </c>
      <c r="BB38" s="75">
        <f t="shared" si="9"/>
        <v>3.6013917771267098E-2</v>
      </c>
      <c r="BC38" s="75">
        <f t="shared" si="10"/>
        <v>0.38879703167082286</v>
      </c>
      <c r="BD38" s="75">
        <f t="shared" si="11"/>
        <v>0.39836460412036856</v>
      </c>
      <c r="BF38" s="57">
        <f t="shared" si="29"/>
        <v>1.0904485721395107</v>
      </c>
      <c r="BG38" s="57">
        <f t="shared" si="30"/>
        <v>1.6013435402937384E-2</v>
      </c>
      <c r="BH38" s="57">
        <f t="shared" si="31"/>
        <v>0.12045000412213058</v>
      </c>
      <c r="BI38" s="57">
        <f t="shared" si="32"/>
        <v>2.859163949176402E-2</v>
      </c>
      <c r="BJ38" s="57">
        <f t="shared" si="33"/>
        <v>-0.21450361440691323</v>
      </c>
      <c r="BK38" s="57">
        <f t="shared" si="34"/>
        <v>-0.30866450766239811</v>
      </c>
      <c r="BL38" s="57">
        <f t="shared" si="35"/>
        <v>-0.25184242899637788</v>
      </c>
      <c r="BM38" s="57">
        <f t="shared" si="36"/>
        <v>4.0374727927985909E-2</v>
      </c>
      <c r="BN38" s="57">
        <f t="shared" si="37"/>
        <v>-0.15132376424215965</v>
      </c>
      <c r="BO38" s="57">
        <f t="shared" si="38"/>
        <v>-2.0260985682072827E-2</v>
      </c>
      <c r="BP38" s="57">
        <f t="shared" si="39"/>
        <v>-0.16948660978143967</v>
      </c>
      <c r="BQ38" s="57">
        <f t="shared" si="40"/>
        <v>-9.8530606066362603E-2</v>
      </c>
      <c r="BR38" s="57">
        <f t="shared" si="13"/>
        <v>8.1265862246604509E-2</v>
      </c>
    </row>
    <row r="39" spans="1:70" x14ac:dyDescent="0.25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4"/>
        <v>3.0882291283359065E-2</v>
      </c>
      <c r="R39" s="75">
        <f t="shared" si="15"/>
        <v>0.80953605674055507</v>
      </c>
      <c r="S39" s="75">
        <f t="shared" si="16"/>
        <v>0.1097615761986518</v>
      </c>
      <c r="T39" s="75">
        <f t="shared" si="17"/>
        <v>0.31776363877120417</v>
      </c>
      <c r="U39" s="75">
        <f t="shared" si="18"/>
        <v>0.29204097074523544</v>
      </c>
      <c r="V39" s="75">
        <f t="shared" si="19"/>
        <v>0.32560324745826769</v>
      </c>
      <c r="W39" s="75">
        <f t="shared" si="20"/>
        <v>0.22172411252859914</v>
      </c>
      <c r="X39" s="75">
        <f t="shared" si="21"/>
        <v>0.38911005038079399</v>
      </c>
      <c r="Y39" s="75">
        <f t="shared" si="22"/>
        <v>3.4966977771446896E-2</v>
      </c>
      <c r="Z39" s="75">
        <f t="shared" si="23"/>
        <v>0.15564562371805424</v>
      </c>
      <c r="AA39" s="75">
        <f t="shared" si="24"/>
        <v>2.5001592261567774E-2</v>
      </c>
      <c r="AB39" s="75">
        <f t="shared" si="25"/>
        <v>0.10215983227646946</v>
      </c>
      <c r="AC39" s="75">
        <f t="shared" si="26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7"/>
        <v>3.4396216121558298E-2</v>
      </c>
      <c r="AS39" s="75">
        <f t="shared" si="28"/>
        <v>0.39675828196257379</v>
      </c>
      <c r="AT39" s="75">
        <f t="shared" si="1"/>
        <v>9.2876930682399439E-2</v>
      </c>
      <c r="AU39" s="75">
        <f t="shared" si="2"/>
        <v>0.22953555357170427</v>
      </c>
      <c r="AV39" s="75">
        <f t="shared" si="3"/>
        <v>0.32687551970261569</v>
      </c>
      <c r="AW39" s="75">
        <f t="shared" si="4"/>
        <v>0.56701126684102643</v>
      </c>
      <c r="AX39" s="75">
        <f t="shared" si="5"/>
        <v>0.40626824405206496</v>
      </c>
      <c r="AY39" s="75">
        <f t="shared" si="6"/>
        <v>0.56612850040290164</v>
      </c>
      <c r="AZ39" s="75">
        <f t="shared" si="7"/>
        <v>2.2879594576817895E-2</v>
      </c>
      <c r="BA39" s="75">
        <f t="shared" si="8"/>
        <v>0.17846614516262371</v>
      </c>
      <c r="BB39" s="75">
        <f t="shared" si="9"/>
        <v>4.9982187356763637E-2</v>
      </c>
      <c r="BC39" s="75">
        <f t="shared" si="10"/>
        <v>0.19302535073059007</v>
      </c>
      <c r="BD39" s="75">
        <f t="shared" si="11"/>
        <v>0.18969566081064282</v>
      </c>
      <c r="BF39" s="57">
        <f t="shared" si="29"/>
        <v>0.41277777477798128</v>
      </c>
      <c r="BG39" s="57">
        <f t="shared" si="30"/>
        <v>1.6884645516252364E-2</v>
      </c>
      <c r="BH39" s="57">
        <f t="shared" si="31"/>
        <v>8.82280851994999E-2</v>
      </c>
      <c r="BI39" s="57">
        <f t="shared" si="32"/>
        <v>-3.4834548957380251E-2</v>
      </c>
      <c r="BJ39" s="57">
        <f t="shared" si="33"/>
        <v>-0.24140801938275874</v>
      </c>
      <c r="BK39" s="57">
        <f t="shared" si="34"/>
        <v>-0.18454413152346583</v>
      </c>
      <c r="BL39" s="57">
        <f t="shared" si="35"/>
        <v>-0.17701845002210764</v>
      </c>
      <c r="BM39" s="57">
        <f t="shared" si="36"/>
        <v>1.2087383194629001E-2</v>
      </c>
      <c r="BN39" s="57">
        <f t="shared" si="37"/>
        <v>-2.2820521444569475E-2</v>
      </c>
      <c r="BO39" s="57">
        <f t="shared" si="38"/>
        <v>-2.4980595095195863E-2</v>
      </c>
      <c r="BP39" s="57">
        <f t="shared" si="39"/>
        <v>-9.0865518454120608E-2</v>
      </c>
      <c r="BQ39" s="57">
        <f t="shared" si="40"/>
        <v>-4.5295152817778545E-2</v>
      </c>
      <c r="BR39" s="57">
        <f t="shared" si="13"/>
        <v>-0.29178904900901448</v>
      </c>
    </row>
    <row r="40" spans="1:70" x14ac:dyDescent="0.25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4"/>
        <v>4.3711850997163459E-2</v>
      </c>
      <c r="R40" s="75">
        <f t="shared" si="15"/>
        <v>1.7551179198670563</v>
      </c>
      <c r="S40" s="75">
        <f t="shared" si="16"/>
        <v>0.10459044342507341</v>
      </c>
      <c r="T40" s="75">
        <f t="shared" si="17"/>
        <v>0.29740663121028643</v>
      </c>
      <c r="U40" s="75">
        <f t="shared" si="18"/>
        <v>0.24299747318481496</v>
      </c>
      <c r="V40" s="75">
        <f t="shared" si="19"/>
        <v>2.8304483110913877E-2</v>
      </c>
      <c r="W40" s="75">
        <f t="shared" si="20"/>
        <v>0.30650741318228869</v>
      </c>
      <c r="X40" s="75">
        <f t="shared" si="21"/>
        <v>0.53210898583179644</v>
      </c>
      <c r="Y40" s="75">
        <f t="shared" si="22"/>
        <v>0.4146130227077241</v>
      </c>
      <c r="Z40" s="75">
        <f t="shared" si="23"/>
        <v>0.25410746723731453</v>
      </c>
      <c r="AA40" s="75">
        <f t="shared" si="24"/>
        <v>6.3510236003563439E-2</v>
      </c>
      <c r="AB40" s="75">
        <f t="shared" si="25"/>
        <v>0.1341837311978592</v>
      </c>
      <c r="AC40" s="75">
        <f t="shared" si="26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7"/>
        <v>4.1308345862764551E-2</v>
      </c>
      <c r="AS40" s="75">
        <f t="shared" si="28"/>
        <v>0.85098000458866196</v>
      </c>
      <c r="AT40" s="75">
        <f t="shared" si="1"/>
        <v>8.5973111226938459E-2</v>
      </c>
      <c r="AU40" s="75">
        <f t="shared" si="2"/>
        <v>0.2228694185022802</v>
      </c>
      <c r="AV40" s="75">
        <f t="shared" si="3"/>
        <v>0.27889111272942219</v>
      </c>
      <c r="AW40" s="75">
        <f t="shared" si="4"/>
        <v>3.9350579199059821E-2</v>
      </c>
      <c r="AX40" s="75">
        <f t="shared" si="5"/>
        <v>0.55138588599705929</v>
      </c>
      <c r="AY40" s="75">
        <f t="shared" si="6"/>
        <v>0.73631824554875969</v>
      </c>
      <c r="AZ40" s="75">
        <f t="shared" si="7"/>
        <v>0.37244718316596842</v>
      </c>
      <c r="BA40" s="75">
        <f t="shared" si="8"/>
        <v>0.3020877995992981</v>
      </c>
      <c r="BB40" s="75">
        <f t="shared" si="9"/>
        <v>0.20130343070182921</v>
      </c>
      <c r="BC40" s="75">
        <f t="shared" si="10"/>
        <v>0.24133853114645956</v>
      </c>
      <c r="BD40" s="75">
        <f t="shared" si="11"/>
        <v>0.23626767429623824</v>
      </c>
      <c r="BF40" s="57">
        <f t="shared" si="29"/>
        <v>0.90413791527839438</v>
      </c>
      <c r="BG40" s="57">
        <f t="shared" si="30"/>
        <v>1.8617332198134953E-2</v>
      </c>
      <c r="BH40" s="57">
        <f t="shared" si="31"/>
        <v>7.4537212708006229E-2</v>
      </c>
      <c r="BI40" s="57">
        <f t="shared" si="32"/>
        <v>-3.5893639544607225E-2</v>
      </c>
      <c r="BJ40" s="57">
        <f t="shared" si="33"/>
        <v>-1.1046096088145944E-2</v>
      </c>
      <c r="BK40" s="57">
        <f t="shared" si="34"/>
        <v>-0.2448784728147706</v>
      </c>
      <c r="BL40" s="57">
        <f t="shared" si="35"/>
        <v>-0.20420925971696324</v>
      </c>
      <c r="BM40" s="57">
        <f t="shared" si="36"/>
        <v>4.2165839541755679E-2</v>
      </c>
      <c r="BN40" s="57">
        <f t="shared" si="37"/>
        <v>-4.7980332361983569E-2</v>
      </c>
      <c r="BO40" s="57">
        <f t="shared" si="38"/>
        <v>-0.13779319469826579</v>
      </c>
      <c r="BP40" s="57">
        <f t="shared" si="39"/>
        <v>-0.10715479994860036</v>
      </c>
      <c r="BQ40" s="57">
        <f t="shared" si="40"/>
        <v>-4.6669944172802458E-2</v>
      </c>
      <c r="BR40" s="57">
        <f t="shared" si="13"/>
        <v>0.20383256038015207</v>
      </c>
    </row>
    <row r="41" spans="1:70" x14ac:dyDescent="0.25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4"/>
        <v>3.5541880925163527E-2</v>
      </c>
      <c r="R41" s="75">
        <f t="shared" si="15"/>
        <v>1.1272910628468942</v>
      </c>
      <c r="S41" s="75">
        <f t="shared" si="16"/>
        <v>5.8476298434877581E-2</v>
      </c>
      <c r="T41" s="75">
        <f t="shared" si="17"/>
        <v>0.17172567818197543</v>
      </c>
      <c r="U41" s="75">
        <f t="shared" si="18"/>
        <v>0.33499443648708549</v>
      </c>
      <c r="V41" s="75">
        <f t="shared" si="19"/>
        <v>0.22073923174537632</v>
      </c>
      <c r="W41" s="75">
        <f t="shared" si="20"/>
        <v>0.25674720143950408</v>
      </c>
      <c r="X41" s="75">
        <f t="shared" si="21"/>
        <v>0.56838185730113566</v>
      </c>
      <c r="Y41" s="75">
        <f t="shared" si="22"/>
        <v>0.53683861015312972</v>
      </c>
      <c r="Z41" s="75">
        <f t="shared" si="23"/>
        <v>0.17502683404245056</v>
      </c>
      <c r="AA41" s="75">
        <f t="shared" si="24"/>
        <v>2.8866058353703185E-2</v>
      </c>
      <c r="AB41" s="75">
        <f t="shared" si="25"/>
        <v>0.12555198303752463</v>
      </c>
      <c r="AC41" s="75">
        <f t="shared" si="26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7"/>
        <v>3.8698654687089329E-2</v>
      </c>
      <c r="AS41" s="75">
        <f t="shared" si="28"/>
        <v>0.49377782872974324</v>
      </c>
      <c r="AT41" s="75">
        <f t="shared" si="1"/>
        <v>4.8329432065241762E-2</v>
      </c>
      <c r="AU41" s="75">
        <f t="shared" si="2"/>
        <v>0.12189572288147513</v>
      </c>
      <c r="AV41" s="75">
        <f t="shared" si="3"/>
        <v>0.35406545328231276</v>
      </c>
      <c r="AW41" s="75">
        <f t="shared" si="4"/>
        <v>0.37849920763760903</v>
      </c>
      <c r="AX41" s="75">
        <f t="shared" si="5"/>
        <v>0.52915303820374848</v>
      </c>
      <c r="AY41" s="75">
        <f t="shared" si="6"/>
        <v>0.8289353116406013</v>
      </c>
      <c r="AZ41" s="75">
        <f t="shared" si="7"/>
        <v>0.49551180840664316</v>
      </c>
      <c r="BA41" s="75">
        <f t="shared" si="8"/>
        <v>0.21524062686705964</v>
      </c>
      <c r="BB41" s="75">
        <f t="shared" si="9"/>
        <v>9.7722832169680238E-2</v>
      </c>
      <c r="BC41" s="75">
        <f t="shared" si="10"/>
        <v>0.24886157092927885</v>
      </c>
      <c r="BD41" s="75">
        <f t="shared" si="11"/>
        <v>0.18229923597469344</v>
      </c>
      <c r="BF41" s="57">
        <f t="shared" si="29"/>
        <v>0.63351323411715099</v>
      </c>
      <c r="BG41" s="57">
        <f t="shared" si="30"/>
        <v>1.0146866369635819E-2</v>
      </c>
      <c r="BH41" s="57">
        <f t="shared" si="31"/>
        <v>4.98299553005003E-2</v>
      </c>
      <c r="BI41" s="57">
        <f t="shared" si="32"/>
        <v>-1.9071016795227269E-2</v>
      </c>
      <c r="BJ41" s="57">
        <f t="shared" si="33"/>
        <v>-0.1577599758922327</v>
      </c>
      <c r="BK41" s="57">
        <f t="shared" si="34"/>
        <v>-0.2724058367642444</v>
      </c>
      <c r="BL41" s="57">
        <f t="shared" si="35"/>
        <v>-0.26055345433946564</v>
      </c>
      <c r="BM41" s="57">
        <f t="shared" si="36"/>
        <v>4.1326801746486563E-2</v>
      </c>
      <c r="BN41" s="57">
        <f t="shared" si="37"/>
        <v>-4.0213792824609074E-2</v>
      </c>
      <c r="BO41" s="57">
        <f t="shared" si="38"/>
        <v>-6.8856773815977046E-2</v>
      </c>
      <c r="BP41" s="57">
        <f t="shared" si="39"/>
        <v>-0.12330958789175422</v>
      </c>
      <c r="BQ41" s="57">
        <f t="shared" si="40"/>
        <v>-4.7999070360469659E-2</v>
      </c>
      <c r="BR41" s="57">
        <f t="shared" si="13"/>
        <v>-0.25535265115020633</v>
      </c>
    </row>
    <row r="42" spans="1:70" x14ac:dyDescent="0.25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4"/>
        <v>2.8192881090503219E-2</v>
      </c>
      <c r="R42" s="75">
        <f t="shared" si="15"/>
        <v>1.667078263069274</v>
      </c>
      <c r="S42" s="75">
        <f t="shared" si="16"/>
        <v>8.0040545780910924E-2</v>
      </c>
      <c r="T42" s="75">
        <f t="shared" si="17"/>
        <v>7.8447633924492111E-2</v>
      </c>
      <c r="U42" s="75">
        <f t="shared" si="18"/>
        <v>0.13870048583011463</v>
      </c>
      <c r="V42" s="75">
        <f t="shared" si="19"/>
        <v>-4.6498951087072464E-2</v>
      </c>
      <c r="W42" s="75">
        <f t="shared" si="20"/>
        <v>-9.3764218381717238E-2</v>
      </c>
      <c r="X42" s="75">
        <f t="shared" si="21"/>
        <v>0.18007388766310986</v>
      </c>
      <c r="Y42" s="75">
        <f t="shared" si="22"/>
        <v>1.1129417437231186E-2</v>
      </c>
      <c r="Z42" s="75">
        <f t="shared" si="23"/>
        <v>0.33309446030524725</v>
      </c>
      <c r="AA42" s="75">
        <f t="shared" si="24"/>
        <v>7.6762485313413426E-3</v>
      </c>
      <c r="AB42" s="75">
        <f t="shared" si="25"/>
        <v>0.16673367491686691</v>
      </c>
      <c r="AC42" s="75">
        <f t="shared" si="26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7"/>
        <v>1.9323585808565413E-2</v>
      </c>
      <c r="AS42" s="75">
        <f t="shared" si="28"/>
        <v>0.72943945934693943</v>
      </c>
      <c r="AT42" s="75">
        <f t="shared" si="1"/>
        <v>6.8026851602656174E-2</v>
      </c>
      <c r="AU42" s="75">
        <f t="shared" si="2"/>
        <v>5.5189204309387306E-2</v>
      </c>
      <c r="AV42" s="75">
        <f t="shared" si="3"/>
        <v>8.5831402513933924E-2</v>
      </c>
      <c r="AW42" s="75">
        <f t="shared" si="4"/>
        <v>-9.612690099809007E-2</v>
      </c>
      <c r="AX42" s="75">
        <f t="shared" si="5"/>
        <v>-0.19386269359292638</v>
      </c>
      <c r="AY42" s="75">
        <f t="shared" si="6"/>
        <v>0.24820067521964367</v>
      </c>
      <c r="AZ42" s="75">
        <f t="shared" si="7"/>
        <v>8.6289973589071846E-3</v>
      </c>
      <c r="BA42" s="75">
        <f t="shared" si="8"/>
        <v>0.45938285731468026</v>
      </c>
      <c r="BB42" s="75">
        <f t="shared" si="9"/>
        <v>2.869555297204588E-2</v>
      </c>
      <c r="BC42" s="75">
        <f t="shared" si="10"/>
        <v>0.3029215008531389</v>
      </c>
      <c r="BD42" s="75">
        <f t="shared" si="11"/>
        <v>0.15807865497591161</v>
      </c>
      <c r="BF42" s="57">
        <f t="shared" si="29"/>
        <v>0.93763880372233455</v>
      </c>
      <c r="BG42" s="57">
        <f t="shared" si="30"/>
        <v>1.201369417825475E-2</v>
      </c>
      <c r="BH42" s="57">
        <f t="shared" si="31"/>
        <v>2.3258429615104804E-2</v>
      </c>
      <c r="BI42" s="57">
        <f t="shared" si="32"/>
        <v>5.2869083316180704E-2</v>
      </c>
      <c r="BJ42" s="57">
        <f t="shared" si="33"/>
        <v>4.9627949911017606E-2</v>
      </c>
      <c r="BK42" s="57">
        <f t="shared" si="34"/>
        <v>0.10009847521120914</v>
      </c>
      <c r="BL42" s="57">
        <f t="shared" si="35"/>
        <v>-6.8126787556533813E-2</v>
      </c>
      <c r="BM42" s="57">
        <f t="shared" si="36"/>
        <v>2.5004200783240015E-3</v>
      </c>
      <c r="BN42" s="57">
        <f t="shared" si="37"/>
        <v>-0.12628839700943301</v>
      </c>
      <c r="BO42" s="57">
        <f t="shared" si="38"/>
        <v>-2.1019304440704538E-2</v>
      </c>
      <c r="BP42" s="57">
        <f t="shared" si="39"/>
        <v>-0.13618782593627199</v>
      </c>
      <c r="BQ42" s="57">
        <f t="shared" si="40"/>
        <v>-4.4890011171221558E-2</v>
      </c>
      <c r="BR42" s="57">
        <f t="shared" si="13"/>
        <v>0.78149452991826063</v>
      </c>
    </row>
    <row r="43" spans="1:70" x14ac:dyDescent="0.25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4"/>
        <v>2.1462226309712618E-2</v>
      </c>
      <c r="R43" s="75">
        <f t="shared" si="15"/>
        <v>1.0070919303109611</v>
      </c>
      <c r="S43" s="75">
        <f t="shared" si="16"/>
        <v>2.5469810183928202E-2</v>
      </c>
      <c r="T43" s="75">
        <f t="shared" si="17"/>
        <v>0.15021293716767736</v>
      </c>
      <c r="U43" s="75">
        <f t="shared" si="18"/>
        <v>4.0508639479476492E-2</v>
      </c>
      <c r="V43" s="75">
        <f t="shared" si="19"/>
        <v>8.6071486465617811E-2</v>
      </c>
      <c r="W43" s="75">
        <f t="shared" si="20"/>
        <v>2.2264013157323088E-2</v>
      </c>
      <c r="X43" s="75">
        <f t="shared" si="21"/>
        <v>0.1703372455128469</v>
      </c>
      <c r="Y43" s="75">
        <f t="shared" si="22"/>
        <v>0.12837511800327614</v>
      </c>
      <c r="Z43" s="75">
        <f t="shared" si="23"/>
        <v>0.18585954363627999</v>
      </c>
      <c r="AA43" s="75">
        <f t="shared" si="24"/>
        <v>2.3763449748945606E-2</v>
      </c>
      <c r="AB43" s="75">
        <f t="shared" si="25"/>
        <v>0.11150814328689415</v>
      </c>
      <c r="AC43" s="75">
        <f t="shared" si="26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7"/>
        <v>1.905639857869823E-2</v>
      </c>
      <c r="AS43" s="75">
        <f t="shared" si="28"/>
        <v>0.41979739236973329</v>
      </c>
      <c r="AT43" s="75">
        <f t="shared" si="1"/>
        <v>2.0340703567921614E-2</v>
      </c>
      <c r="AU43" s="75">
        <f t="shared" si="2"/>
        <v>0.11730207336299514</v>
      </c>
      <c r="AV43" s="75">
        <f t="shared" si="3"/>
        <v>0.12091803462797165</v>
      </c>
      <c r="AW43" s="75">
        <f t="shared" si="4"/>
        <v>0.13867927278542561</v>
      </c>
      <c r="AX43" s="75">
        <f t="shared" si="5"/>
        <v>3.5795437131423788E-2</v>
      </c>
      <c r="AY43" s="75">
        <f t="shared" si="6"/>
        <v>0.26672941783816473</v>
      </c>
      <c r="AZ43" s="75">
        <f t="shared" si="7"/>
        <v>0.1224280203351239</v>
      </c>
      <c r="BA43" s="75">
        <f t="shared" si="8"/>
        <v>0.18705592209436486</v>
      </c>
      <c r="BB43" s="75">
        <f t="shared" si="9"/>
        <v>3.745003866644582E-2</v>
      </c>
      <c r="BC43" s="75">
        <f t="shared" si="10"/>
        <v>0.23920435353891042</v>
      </c>
      <c r="BD43" s="75">
        <f t="shared" si="11"/>
        <v>0.12480520442682873</v>
      </c>
      <c r="BF43" s="57">
        <f t="shared" si="29"/>
        <v>0.58729453794122777</v>
      </c>
      <c r="BG43" s="57">
        <f t="shared" si="30"/>
        <v>5.1291066160065873E-3</v>
      </c>
      <c r="BH43" s="57">
        <f t="shared" si="31"/>
        <v>3.2910863804682222E-2</v>
      </c>
      <c r="BI43" s="57">
        <f t="shared" si="32"/>
        <v>-8.0409395148495155E-2</v>
      </c>
      <c r="BJ43" s="57">
        <f t="shared" si="33"/>
        <v>-5.2607786319807795E-2</v>
      </c>
      <c r="BK43" s="57">
        <f t="shared" si="34"/>
        <v>-1.35314239741007E-2</v>
      </c>
      <c r="BL43" s="57">
        <f t="shared" si="35"/>
        <v>-9.6392172325317826E-2</v>
      </c>
      <c r="BM43" s="57">
        <f t="shared" si="36"/>
        <v>5.9470976681522403E-3</v>
      </c>
      <c r="BN43" s="57">
        <f t="shared" si="37"/>
        <v>-1.1963784580848735E-3</v>
      </c>
      <c r="BO43" s="57">
        <f t="shared" si="38"/>
        <v>-1.3686588917500214E-2</v>
      </c>
      <c r="BP43" s="57">
        <f t="shared" si="39"/>
        <v>-0.12769621025201627</v>
      </c>
      <c r="BQ43" s="57">
        <f t="shared" si="40"/>
        <v>-3.5555932417177985E-2</v>
      </c>
      <c r="BR43" s="57">
        <f t="shared" si="13"/>
        <v>0.21020571821756812</v>
      </c>
    </row>
    <row r="44" spans="1:70" x14ac:dyDescent="0.25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4"/>
        <v>3.4339606331523331E-2</v>
      </c>
      <c r="R44" s="75">
        <f t="shared" si="15"/>
        <v>1.42359533568189</v>
      </c>
      <c r="S44" s="75">
        <f t="shared" si="16"/>
        <v>5.2655988809504228E-2</v>
      </c>
      <c r="T44" s="75">
        <f t="shared" si="17"/>
        <v>0.26951437088421853</v>
      </c>
      <c r="U44" s="75">
        <f t="shared" si="18"/>
        <v>0.20016839637146691</v>
      </c>
      <c r="V44" s="75">
        <f t="shared" si="19"/>
        <v>0.11319072100748877</v>
      </c>
      <c r="W44" s="75">
        <f t="shared" si="20"/>
        <v>0.12403041848137956</v>
      </c>
      <c r="X44" s="75">
        <f t="shared" si="21"/>
        <v>0.17806701330747293</v>
      </c>
      <c r="Y44" s="75">
        <f t="shared" si="22"/>
        <v>0.49128839824619064</v>
      </c>
      <c r="Z44" s="75">
        <f t="shared" si="23"/>
        <v>0.18482239220813729</v>
      </c>
      <c r="AA44" s="75">
        <f t="shared" si="24"/>
        <v>0.25719164634541569</v>
      </c>
      <c r="AB44" s="75">
        <f t="shared" si="25"/>
        <v>9.7333771585585871E-2</v>
      </c>
      <c r="AC44" s="75">
        <f t="shared" si="26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7"/>
        <v>3.2343634624051987E-2</v>
      </c>
      <c r="AS44" s="75">
        <f t="shared" si="28"/>
        <v>0.62852789729375491</v>
      </c>
      <c r="AT44" s="75">
        <f t="shared" si="1"/>
        <v>4.5306651286048612E-2</v>
      </c>
      <c r="AU44" s="75">
        <f t="shared" si="2"/>
        <v>0.19944625062884222</v>
      </c>
      <c r="AV44" s="75">
        <f t="shared" si="3"/>
        <v>0.22575469690816344</v>
      </c>
      <c r="AW44" s="75">
        <f t="shared" si="4"/>
        <v>0.20356808993843251</v>
      </c>
      <c r="AX44" s="75">
        <f t="shared" si="5"/>
        <v>0.2290360610621566</v>
      </c>
      <c r="AY44" s="75">
        <f t="shared" si="6"/>
        <v>0.25961692391889524</v>
      </c>
      <c r="AZ44" s="75">
        <f t="shared" si="7"/>
        <v>0.43929128089066705</v>
      </c>
      <c r="BA44" s="75">
        <f t="shared" si="8"/>
        <v>0.22300707985215057</v>
      </c>
      <c r="BB44" s="75">
        <f t="shared" si="9"/>
        <v>0.62943290090357862</v>
      </c>
      <c r="BC44" s="75">
        <f t="shared" si="10"/>
        <v>0.15123371751874043</v>
      </c>
      <c r="BD44" s="75">
        <f t="shared" si="11"/>
        <v>0.10358010430378295</v>
      </c>
      <c r="BF44" s="57">
        <f t="shared" si="29"/>
        <v>0.79506743838813509</v>
      </c>
      <c r="BG44" s="57">
        <f t="shared" si="30"/>
        <v>7.3493375234556166E-3</v>
      </c>
      <c r="BH44" s="57">
        <f t="shared" si="31"/>
        <v>7.0068120255376315E-2</v>
      </c>
      <c r="BI44" s="57">
        <f t="shared" si="32"/>
        <v>-2.5586300536696527E-2</v>
      </c>
      <c r="BJ44" s="57">
        <f t="shared" si="33"/>
        <v>-9.0377368930943738E-2</v>
      </c>
      <c r="BK44" s="57">
        <f t="shared" si="34"/>
        <v>-0.10500564258077703</v>
      </c>
      <c r="BL44" s="57">
        <f t="shared" si="35"/>
        <v>-8.1549910611422305E-2</v>
      </c>
      <c r="BM44" s="57">
        <f t="shared" si="36"/>
        <v>5.1997117355523592E-2</v>
      </c>
      <c r="BN44" s="57">
        <f t="shared" si="37"/>
        <v>-3.8184687644013282E-2</v>
      </c>
      <c r="BO44" s="57">
        <f t="shared" si="38"/>
        <v>-0.37224125455816293</v>
      </c>
      <c r="BP44" s="57">
        <f t="shared" si="39"/>
        <v>-5.3899945933154558E-2</v>
      </c>
      <c r="BQ44" s="57">
        <f t="shared" si="40"/>
        <v>-2.5762619905307524E-2</v>
      </c>
      <c r="BR44" s="57">
        <f t="shared" si="13"/>
        <v>0.13187428282201274</v>
      </c>
    </row>
    <row r="45" spans="1:70" x14ac:dyDescent="0.25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4"/>
        <v>1.926775905192013E-2</v>
      </c>
      <c r="R45" s="75">
        <f t="shared" si="15"/>
        <v>1.2190412723277961</v>
      </c>
      <c r="S45" s="75">
        <f t="shared" si="16"/>
        <v>2.7956392321069817E-2</v>
      </c>
      <c r="T45" s="75">
        <f t="shared" si="17"/>
        <v>0.10760307780373873</v>
      </c>
      <c r="U45" s="75">
        <f t="shared" si="18"/>
        <v>1.0679670427612638E-2</v>
      </c>
      <c r="V45" s="75">
        <f t="shared" si="19"/>
        <v>5.5740427545375455E-2</v>
      </c>
      <c r="W45" s="75">
        <f t="shared" si="20"/>
        <v>6.2440067552830936E-2</v>
      </c>
      <c r="X45" s="75">
        <f t="shared" si="21"/>
        <v>0.12811365467995764</v>
      </c>
      <c r="Y45" s="75">
        <f t="shared" si="22"/>
        <v>-0.26188273963007724</v>
      </c>
      <c r="Z45" s="75">
        <f t="shared" si="23"/>
        <v>0.16911428416978122</v>
      </c>
      <c r="AA45" s="75">
        <f t="shared" si="24"/>
        <v>-2.0229948962250666E-2</v>
      </c>
      <c r="AB45" s="75">
        <f t="shared" si="25"/>
        <v>6.7632146032767126E-2</v>
      </c>
      <c r="AC45" s="75">
        <f t="shared" si="26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7"/>
        <v>1.2676396899841569E-2</v>
      </c>
      <c r="AS45" s="75">
        <f t="shared" si="28"/>
        <v>0.49024114373553462</v>
      </c>
      <c r="AT45" s="75">
        <f t="shared" si="1"/>
        <v>2.1607151353380687E-2</v>
      </c>
      <c r="AU45" s="75">
        <f t="shared" si="2"/>
        <v>6.9886138701732603E-2</v>
      </c>
      <c r="AV45" s="75">
        <f t="shared" si="3"/>
        <v>1.3828694016769147E-3</v>
      </c>
      <c r="AW45" s="75">
        <f t="shared" si="4"/>
        <v>7.6729636030596404E-2</v>
      </c>
      <c r="AX45" s="75">
        <f t="shared" si="5"/>
        <v>8.9394505968129909E-2</v>
      </c>
      <c r="AY45" s="75">
        <f t="shared" si="6"/>
        <v>0.22090411587179656</v>
      </c>
      <c r="AZ45" s="75">
        <f t="shared" si="7"/>
        <v>-0.22269375042719169</v>
      </c>
      <c r="BA45" s="75">
        <f t="shared" si="8"/>
        <v>0.20949924708610113</v>
      </c>
      <c r="BB45" s="75">
        <f t="shared" si="9"/>
        <v>-6.8848407405551315E-2</v>
      </c>
      <c r="BC45" s="75">
        <f t="shared" si="10"/>
        <v>0.10552520081926818</v>
      </c>
      <c r="BD45" s="75">
        <f t="shared" si="11"/>
        <v>-2.0578918396874617E-4</v>
      </c>
      <c r="BF45" s="57">
        <f t="shared" si="29"/>
        <v>0.72880012859226151</v>
      </c>
      <c r="BG45" s="57">
        <f t="shared" si="30"/>
        <v>6.3492409676891293E-3</v>
      </c>
      <c r="BH45" s="57">
        <f t="shared" si="31"/>
        <v>3.7716939102006131E-2</v>
      </c>
      <c r="BI45" s="57">
        <f t="shared" si="32"/>
        <v>9.2968010259357244E-3</v>
      </c>
      <c r="BJ45" s="57">
        <f t="shared" si="33"/>
        <v>-2.0989208485220949E-2</v>
      </c>
      <c r="BK45" s="57">
        <f t="shared" si="34"/>
        <v>-2.6954438415298973E-2</v>
      </c>
      <c r="BL45" s="57">
        <f t="shared" si="35"/>
        <v>-9.2790461191838924E-2</v>
      </c>
      <c r="BM45" s="57">
        <f t="shared" si="36"/>
        <v>-3.9188989202885549E-2</v>
      </c>
      <c r="BN45" s="57">
        <f t="shared" si="37"/>
        <v>-4.0384962916319905E-2</v>
      </c>
      <c r="BO45" s="57">
        <f t="shared" si="38"/>
        <v>4.8618458443300649E-2</v>
      </c>
      <c r="BP45" s="57">
        <f t="shared" si="39"/>
        <v>-3.7893054786501054E-2</v>
      </c>
      <c r="BQ45" s="57">
        <f t="shared" si="40"/>
        <v>1.0217126399873678E-2</v>
      </c>
      <c r="BR45" s="57">
        <f t="shared" si="13"/>
        <v>0.58279757953300149</v>
      </c>
    </row>
    <row r="46" spans="1:70" x14ac:dyDescent="0.25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4"/>
        <v>1.4951884967971951E-2</v>
      </c>
      <c r="R46" s="75">
        <f t="shared" si="15"/>
        <v>0.24493073927569972</v>
      </c>
      <c r="S46" s="75">
        <f t="shared" si="16"/>
        <v>1.0135952510966022E-3</v>
      </c>
      <c r="T46" s="75">
        <f t="shared" si="17"/>
        <v>0.43899857188333902</v>
      </c>
      <c r="U46" s="75">
        <f t="shared" si="18"/>
        <v>2.095971969390658E-2</v>
      </c>
      <c r="V46" s="75">
        <f t="shared" si="19"/>
        <v>0.11450763808416239</v>
      </c>
      <c r="W46" s="75">
        <f t="shared" si="20"/>
        <v>5.3173936239769556E-2</v>
      </c>
      <c r="X46" s="75">
        <f t="shared" si="21"/>
        <v>0.12486229192203054</v>
      </c>
      <c r="Y46" s="75">
        <f t="shared" si="22"/>
        <v>1.9540506002973596E-2</v>
      </c>
      <c r="Z46" s="75">
        <f t="shared" si="23"/>
        <v>0.18886838537819936</v>
      </c>
      <c r="AA46" s="75">
        <f t="shared" si="24"/>
        <v>-7.6448145983222891E-3</v>
      </c>
      <c r="AB46" s="75">
        <f t="shared" si="25"/>
        <v>6.2617983580395747E-2</v>
      </c>
      <c r="AC46" s="75">
        <f t="shared" si="26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7"/>
        <v>1.5677389171427025E-2</v>
      </c>
      <c r="AS46" s="75">
        <f t="shared" si="28"/>
        <v>0.11144728688722495</v>
      </c>
      <c r="AT46" s="75">
        <f t="shared" si="1"/>
        <v>9.7689613580838851E-4</v>
      </c>
      <c r="AU46" s="75">
        <f t="shared" si="2"/>
        <v>0.3700831208103238</v>
      </c>
      <c r="AV46" s="75">
        <f t="shared" si="3"/>
        <v>1.4911198413157724E-2</v>
      </c>
      <c r="AW46" s="75">
        <f t="shared" si="4"/>
        <v>0.18836244833227075</v>
      </c>
      <c r="AX46" s="75">
        <f t="shared" si="5"/>
        <v>8.2557447560875408E-2</v>
      </c>
      <c r="AY46" s="75">
        <f t="shared" si="6"/>
        <v>0.15553824336112307</v>
      </c>
      <c r="AZ46" s="75">
        <f t="shared" si="7"/>
        <v>1.7461901990854668E-2</v>
      </c>
      <c r="BA46" s="75">
        <f t="shared" si="8"/>
        <v>0.23124107126073298</v>
      </c>
      <c r="BB46" s="75">
        <f t="shared" si="9"/>
        <v>-4.3042520551111844E-2</v>
      </c>
      <c r="BC46" s="75">
        <f t="shared" si="10"/>
        <v>0.11296581054569313</v>
      </c>
      <c r="BD46" s="75">
        <f t="shared" si="11"/>
        <v>9.6128815554574545E-2</v>
      </c>
      <c r="BF46" s="57">
        <f t="shared" si="29"/>
        <v>0.13348345238847475</v>
      </c>
      <c r="BG46" s="57">
        <f t="shared" si="30"/>
        <v>3.6699115288213718E-5</v>
      </c>
      <c r="BH46" s="57">
        <f t="shared" si="31"/>
        <v>6.8915451073015221E-2</v>
      </c>
      <c r="BI46" s="57">
        <f t="shared" si="32"/>
        <v>6.0485212807488559E-3</v>
      </c>
      <c r="BJ46" s="57">
        <f t="shared" si="33"/>
        <v>-7.385481024810836E-2</v>
      </c>
      <c r="BK46" s="57">
        <f t="shared" si="34"/>
        <v>-2.9383511321105851E-2</v>
      </c>
      <c r="BL46" s="57">
        <f t="shared" si="35"/>
        <v>-3.0675951439092533E-2</v>
      </c>
      <c r="BM46" s="57">
        <f t="shared" si="36"/>
        <v>2.0786040121189286E-3</v>
      </c>
      <c r="BN46" s="57">
        <f t="shared" si="37"/>
        <v>-4.2372685882533623E-2</v>
      </c>
      <c r="BO46" s="57">
        <f t="shared" si="38"/>
        <v>3.5397705952789557E-2</v>
      </c>
      <c r="BP46" s="57">
        <f t="shared" si="39"/>
        <v>-5.0347826965297382E-2</v>
      </c>
      <c r="BQ46" s="57">
        <f t="shared" si="40"/>
        <v>-2.7605373359771118E-2</v>
      </c>
      <c r="BR46" s="57">
        <f t="shared" si="13"/>
        <v>-8.2797253934733112E-3</v>
      </c>
    </row>
    <row r="47" spans="1:70" x14ac:dyDescent="0.25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4"/>
        <v>2.1686162766343386E-2</v>
      </c>
      <c r="R47" s="75">
        <f t="shared" si="15"/>
        <v>0.39605960090745629</v>
      </c>
      <c r="S47" s="75">
        <f t="shared" si="16"/>
        <v>7.2193695832483348E-2</v>
      </c>
      <c r="T47" s="75">
        <f t="shared" si="17"/>
        <v>0.47316544995685794</v>
      </c>
      <c r="U47" s="75">
        <f t="shared" si="18"/>
        <v>0.13947798329816613</v>
      </c>
      <c r="V47" s="75">
        <f t="shared" si="19"/>
        <v>0.17449063657659014</v>
      </c>
      <c r="W47" s="75">
        <f t="shared" si="20"/>
        <v>0.10942193188320906</v>
      </c>
      <c r="X47" s="75">
        <f t="shared" si="21"/>
        <v>0.16716031112568938</v>
      </c>
      <c r="Y47" s="75">
        <f t="shared" si="22"/>
        <v>2.0990852153446555E-2</v>
      </c>
      <c r="Z47" s="75">
        <f t="shared" si="23"/>
        <v>0.2825439087486511</v>
      </c>
      <c r="AA47" s="75">
        <f t="shared" si="24"/>
        <v>9.5484329925422488E-3</v>
      </c>
      <c r="AB47" s="75">
        <f t="shared" si="25"/>
        <v>9.0582739332823084E-2</v>
      </c>
      <c r="AC47" s="75">
        <f t="shared" si="26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7"/>
        <v>2.2788290505406872E-2</v>
      </c>
      <c r="AS47" s="75">
        <f t="shared" si="28"/>
        <v>0.16855879665211859</v>
      </c>
      <c r="AT47" s="75">
        <f t="shared" si="1"/>
        <v>5.6560007085806926E-2</v>
      </c>
      <c r="AU47" s="75">
        <f t="shared" si="2"/>
        <v>0.34740109436368805</v>
      </c>
      <c r="AV47" s="75">
        <f t="shared" si="3"/>
        <v>0.14112651713860794</v>
      </c>
      <c r="AW47" s="75">
        <f t="shared" si="4"/>
        <v>0.27220189565614977</v>
      </c>
      <c r="AX47" s="75">
        <f t="shared" si="5"/>
        <v>0.17377119480500905</v>
      </c>
      <c r="AY47" s="75">
        <f t="shared" si="6"/>
        <v>0.30081095432420163</v>
      </c>
      <c r="AZ47" s="75">
        <f t="shared" si="7"/>
        <v>2.2600074806682288E-2</v>
      </c>
      <c r="BA47" s="75">
        <f t="shared" si="8"/>
        <v>0.38034291804121007</v>
      </c>
      <c r="BB47" s="75">
        <f t="shared" si="9"/>
        <v>-5.726370098343851E-3</v>
      </c>
      <c r="BC47" s="75">
        <f t="shared" si="10"/>
        <v>0.16227136871364628</v>
      </c>
      <c r="BD47" s="75">
        <f t="shared" si="11"/>
        <v>9.253844460163663E-3</v>
      </c>
      <c r="BF47" s="57">
        <f t="shared" si="29"/>
        <v>0.2275008042553377</v>
      </c>
      <c r="BG47" s="57">
        <f t="shared" si="30"/>
        <v>1.5633688746676422E-2</v>
      </c>
      <c r="BH47" s="57">
        <f t="shared" si="31"/>
        <v>0.1257643555931699</v>
      </c>
      <c r="BI47" s="57">
        <f t="shared" si="32"/>
        <v>-1.6485338404418071E-3</v>
      </c>
      <c r="BJ47" s="57">
        <f t="shared" si="33"/>
        <v>-9.7711259079559631E-2</v>
      </c>
      <c r="BK47" s="57">
        <f t="shared" si="34"/>
        <v>-6.4349262921799988E-2</v>
      </c>
      <c r="BL47" s="57">
        <f t="shared" si="35"/>
        <v>-0.13365064319851225</v>
      </c>
      <c r="BM47" s="57">
        <f t="shared" si="36"/>
        <v>-1.6092226532357333E-3</v>
      </c>
      <c r="BN47" s="57">
        <f t="shared" si="37"/>
        <v>-9.7799009292558969E-2</v>
      </c>
      <c r="BO47" s="57">
        <f t="shared" si="38"/>
        <v>1.5274803090886101E-2</v>
      </c>
      <c r="BP47" s="57">
        <f t="shared" si="39"/>
        <v>-7.1688629380823196E-2</v>
      </c>
      <c r="BQ47" s="57">
        <f t="shared" si="40"/>
        <v>7.221308744136375E-3</v>
      </c>
      <c r="BR47" s="57">
        <f t="shared" si="13"/>
        <v>-7.7061599936725067E-2</v>
      </c>
    </row>
    <row r="48" spans="1:70" x14ac:dyDescent="0.25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4"/>
        <v>1.883955720086683E-2</v>
      </c>
      <c r="R48" s="75">
        <f t="shared" si="15"/>
        <v>0.43268303885568654</v>
      </c>
      <c r="S48" s="75">
        <f t="shared" si="16"/>
        <v>2.4783698233797335E-2</v>
      </c>
      <c r="T48" s="75">
        <f t="shared" si="17"/>
        <v>0.28136808448685841</v>
      </c>
      <c r="U48" s="75">
        <f t="shared" si="18"/>
        <v>0.15735774666472013</v>
      </c>
      <c r="V48" s="75">
        <f t="shared" si="19"/>
        <v>0.15215750776598064</v>
      </c>
      <c r="W48" s="75">
        <f t="shared" si="20"/>
        <v>0.10583919886020765</v>
      </c>
      <c r="X48" s="75">
        <f t="shared" si="21"/>
        <v>0.20552400960072223</v>
      </c>
      <c r="Y48" s="75">
        <f t="shared" si="22"/>
        <v>3.3613207174130827E-2</v>
      </c>
      <c r="Z48" s="75">
        <f t="shared" si="23"/>
        <v>0.2568115245808924</v>
      </c>
      <c r="AA48" s="75">
        <f t="shared" si="24"/>
        <v>2.8149802920698457E-3</v>
      </c>
      <c r="AB48" s="75">
        <f t="shared" si="25"/>
        <v>7.8693665376792912E-2</v>
      </c>
      <c r="AC48" s="75">
        <f t="shared" si="26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7"/>
        <v>2.0172178795236251E-2</v>
      </c>
      <c r="AS48" s="75">
        <f t="shared" si="28"/>
        <v>0.21409597381913253</v>
      </c>
      <c r="AT48" s="75">
        <f t="shared" si="1"/>
        <v>2.1495414753093627E-2</v>
      </c>
      <c r="AU48" s="75">
        <f t="shared" si="2"/>
        <v>0.17776915586178882</v>
      </c>
      <c r="AV48" s="75">
        <f t="shared" si="3"/>
        <v>0.14182407100648081</v>
      </c>
      <c r="AW48" s="75">
        <f t="shared" si="4"/>
        <v>0.28134617556838715</v>
      </c>
      <c r="AX48" s="75">
        <f t="shared" si="5"/>
        <v>0.17259164455173309</v>
      </c>
      <c r="AY48" s="75">
        <f t="shared" si="6"/>
        <v>0.28347778767671239</v>
      </c>
      <c r="AZ48" s="75">
        <f t="shared" si="7"/>
        <v>4.0644562844471065E-2</v>
      </c>
      <c r="BA48" s="75">
        <f t="shared" si="8"/>
        <v>0.31260633229790913</v>
      </c>
      <c r="BB48" s="75">
        <f t="shared" si="9"/>
        <v>-7.5325965086746752E-3</v>
      </c>
      <c r="BC48" s="75">
        <f t="shared" si="10"/>
        <v>0.13847517411793836</v>
      </c>
      <c r="BD48" s="75">
        <f t="shared" si="11"/>
        <v>0.1180324477915389</v>
      </c>
      <c r="BF48" s="57">
        <f t="shared" si="29"/>
        <v>0.21858706503655401</v>
      </c>
      <c r="BG48" s="57">
        <f t="shared" si="30"/>
        <v>3.288283480703709E-3</v>
      </c>
      <c r="BH48" s="57">
        <f t="shared" si="31"/>
        <v>0.10359892862506959</v>
      </c>
      <c r="BI48" s="57">
        <f t="shared" si="32"/>
        <v>1.5533675658239321E-2</v>
      </c>
      <c r="BJ48" s="57">
        <f t="shared" si="33"/>
        <v>-0.12918866780240651</v>
      </c>
      <c r="BK48" s="57">
        <f t="shared" si="34"/>
        <v>-6.6752445691525442E-2</v>
      </c>
      <c r="BL48" s="57">
        <f t="shared" si="35"/>
        <v>-7.795377807599016E-2</v>
      </c>
      <c r="BM48" s="57">
        <f t="shared" si="36"/>
        <v>-7.0313556703402377E-3</v>
      </c>
      <c r="BN48" s="57">
        <f t="shared" si="37"/>
        <v>-5.5794807717016726E-2</v>
      </c>
      <c r="BO48" s="57">
        <f t="shared" si="38"/>
        <v>1.034757680074452E-2</v>
      </c>
      <c r="BP48" s="57">
        <f t="shared" si="39"/>
        <v>-5.9781508741145448E-2</v>
      </c>
      <c r="BQ48" s="57">
        <f t="shared" si="40"/>
        <v>-3.7930633367412023E-2</v>
      </c>
      <c r="BR48" s="57">
        <f t="shared" si="13"/>
        <v>-8.3077667464525412E-2</v>
      </c>
    </row>
    <row r="49" spans="1:74" x14ac:dyDescent="0.25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4"/>
        <v>2.7440501384048854E-2</v>
      </c>
      <c r="R49" s="75">
        <f t="shared" si="15"/>
        <v>1.1730746705925912</v>
      </c>
      <c r="S49" s="75">
        <f t="shared" si="16"/>
        <v>2.3988883068397554E-2</v>
      </c>
      <c r="T49" s="75">
        <f t="shared" si="17"/>
        <v>0.15153592846805855</v>
      </c>
      <c r="U49" s="75">
        <f t="shared" si="18"/>
        <v>0.3301580230041869</v>
      </c>
      <c r="V49" s="75">
        <f t="shared" si="19"/>
        <v>0.14244503302514053</v>
      </c>
      <c r="W49" s="75">
        <f t="shared" si="20"/>
        <v>0.11343206235111064</v>
      </c>
      <c r="X49" s="75">
        <f t="shared" si="21"/>
        <v>0.30950285922331883</v>
      </c>
      <c r="Y49" s="75">
        <f t="shared" si="22"/>
        <v>2.7284933625361808E-2</v>
      </c>
      <c r="Z49" s="75">
        <f t="shared" si="23"/>
        <v>0.23654671843250535</v>
      </c>
      <c r="AA49" s="75">
        <f t="shared" si="24"/>
        <v>1.2506172262349274E-2</v>
      </c>
      <c r="AB49" s="75">
        <f t="shared" si="25"/>
        <v>7.4586496702463714E-2</v>
      </c>
      <c r="AC49" s="75">
        <f t="shared" si="26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7"/>
        <v>2.6932029510319921E-2</v>
      </c>
      <c r="AS49" s="75">
        <f t="shared" si="28"/>
        <v>0.56413343138717709</v>
      </c>
      <c r="AT49" s="75">
        <f t="shared" si="1"/>
        <v>1.9938176524481471E-2</v>
      </c>
      <c r="AU49" s="75">
        <f t="shared" si="2"/>
        <v>0.12490141462708398</v>
      </c>
      <c r="AV49" s="75">
        <f t="shared" si="3"/>
        <v>0.33416436088657009</v>
      </c>
      <c r="AW49" s="75">
        <f t="shared" si="4"/>
        <v>0.2496312312673461</v>
      </c>
      <c r="AX49" s="75">
        <f t="shared" si="5"/>
        <v>0.19970127332298143</v>
      </c>
      <c r="AY49" s="75">
        <f t="shared" si="6"/>
        <v>0.45276500579944562</v>
      </c>
      <c r="AZ49" s="75">
        <f t="shared" si="7"/>
        <v>1.0810739182280439E-2</v>
      </c>
      <c r="BA49" s="75">
        <f t="shared" si="8"/>
        <v>0.33319989289930868</v>
      </c>
      <c r="BB49" s="75">
        <f t="shared" si="9"/>
        <v>3.0052342152788483E-2</v>
      </c>
      <c r="BC49" s="75">
        <f t="shared" si="10"/>
        <v>0.1342573740594834</v>
      </c>
      <c r="BD49" s="75">
        <f t="shared" si="11"/>
        <v>0.17931056056565306</v>
      </c>
      <c r="BF49" s="57">
        <f t="shared" si="29"/>
        <v>0.6089412392054141</v>
      </c>
      <c r="BG49" s="57">
        <f t="shared" si="30"/>
        <v>4.0507065439160835E-3</v>
      </c>
      <c r="BH49" s="57">
        <f t="shared" si="31"/>
        <v>2.6634513840974566E-2</v>
      </c>
      <c r="BI49" s="57">
        <f t="shared" si="32"/>
        <v>-4.006337882383193E-3</v>
      </c>
      <c r="BJ49" s="57">
        <f t="shared" si="33"/>
        <v>-0.10718619824220557</v>
      </c>
      <c r="BK49" s="57">
        <f t="shared" si="34"/>
        <v>-8.6269210971870791E-2</v>
      </c>
      <c r="BL49" s="57">
        <f t="shared" si="35"/>
        <v>-0.14326214657612679</v>
      </c>
      <c r="BM49" s="57">
        <f t="shared" si="36"/>
        <v>1.6474194443081368E-2</v>
      </c>
      <c r="BN49" s="57">
        <f t="shared" si="37"/>
        <v>-9.6653174466803327E-2</v>
      </c>
      <c r="BO49" s="57">
        <f t="shared" si="38"/>
        <v>-1.7546169890439209E-2</v>
      </c>
      <c r="BP49" s="57">
        <f t="shared" si="39"/>
        <v>-5.9670877357019689E-2</v>
      </c>
      <c r="BQ49" s="57">
        <f t="shared" si="40"/>
        <v>-6.9088469633680982E-2</v>
      </c>
      <c r="BR49" s="57">
        <f t="shared" si="13"/>
        <v>7.2418069012856578E-2</v>
      </c>
    </row>
    <row r="50" spans="1:74" x14ac:dyDescent="0.25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4"/>
        <v>2.9379192088589523E-2</v>
      </c>
      <c r="R50" s="75">
        <f t="shared" si="15"/>
        <v>1.0868359279927962</v>
      </c>
      <c r="S50" s="75">
        <f t="shared" si="16"/>
        <v>7.7514537355235488E-2</v>
      </c>
      <c r="T50" s="75">
        <f t="shared" si="17"/>
        <v>0.3921566646078683</v>
      </c>
      <c r="U50" s="75">
        <f t="shared" si="18"/>
        <v>0.22016753546117246</v>
      </c>
      <c r="V50" s="75">
        <f t="shared" si="19"/>
        <v>0.10955703683297742</v>
      </c>
      <c r="W50" s="75">
        <f t="shared" si="20"/>
        <v>0.16633191778828371</v>
      </c>
      <c r="X50" s="75">
        <f t="shared" si="21"/>
        <v>0.36565103837482976</v>
      </c>
      <c r="Y50" s="75">
        <f t="shared" si="22"/>
        <v>1.1222914346158974E-2</v>
      </c>
      <c r="Z50" s="75">
        <f t="shared" si="23"/>
        <v>0.15067455437552849</v>
      </c>
      <c r="AA50" s="75">
        <f t="shared" si="24"/>
        <v>4.5539517803434995E-3</v>
      </c>
      <c r="AB50" s="75">
        <f t="shared" si="25"/>
        <v>6.5215449854741661E-2</v>
      </c>
      <c r="AC50" s="75">
        <f t="shared" si="26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7"/>
        <v>2.7350617821848777E-2</v>
      </c>
      <c r="AS50" s="75">
        <f t="shared" si="28"/>
        <v>0.46921833179031242</v>
      </c>
      <c r="AT50" s="75">
        <f t="shared" si="1"/>
        <v>6.4920245535577181E-2</v>
      </c>
      <c r="AU50" s="75">
        <f t="shared" si="2"/>
        <v>0.31257597282058658</v>
      </c>
      <c r="AV50" s="75">
        <f t="shared" si="3"/>
        <v>0.21479530953860013</v>
      </c>
      <c r="AW50" s="75">
        <f t="shared" si="4"/>
        <v>0.1850151213664312</v>
      </c>
      <c r="AX50" s="75">
        <f t="shared" si="5"/>
        <v>0.28122469312679577</v>
      </c>
      <c r="AY50" s="75">
        <f t="shared" si="6"/>
        <v>0.57756568601045211</v>
      </c>
      <c r="AZ50" s="75">
        <f t="shared" si="7"/>
        <v>4.0488445820778887E-3</v>
      </c>
      <c r="BA50" s="75">
        <f t="shared" si="8"/>
        <v>0.1650012297913194</v>
      </c>
      <c r="BB50" s="75">
        <f t="shared" si="9"/>
        <v>8.8186414370024103E-3</v>
      </c>
      <c r="BC50" s="75">
        <f t="shared" si="10"/>
        <v>0.11993368617146935</v>
      </c>
      <c r="BD50" s="75">
        <f t="shared" si="11"/>
        <v>9.9434024930040693E-2</v>
      </c>
      <c r="BF50" s="57">
        <f t="shared" si="29"/>
        <v>0.61761759620248369</v>
      </c>
      <c r="BG50" s="57">
        <f t="shared" si="30"/>
        <v>1.2594291819658307E-2</v>
      </c>
      <c r="BH50" s="57">
        <f t="shared" si="31"/>
        <v>7.9580691787281721E-2</v>
      </c>
      <c r="BI50" s="57">
        <f t="shared" si="32"/>
        <v>5.3722259225723323E-3</v>
      </c>
      <c r="BJ50" s="57">
        <f t="shared" si="33"/>
        <v>-7.5458084533453776E-2</v>
      </c>
      <c r="BK50" s="57">
        <f t="shared" si="34"/>
        <v>-0.11489277533851205</v>
      </c>
      <c r="BL50" s="57">
        <f t="shared" si="35"/>
        <v>-0.21191464763562234</v>
      </c>
      <c r="BM50" s="57">
        <f t="shared" si="36"/>
        <v>7.1740697640810848E-3</v>
      </c>
      <c r="BN50" s="57">
        <f t="shared" si="37"/>
        <v>-1.4326675415790913E-2</v>
      </c>
      <c r="BO50" s="57">
        <f t="shared" si="38"/>
        <v>-4.2646896566589107E-3</v>
      </c>
      <c r="BP50" s="57">
        <f t="shared" si="39"/>
        <v>-5.4718236316727689E-2</v>
      </c>
      <c r="BQ50" s="57">
        <f t="shared" si="40"/>
        <v>-4.0696546009204734E-2</v>
      </c>
      <c r="BR50" s="57">
        <f t="shared" si="13"/>
        <v>0.20606722059010674</v>
      </c>
    </row>
    <row r="51" spans="1:74" x14ac:dyDescent="0.25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4"/>
        <v>3.9934271817669176E-2</v>
      </c>
      <c r="R51" s="75">
        <f t="shared" si="15"/>
        <v>1.7222950153322953</v>
      </c>
      <c r="S51" s="75">
        <f t="shared" si="16"/>
        <v>3.3961788724536902E-2</v>
      </c>
      <c r="T51" s="75">
        <f t="shared" si="17"/>
        <v>0.45067244557406327</v>
      </c>
      <c r="U51" s="75">
        <f t="shared" si="18"/>
        <v>0.32920412462494342</v>
      </c>
      <c r="V51" s="75">
        <f t="shared" si="19"/>
        <v>0.18932480827020498</v>
      </c>
      <c r="W51" s="75">
        <f t="shared" si="20"/>
        <v>0.14784474602557013</v>
      </c>
      <c r="X51" s="75">
        <f t="shared" si="21"/>
        <v>0.4397556397455552</v>
      </c>
      <c r="Y51" s="75">
        <f t="shared" si="22"/>
        <v>-8.9054111192469546E-3</v>
      </c>
      <c r="Z51" s="75">
        <f t="shared" si="23"/>
        <v>0.18687286147318058</v>
      </c>
      <c r="AA51" s="75">
        <f t="shared" si="24"/>
        <v>2.0753156436182883E-3</v>
      </c>
      <c r="AB51" s="75">
        <f t="shared" si="25"/>
        <v>0.1342936296445717</v>
      </c>
      <c r="AC51" s="75">
        <f t="shared" si="26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7"/>
        <v>3.6065788874886096E-2</v>
      </c>
      <c r="AS51" s="75">
        <f t="shared" si="28"/>
        <v>0.76823058282816947</v>
      </c>
      <c r="AT51" s="75">
        <f t="shared" si="1"/>
        <v>2.8924499456224266E-2</v>
      </c>
      <c r="AU51" s="75">
        <f t="shared" si="2"/>
        <v>0.35502787791820972</v>
      </c>
      <c r="AV51" s="75">
        <f t="shared" si="3"/>
        <v>0.33339676485852598</v>
      </c>
      <c r="AW51" s="75">
        <f t="shared" si="4"/>
        <v>0.32070571431727979</v>
      </c>
      <c r="AX51" s="75">
        <f t="shared" si="5"/>
        <v>0.25102522403175981</v>
      </c>
      <c r="AY51" s="75">
        <f t="shared" si="6"/>
        <v>0.65925512302182121</v>
      </c>
      <c r="AZ51" s="75">
        <f t="shared" si="7"/>
        <v>-5.7512472562707808E-3</v>
      </c>
      <c r="BA51" s="75">
        <f t="shared" si="8"/>
        <v>0.25178911291233008</v>
      </c>
      <c r="BB51" s="75">
        <f t="shared" si="9"/>
        <v>2.6904366808911291E-3</v>
      </c>
      <c r="BC51" s="75">
        <f t="shared" si="10"/>
        <v>0.24301974902823187</v>
      </c>
      <c r="BD51" s="75">
        <f t="shared" si="11"/>
        <v>9.768854007858431E-2</v>
      </c>
      <c r="BF51" s="57">
        <f t="shared" si="29"/>
        <v>0.95406443250412587</v>
      </c>
      <c r="BG51" s="57">
        <f t="shared" si="30"/>
        <v>5.0372892683126363E-3</v>
      </c>
      <c r="BH51" s="57">
        <f t="shared" si="31"/>
        <v>9.5644567655853552E-2</v>
      </c>
      <c r="BI51" s="57">
        <f t="shared" si="32"/>
        <v>-4.1926402335825674E-3</v>
      </c>
      <c r="BJ51" s="57">
        <f t="shared" si="33"/>
        <v>-0.13138090604707481</v>
      </c>
      <c r="BK51" s="57">
        <f t="shared" si="34"/>
        <v>-0.10318047800618968</v>
      </c>
      <c r="BL51" s="57">
        <f t="shared" si="35"/>
        <v>-0.21949948327626601</v>
      </c>
      <c r="BM51" s="57">
        <f t="shared" si="36"/>
        <v>-3.1541638629761738E-3</v>
      </c>
      <c r="BN51" s="57">
        <f t="shared" si="37"/>
        <v>-6.4916251439149503E-2</v>
      </c>
      <c r="BO51" s="57">
        <f t="shared" si="38"/>
        <v>-6.1512103727284079E-4</v>
      </c>
      <c r="BP51" s="57">
        <f t="shared" si="39"/>
        <v>-0.10872611938366017</v>
      </c>
      <c r="BQ51" s="57">
        <f t="shared" si="40"/>
        <v>-1.8489955923565837E-2</v>
      </c>
      <c r="BR51" s="57">
        <f t="shared" si="13"/>
        <v>0.4005911702185545</v>
      </c>
    </row>
    <row r="52" spans="1:74" x14ac:dyDescent="0.25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4"/>
        <v>3.1201087896116642E-2</v>
      </c>
      <c r="R52" s="75">
        <f t="shared" si="15"/>
        <v>0.99195761005711458</v>
      </c>
      <c r="S52" s="75">
        <f t="shared" si="16"/>
        <v>5.5747902952005754E-2</v>
      </c>
      <c r="T52" s="75">
        <f t="shared" si="17"/>
        <v>0.30985256927559818</v>
      </c>
      <c r="U52" s="75">
        <f t="shared" si="18"/>
        <v>0.33839973955925717</v>
      </c>
      <c r="V52" s="75">
        <f t="shared" si="19"/>
        <v>0.17342357740964601</v>
      </c>
      <c r="W52" s="75">
        <f t="shared" si="20"/>
        <v>0.17449473189692899</v>
      </c>
      <c r="X52" s="75">
        <f t="shared" si="21"/>
        <v>0.38523702145187722</v>
      </c>
      <c r="Y52" s="75">
        <f t="shared" si="22"/>
        <v>-1.0593222751583148E-2</v>
      </c>
      <c r="Z52" s="75">
        <f t="shared" si="23"/>
        <v>0.37225771792533729</v>
      </c>
      <c r="AA52" s="75">
        <f t="shared" si="24"/>
        <v>6.1495763968987781E-3</v>
      </c>
      <c r="AB52" s="75">
        <f t="shared" si="25"/>
        <v>0.12718993249778984</v>
      </c>
      <c r="AC52" s="75">
        <f t="shared" si="26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7"/>
        <v>3.1788168435197051E-2</v>
      </c>
      <c r="AS52" s="75">
        <f t="shared" si="28"/>
        <v>0.43526239003347145</v>
      </c>
      <c r="AT52" s="75">
        <f t="shared" si="1"/>
        <v>4.4615925017598826E-2</v>
      </c>
      <c r="AU52" s="75">
        <f t="shared" si="2"/>
        <v>0.20912684668528814</v>
      </c>
      <c r="AV52" s="75">
        <f t="shared" si="3"/>
        <v>0.35767848028977589</v>
      </c>
      <c r="AW52" s="75">
        <f t="shared" si="4"/>
        <v>0.28069319124723857</v>
      </c>
      <c r="AX52" s="75">
        <f t="shared" si="5"/>
        <v>0.29890595602532893</v>
      </c>
      <c r="AY52" s="75">
        <f t="shared" si="6"/>
        <v>0.57681195367501159</v>
      </c>
      <c r="AZ52" s="75">
        <f t="shared" si="7"/>
        <v>-3.4442609565458471E-2</v>
      </c>
      <c r="BA52" s="75">
        <f t="shared" si="8"/>
        <v>0.46468299583330208</v>
      </c>
      <c r="BB52" s="75">
        <f t="shared" si="9"/>
        <v>1.5160937806830248E-2</v>
      </c>
      <c r="BC52" s="75">
        <f t="shared" si="10"/>
        <v>0.23279777397742615</v>
      </c>
      <c r="BD52" s="75">
        <f t="shared" si="11"/>
        <v>0.13298925161277877</v>
      </c>
      <c r="BF52" s="57">
        <f t="shared" si="29"/>
        <v>0.55669522002364313</v>
      </c>
      <c r="BG52" s="57">
        <f t="shared" si="30"/>
        <v>1.1131977934406928E-2</v>
      </c>
      <c r="BH52" s="57">
        <f t="shared" si="31"/>
        <v>0.10072572259031004</v>
      </c>
      <c r="BI52" s="57">
        <f t="shared" si="32"/>
        <v>-1.9278740730518718E-2</v>
      </c>
      <c r="BJ52" s="57">
        <f t="shared" si="33"/>
        <v>-0.10726961383759256</v>
      </c>
      <c r="BK52" s="57">
        <f t="shared" si="34"/>
        <v>-0.12441122412839994</v>
      </c>
      <c r="BL52" s="57">
        <f t="shared" si="35"/>
        <v>-0.19157493222313438</v>
      </c>
      <c r="BM52" s="57">
        <f t="shared" si="36"/>
        <v>2.3849386813875322E-2</v>
      </c>
      <c r="BN52" s="57">
        <f t="shared" si="37"/>
        <v>-9.2425277907964787E-2</v>
      </c>
      <c r="BO52" s="57">
        <f t="shared" si="38"/>
        <v>-9.0113614099314697E-3</v>
      </c>
      <c r="BP52" s="57">
        <f t="shared" si="39"/>
        <v>-0.10560784147963631</v>
      </c>
      <c r="BQ52" s="57">
        <f t="shared" si="40"/>
        <v>-4.5879378175140748E-2</v>
      </c>
      <c r="BR52" s="57">
        <f t="shared" si="13"/>
        <v>-3.0560625300836003E-3</v>
      </c>
    </row>
    <row r="53" spans="1:74" x14ac:dyDescent="0.25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4"/>
        <v>4.2550827821243198E-2</v>
      </c>
      <c r="R53" s="75">
        <f t="shared" si="15"/>
        <v>1.8602614164590194</v>
      </c>
      <c r="S53" s="75">
        <f t="shared" si="16"/>
        <v>6.5713689375724027E-2</v>
      </c>
      <c r="T53" s="75">
        <f t="shared" si="17"/>
        <v>0.28299572735231887</v>
      </c>
      <c r="U53" s="75">
        <f t="shared" si="18"/>
        <v>0.36282151864461848</v>
      </c>
      <c r="V53" s="75">
        <f t="shared" si="19"/>
        <v>0.10118959258431526</v>
      </c>
      <c r="W53" s="75">
        <f t="shared" si="20"/>
        <v>0.23449215644974258</v>
      </c>
      <c r="X53" s="75">
        <f t="shared" si="21"/>
        <v>0.51352238873058476</v>
      </c>
      <c r="Y53" s="75">
        <f t="shared" si="22"/>
        <v>1.0169984354958573E-3</v>
      </c>
      <c r="Z53" s="75">
        <f t="shared" si="23"/>
        <v>0.37591221437726419</v>
      </c>
      <c r="AA53" s="75">
        <f t="shared" si="24"/>
        <v>9.945431519121418E-4</v>
      </c>
      <c r="AB53" s="75">
        <f t="shared" si="25"/>
        <v>0.17675610072065281</v>
      </c>
      <c r="AC53" s="75">
        <f t="shared" si="26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7"/>
        <v>3.8637362975937339E-2</v>
      </c>
      <c r="AS53" s="75">
        <f t="shared" si="28"/>
        <v>0.64113041396503556</v>
      </c>
      <c r="AT53" s="75">
        <f t="shared" si="1"/>
        <v>5.0039506239594897E-2</v>
      </c>
      <c r="AU53" s="75">
        <f t="shared" si="2"/>
        <v>0.20130895531329876</v>
      </c>
      <c r="AV53" s="75">
        <f t="shared" si="3"/>
        <v>0.43647393294713543</v>
      </c>
      <c r="AW53" s="75">
        <f t="shared" si="4"/>
        <v>0.17331270952798758</v>
      </c>
      <c r="AX53" s="75">
        <f t="shared" si="5"/>
        <v>0.4542785847278511</v>
      </c>
      <c r="AY53" s="75">
        <f t="shared" si="6"/>
        <v>0.79887479992541865</v>
      </c>
      <c r="AZ53" s="75">
        <f t="shared" si="7"/>
        <v>-6.2789952234141807E-4</v>
      </c>
      <c r="BA53" s="75">
        <f t="shared" si="8"/>
        <v>0.49374476537618445</v>
      </c>
      <c r="BB53" s="75">
        <f t="shared" si="9"/>
        <v>2.1503496473497383E-4</v>
      </c>
      <c r="BC53" s="75">
        <f t="shared" si="10"/>
        <v>0.33891687219782746</v>
      </c>
      <c r="BD53" s="75">
        <f t="shared" si="11"/>
        <v>7.848722448096862E-2</v>
      </c>
      <c r="BF53" s="57">
        <f t="shared" si="29"/>
        <v>1.2191310024939839</v>
      </c>
      <c r="BG53" s="57">
        <f t="shared" si="30"/>
        <v>1.567418313612913E-2</v>
      </c>
      <c r="BH53" s="57">
        <f t="shared" si="31"/>
        <v>8.1686772039020111E-2</v>
      </c>
      <c r="BI53" s="57">
        <f t="shared" si="32"/>
        <v>-7.3652414302516955E-2</v>
      </c>
      <c r="BJ53" s="57">
        <f t="shared" si="33"/>
        <v>-7.2123116943672322E-2</v>
      </c>
      <c r="BK53" s="57">
        <f t="shared" si="34"/>
        <v>-0.21978642827810851</v>
      </c>
      <c r="BL53" s="57">
        <f t="shared" si="35"/>
        <v>-0.2853524111948339</v>
      </c>
      <c r="BM53" s="57">
        <f t="shared" si="36"/>
        <v>1.6448979578372754E-3</v>
      </c>
      <c r="BN53" s="57">
        <f t="shared" si="37"/>
        <v>-0.11783255099892026</v>
      </c>
      <c r="BO53" s="57">
        <f t="shared" si="38"/>
        <v>7.7950818717716802E-4</v>
      </c>
      <c r="BP53" s="57">
        <f t="shared" si="39"/>
        <v>-0.16216077147717464</v>
      </c>
      <c r="BQ53" s="57">
        <f t="shared" si="40"/>
        <v>-1.5444748183397805E-2</v>
      </c>
      <c r="BR53" s="57">
        <f t="shared" si="13"/>
        <v>0.37256392243552328</v>
      </c>
    </row>
    <row r="54" spans="1:74" x14ac:dyDescent="0.25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4"/>
        <v>4.3627539362441681E-2</v>
      </c>
      <c r="R54" s="75">
        <f t="shared" si="15"/>
        <v>1.8192208199418074</v>
      </c>
      <c r="S54" s="75">
        <f t="shared" si="16"/>
        <v>8.2039915014698359E-2</v>
      </c>
      <c r="T54" s="75">
        <f t="shared" si="17"/>
        <v>0.14263590052216432</v>
      </c>
      <c r="U54" s="75">
        <f t="shared" si="18"/>
        <v>0.23884781688973003</v>
      </c>
      <c r="V54" s="75">
        <f t="shared" si="19"/>
        <v>0.12632766122003955</v>
      </c>
      <c r="W54" s="75">
        <f t="shared" si="20"/>
        <v>0.16420560541108911</v>
      </c>
      <c r="X54" s="75">
        <f t="shared" si="21"/>
        <v>0.55288114542825328</v>
      </c>
      <c r="Y54" s="75">
        <f t="shared" si="22"/>
        <v>0.70248257873554532</v>
      </c>
      <c r="Z54" s="75">
        <f t="shared" si="23"/>
        <v>0.36531874601955244</v>
      </c>
      <c r="AA54" s="75">
        <f t="shared" si="24"/>
        <v>9.13673755296124E-3</v>
      </c>
      <c r="AB54" s="75">
        <f t="shared" si="25"/>
        <v>0.21809706429307751</v>
      </c>
      <c r="AC54" s="75">
        <f t="shared" si="26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7"/>
        <v>3.8512929346831815E-2</v>
      </c>
      <c r="AS54" s="75">
        <f t="shared" si="28"/>
        <v>0.75297023623156056</v>
      </c>
      <c r="AT54" s="75">
        <f t="shared" si="1"/>
        <v>6.6664233085836674E-2</v>
      </c>
      <c r="AU54" s="75">
        <f t="shared" si="2"/>
        <v>7.4442749295561106E-2</v>
      </c>
      <c r="AV54" s="75">
        <f t="shared" si="3"/>
        <v>0.10374011902787063</v>
      </c>
      <c r="AW54" s="75">
        <f t="shared" si="4"/>
        <v>0.21048035091470146</v>
      </c>
      <c r="AX54" s="75">
        <f t="shared" si="5"/>
        <v>0.27975375145447368</v>
      </c>
      <c r="AY54" s="75">
        <f t="shared" si="6"/>
        <v>0.74425724557531403</v>
      </c>
      <c r="AZ54" s="75">
        <f t="shared" si="7"/>
        <v>0.6511639944439116</v>
      </c>
      <c r="BA54" s="75">
        <f t="shared" si="8"/>
        <v>0.46275095195427718</v>
      </c>
      <c r="BB54" s="75">
        <f t="shared" si="9"/>
        <v>1.9363066341059207E-2</v>
      </c>
      <c r="BC54" s="75">
        <f t="shared" si="10"/>
        <v>0.38964395206825053</v>
      </c>
      <c r="BD54" s="75">
        <f t="shared" si="11"/>
        <v>9.4089959319170857E-2</v>
      </c>
      <c r="BF54" s="57">
        <f t="shared" si="29"/>
        <v>1.0662505837102469</v>
      </c>
      <c r="BG54" s="57">
        <f t="shared" si="30"/>
        <v>1.5375681928861684E-2</v>
      </c>
      <c r="BH54" s="57">
        <f t="shared" si="31"/>
        <v>6.8193151226603216E-2</v>
      </c>
      <c r="BI54" s="57">
        <f t="shared" si="32"/>
        <v>0.13510769786185939</v>
      </c>
      <c r="BJ54" s="57">
        <f t="shared" si="33"/>
        <v>-8.4152689694661914E-2</v>
      </c>
      <c r="BK54" s="57">
        <f t="shared" si="34"/>
        <v>-0.11554814604338456</v>
      </c>
      <c r="BL54" s="57">
        <f t="shared" si="35"/>
        <v>-0.19137610014706075</v>
      </c>
      <c r="BM54" s="57">
        <f t="shared" si="36"/>
        <v>5.1318584291633718E-2</v>
      </c>
      <c r="BN54" s="57">
        <f t="shared" si="37"/>
        <v>-9.7432205934724736E-2</v>
      </c>
      <c r="BO54" s="57">
        <f t="shared" si="38"/>
        <v>-1.0226328788097967E-2</v>
      </c>
      <c r="BP54" s="57">
        <f t="shared" si="39"/>
        <v>-0.17154688777517302</v>
      </c>
      <c r="BQ54" s="57">
        <f t="shared" si="40"/>
        <v>-2.5445188533721561E-2</v>
      </c>
      <c r="BR54" s="57">
        <f t="shared" si="13"/>
        <v>0.64051815210238061</v>
      </c>
    </row>
    <row r="55" spans="1:74" x14ac:dyDescent="0.25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4"/>
        <v>3.5385775061385516E-2</v>
      </c>
      <c r="R55" s="75">
        <f t="shared" si="15"/>
        <v>1.3827398637875428</v>
      </c>
      <c r="S55" s="75">
        <f t="shared" si="16"/>
        <v>6.4497013861740587E-2</v>
      </c>
      <c r="T55" s="75">
        <f t="shared" si="17"/>
        <v>0.22161628492575292</v>
      </c>
      <c r="U55" s="75">
        <f t="shared" si="18"/>
        <v>0.26454586094548549</v>
      </c>
      <c r="V55" s="75">
        <f t="shared" si="19"/>
        <v>0.18599664672955671</v>
      </c>
      <c r="W55" s="75">
        <f t="shared" si="20"/>
        <v>0.16936904511800158</v>
      </c>
      <c r="X55" s="75">
        <f t="shared" si="21"/>
        <v>0.52072631840699191</v>
      </c>
      <c r="Y55" s="75">
        <f t="shared" si="22"/>
        <v>0.10281562613512713</v>
      </c>
      <c r="Z55" s="75">
        <f t="shared" si="23"/>
        <v>0.17352058303858134</v>
      </c>
      <c r="AA55" s="75">
        <f t="shared" si="24"/>
        <v>2.3187291917785785E-3</v>
      </c>
      <c r="AB55" s="75">
        <f t="shared" si="25"/>
        <v>0.20662123508330871</v>
      </c>
      <c r="AC55" s="75">
        <f t="shared" si="26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7"/>
        <v>3.6070434395811812E-2</v>
      </c>
      <c r="AS55" s="75">
        <f t="shared" si="28"/>
        <v>0.62512023099033087</v>
      </c>
      <c r="AT55" s="75">
        <f t="shared" si="1"/>
        <v>5.3618157578583681E-2</v>
      </c>
      <c r="AU55" s="75">
        <f t="shared" si="2"/>
        <v>0.15566610317512511</v>
      </c>
      <c r="AV55" s="75">
        <f t="shared" si="3"/>
        <v>0.27315731951216105</v>
      </c>
      <c r="AW55" s="75">
        <f t="shared" si="4"/>
        <v>0.32257542496524727</v>
      </c>
      <c r="AX55" s="75">
        <f t="shared" si="5"/>
        <v>0.27902201163682816</v>
      </c>
      <c r="AY55" s="75">
        <f t="shared" si="6"/>
        <v>0.77986406251272455</v>
      </c>
      <c r="AZ55" s="75">
        <f t="shared" si="7"/>
        <v>8.4088472115221122E-2</v>
      </c>
      <c r="BA55" s="75">
        <f t="shared" si="8"/>
        <v>0.23097266873214986</v>
      </c>
      <c r="BB55" s="75">
        <f t="shared" si="9"/>
        <v>8.1950111322678205E-4</v>
      </c>
      <c r="BC55" s="75">
        <f t="shared" si="10"/>
        <v>0.40088911624190843</v>
      </c>
      <c r="BD55" s="75">
        <f t="shared" si="11"/>
        <v>0.14718094451031397</v>
      </c>
      <c r="BF55" s="57">
        <f t="shared" si="29"/>
        <v>0.75761963279721189</v>
      </c>
      <c r="BG55" s="57">
        <f t="shared" si="30"/>
        <v>1.0878856283156907E-2</v>
      </c>
      <c r="BH55" s="57">
        <f t="shared" si="31"/>
        <v>6.5950181750627807E-2</v>
      </c>
      <c r="BI55" s="57">
        <f t="shared" si="32"/>
        <v>-8.6114585666755561E-3</v>
      </c>
      <c r="BJ55" s="57">
        <f t="shared" si="33"/>
        <v>-0.13657877823569056</v>
      </c>
      <c r="BK55" s="57">
        <f t="shared" si="34"/>
        <v>-0.10965296651882658</v>
      </c>
      <c r="BL55" s="57">
        <f t="shared" si="35"/>
        <v>-0.25913774410573265</v>
      </c>
      <c r="BM55" s="57">
        <f t="shared" si="36"/>
        <v>1.8727154019906003E-2</v>
      </c>
      <c r="BN55" s="57">
        <f t="shared" si="37"/>
        <v>-5.7452085693568522E-2</v>
      </c>
      <c r="BO55" s="57">
        <f t="shared" si="38"/>
        <v>1.4992280785517966E-3</v>
      </c>
      <c r="BP55" s="57">
        <f t="shared" si="39"/>
        <v>-0.19426788115859972</v>
      </c>
      <c r="BQ55" s="57">
        <f t="shared" si="40"/>
        <v>-4.1500225170606947E-2</v>
      </c>
      <c r="BR55" s="57">
        <f t="shared" si="13"/>
        <v>4.7473913479753854E-2</v>
      </c>
    </row>
    <row r="56" spans="1:74" x14ac:dyDescent="0.25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4"/>
        <v>4.5822195953961753E-2</v>
      </c>
      <c r="R56" s="75">
        <f t="shared" si="15"/>
        <v>1.5669600512686355</v>
      </c>
      <c r="S56" s="75">
        <f t="shared" si="16"/>
        <v>0.11551622526562301</v>
      </c>
      <c r="T56" s="75">
        <f t="shared" si="17"/>
        <v>0.65356559780740098</v>
      </c>
      <c r="U56" s="75">
        <f t="shared" si="18"/>
        <v>0.1914787513034763</v>
      </c>
      <c r="V56" s="75">
        <f t="shared" si="19"/>
        <v>0.13115320003002887</v>
      </c>
      <c r="W56" s="75">
        <f t="shared" si="20"/>
        <v>0.178828302635785</v>
      </c>
      <c r="X56" s="75">
        <f t="shared" si="21"/>
        <v>0.48031523586417102</v>
      </c>
      <c r="Y56" s="75">
        <f t="shared" si="22"/>
        <v>1.4576328276696004E-2</v>
      </c>
      <c r="Z56" s="75">
        <f t="shared" si="23"/>
        <v>0.39323425329771827</v>
      </c>
      <c r="AA56" s="75">
        <f t="shared" si="24"/>
        <v>0.34386669183873991</v>
      </c>
      <c r="AB56" s="75">
        <f t="shared" si="25"/>
        <v>0.13577932781449559</v>
      </c>
      <c r="AC56" s="75">
        <f t="shared" si="26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7"/>
        <v>4.8693218339343591E-2</v>
      </c>
      <c r="AS56" s="75">
        <f t="shared" si="28"/>
        <v>0.75852797588803433</v>
      </c>
      <c r="AT56" s="75">
        <f t="shared" si="1"/>
        <v>9.605046921759787E-2</v>
      </c>
      <c r="AU56" s="75">
        <f t="shared" si="2"/>
        <v>0.60934139121226227</v>
      </c>
      <c r="AV56" s="75">
        <f t="shared" si="3"/>
        <v>0.16668084502677818</v>
      </c>
      <c r="AW56" s="75">
        <f t="shared" si="4"/>
        <v>0.22108858124305758</v>
      </c>
      <c r="AX56" s="75">
        <f t="shared" si="5"/>
        <v>0.34135290574911586</v>
      </c>
      <c r="AY56" s="75">
        <f t="shared" si="6"/>
        <v>0.67791696682971647</v>
      </c>
      <c r="AZ56" s="75">
        <f t="shared" si="7"/>
        <v>1.5058247373257159E-3</v>
      </c>
      <c r="BA56" s="75">
        <f t="shared" si="8"/>
        <v>0.50931597600677303</v>
      </c>
      <c r="BB56" s="75">
        <f t="shared" si="9"/>
        <v>0.81317607976597983</v>
      </c>
      <c r="BC56" s="75">
        <f t="shared" si="10"/>
        <v>0.2228038766160762</v>
      </c>
      <c r="BD56" s="75">
        <f t="shared" si="11"/>
        <v>9.7490274328321039E-2</v>
      </c>
      <c r="BF56" s="57">
        <f t="shared" si="29"/>
        <v>0.80843207538060113</v>
      </c>
      <c r="BG56" s="57">
        <f t="shared" si="30"/>
        <v>1.946575604802514E-2</v>
      </c>
      <c r="BH56" s="57">
        <f t="shared" si="31"/>
        <v>4.4224206595138704E-2</v>
      </c>
      <c r="BI56" s="57">
        <f t="shared" si="32"/>
        <v>2.4797906276698117E-2</v>
      </c>
      <c r="BJ56" s="57">
        <f t="shared" si="33"/>
        <v>-8.9935381213028714E-2</v>
      </c>
      <c r="BK56" s="57">
        <f t="shared" si="34"/>
        <v>-0.16252460311333086</v>
      </c>
      <c r="BL56" s="57">
        <f t="shared" si="35"/>
        <v>-0.19760173096554545</v>
      </c>
      <c r="BM56" s="57">
        <f t="shared" si="36"/>
        <v>1.3070503539370289E-2</v>
      </c>
      <c r="BN56" s="57">
        <f t="shared" si="37"/>
        <v>-0.11608172270905476</v>
      </c>
      <c r="BO56" s="57">
        <f t="shared" si="38"/>
        <v>-0.46930938792723992</v>
      </c>
      <c r="BP56" s="57">
        <f t="shared" si="39"/>
        <v>-8.7024548801580615E-2</v>
      </c>
      <c r="BQ56" s="57">
        <f t="shared" si="40"/>
        <v>-2.2206430832251461E-2</v>
      </c>
      <c r="BR56" s="57">
        <f t="shared" si="13"/>
        <v>-0.23469335772219838</v>
      </c>
    </row>
    <row r="57" spans="1:74" x14ac:dyDescent="0.25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4"/>
        <v>4.1160575127980881E-2</v>
      </c>
      <c r="R57" s="75">
        <f t="shared" si="15"/>
        <v>1.5187388696013984</v>
      </c>
      <c r="S57" s="75">
        <f t="shared" si="16"/>
        <v>6.6004514157573302E-2</v>
      </c>
      <c r="T57" s="75">
        <f t="shared" si="17"/>
        <v>0.47773787259168049</v>
      </c>
      <c r="U57" s="75">
        <f t="shared" si="18"/>
        <v>0.45262495776605066</v>
      </c>
      <c r="V57" s="75">
        <f t="shared" si="19"/>
        <v>0.16762825702801329</v>
      </c>
      <c r="W57" s="75">
        <f t="shared" si="20"/>
        <v>0.16673272344343568</v>
      </c>
      <c r="X57" s="75">
        <f t="shared" si="21"/>
        <v>0.62863097689502934</v>
      </c>
      <c r="Y57" s="75">
        <f t="shared" si="22"/>
        <v>2.7982599736717923E-2</v>
      </c>
      <c r="Z57" s="75">
        <f t="shared" si="23"/>
        <v>0.1131921180561543</v>
      </c>
      <c r="AA57" s="75">
        <f t="shared" si="24"/>
        <v>3.9649805670026239E-2</v>
      </c>
      <c r="AB57" s="75">
        <f t="shared" si="25"/>
        <v>0.15671474859014109</v>
      </c>
      <c r="AC57" s="75">
        <f t="shared" si="26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7"/>
        <v>4.0682017569586337E-2</v>
      </c>
      <c r="AS57" s="75">
        <f t="shared" si="28"/>
        <v>0.71152490823907533</v>
      </c>
      <c r="AT57" s="75">
        <f t="shared" si="1"/>
        <v>5.4089695212209486E-2</v>
      </c>
      <c r="AU57" s="75">
        <f t="shared" si="2"/>
        <v>0.36213494019008874</v>
      </c>
      <c r="AV57" s="75">
        <f t="shared" si="3"/>
        <v>0.45499995762076512</v>
      </c>
      <c r="AW57" s="75">
        <f t="shared" si="4"/>
        <v>0.30686252732101421</v>
      </c>
      <c r="AX57" s="75">
        <f t="shared" si="5"/>
        <v>0.31680511232654551</v>
      </c>
      <c r="AY57" s="75">
        <f t="shared" si="6"/>
        <v>0.91370670060330583</v>
      </c>
      <c r="AZ57" s="75">
        <f t="shared" si="7"/>
        <v>2.0989347602465406E-2</v>
      </c>
      <c r="BA57" s="75">
        <f t="shared" si="8"/>
        <v>0.15064881750308859</v>
      </c>
      <c r="BB57" s="75">
        <f t="shared" si="9"/>
        <v>9.1135535701783565E-2</v>
      </c>
      <c r="BC57" s="75">
        <f t="shared" si="10"/>
        <v>0.27240627356274794</v>
      </c>
      <c r="BD57" s="75">
        <f t="shared" si="11"/>
        <v>0.16303424854972845</v>
      </c>
      <c r="BF57" s="57">
        <f t="shared" si="29"/>
        <v>0.80721396136232304</v>
      </c>
      <c r="BG57" s="57">
        <f t="shared" si="30"/>
        <v>1.1914818945363816E-2</v>
      </c>
      <c r="BH57" s="57">
        <f t="shared" si="31"/>
        <v>0.11560293240159175</v>
      </c>
      <c r="BI57" s="57">
        <f t="shared" si="32"/>
        <v>-2.3749998547144546E-3</v>
      </c>
      <c r="BJ57" s="57">
        <f t="shared" si="33"/>
        <v>-0.13923427029300092</v>
      </c>
      <c r="BK57" s="57">
        <f t="shared" si="34"/>
        <v>-0.15007238888310984</v>
      </c>
      <c r="BL57" s="57">
        <f t="shared" si="35"/>
        <v>-0.2850757237082765</v>
      </c>
      <c r="BM57" s="57">
        <f t="shared" si="36"/>
        <v>6.9932521342525172E-3</v>
      </c>
      <c r="BN57" s="57">
        <f t="shared" si="37"/>
        <v>-3.7456699446934291E-2</v>
      </c>
      <c r="BO57" s="57">
        <f t="shared" si="38"/>
        <v>-5.1485730031757326E-2</v>
      </c>
      <c r="BP57" s="57">
        <f t="shared" si="39"/>
        <v>-0.11569152497260685</v>
      </c>
      <c r="BQ57" s="57">
        <f t="shared" si="40"/>
        <v>-4.4423298923609134E-2</v>
      </c>
      <c r="BR57" s="57">
        <f t="shared" si="13"/>
        <v>0.11591032872952187</v>
      </c>
    </row>
    <row r="58" spans="1:74" x14ac:dyDescent="0.25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4"/>
        <v>3.1563973846052251E-2</v>
      </c>
      <c r="R58" s="75">
        <f t="shared" si="15"/>
        <v>1.1276682604483246</v>
      </c>
      <c r="S58" s="75">
        <f t="shared" si="16"/>
        <v>3.0361025988787534E-2</v>
      </c>
      <c r="T58" s="75">
        <f t="shared" si="17"/>
        <v>0.21986735709796124</v>
      </c>
      <c r="U58" s="75">
        <f t="shared" si="18"/>
        <v>0.24441811462308408</v>
      </c>
      <c r="V58" s="75">
        <f t="shared" si="19"/>
        <v>9.4127732474552486E-2</v>
      </c>
      <c r="W58" s="75">
        <f t="shared" si="20"/>
        <v>0.21143279598656969</v>
      </c>
      <c r="X58" s="75">
        <f t="shared" si="21"/>
        <v>0.64849038179094765</v>
      </c>
      <c r="Y58" s="75">
        <f t="shared" si="22"/>
        <v>4.4763683390204229E-2</v>
      </c>
      <c r="Z58" s="75">
        <f t="shared" si="23"/>
        <v>0.22241280110916939</v>
      </c>
      <c r="AA58" s="75">
        <f t="shared" si="24"/>
        <v>3.0972893127747234E-2</v>
      </c>
      <c r="AB58" s="75">
        <f t="shared" si="25"/>
        <v>0.14815888311575223</v>
      </c>
      <c r="AC58" s="75">
        <f t="shared" si="26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7"/>
        <v>3.4079122410410667E-2</v>
      </c>
      <c r="AS58" s="75">
        <f t="shared" si="28"/>
        <v>0.50537192097758976</v>
      </c>
      <c r="AT58" s="75">
        <f t="shared" si="1"/>
        <v>2.4166513998200502E-2</v>
      </c>
      <c r="AU58" s="75">
        <f t="shared" si="2"/>
        <v>0.12687100582275063</v>
      </c>
      <c r="AV58" s="75">
        <f t="shared" si="3"/>
        <v>0.26453095908486707</v>
      </c>
      <c r="AW58" s="75">
        <f t="shared" si="4"/>
        <v>0.16540625047795587</v>
      </c>
      <c r="AX58" s="75">
        <f t="shared" si="5"/>
        <v>0.40744004568503078</v>
      </c>
      <c r="AY58" s="75">
        <f t="shared" si="6"/>
        <v>0.99719492054301939</v>
      </c>
      <c r="AZ58" s="75">
        <f t="shared" si="7"/>
        <v>4.5686349002051069E-2</v>
      </c>
      <c r="BA58" s="75">
        <f t="shared" si="8"/>
        <v>0.29376355285267114</v>
      </c>
      <c r="BB58" s="75">
        <f t="shared" si="9"/>
        <v>8.7098250264496052E-2</v>
      </c>
      <c r="BC58" s="75">
        <f t="shared" si="10"/>
        <v>0.28342567916960976</v>
      </c>
      <c r="BD58" s="75">
        <f t="shared" si="11"/>
        <v>0.12236913114758451</v>
      </c>
      <c r="BF58" s="57">
        <f t="shared" si="29"/>
        <v>0.62229633947073482</v>
      </c>
      <c r="BG58" s="57">
        <f t="shared" si="30"/>
        <v>6.1945119905870323E-3</v>
      </c>
      <c r="BH58" s="57">
        <f t="shared" si="31"/>
        <v>9.2996351275210609E-2</v>
      </c>
      <c r="BI58" s="57">
        <f t="shared" si="32"/>
        <v>-2.0112844461782992E-2</v>
      </c>
      <c r="BJ58" s="57">
        <f t="shared" si="33"/>
        <v>-7.1278518003403388E-2</v>
      </c>
      <c r="BK58" s="57">
        <f t="shared" si="34"/>
        <v>-0.19600724969846109</v>
      </c>
      <c r="BL58" s="57">
        <f t="shared" si="35"/>
        <v>-0.34870453875207175</v>
      </c>
      <c r="BM58" s="57">
        <f t="shared" si="36"/>
        <v>-9.2266561184684015E-4</v>
      </c>
      <c r="BN58" s="57">
        <f t="shared" si="37"/>
        <v>-7.135075174350175E-2</v>
      </c>
      <c r="BO58" s="57">
        <f t="shared" si="38"/>
        <v>-5.6125357136748821E-2</v>
      </c>
      <c r="BP58" s="57">
        <f t="shared" si="39"/>
        <v>-0.13526679605385752</v>
      </c>
      <c r="BQ58" s="57">
        <f t="shared" si="40"/>
        <v>-2.8300765102801662E-2</v>
      </c>
      <c r="BR58" s="57">
        <f t="shared" si="13"/>
        <v>-0.20658228382794327</v>
      </c>
    </row>
    <row r="59" spans="1:74" x14ac:dyDescent="0.25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4"/>
        <v>3.2276675050716186E-2</v>
      </c>
      <c r="R59" s="75">
        <f t="shared" si="15"/>
        <v>1.1647155741093016</v>
      </c>
      <c r="S59" s="75">
        <f t="shared" si="16"/>
        <v>0.10046367160154801</v>
      </c>
      <c r="T59" s="75">
        <f t="shared" si="17"/>
        <v>0.25012200242759475</v>
      </c>
      <c r="U59" s="75">
        <f t="shared" si="18"/>
        <v>0.32887348511497355</v>
      </c>
      <c r="V59" s="75">
        <f t="shared" si="19"/>
        <v>0.132675312740967</v>
      </c>
      <c r="W59" s="75">
        <f t="shared" si="20"/>
        <v>0.1638820684851395</v>
      </c>
      <c r="X59" s="75">
        <f t="shared" si="21"/>
        <v>0.3623893378908431</v>
      </c>
      <c r="Y59" s="75">
        <f t="shared" si="22"/>
        <v>0.32215393182201713</v>
      </c>
      <c r="Z59" s="75">
        <f t="shared" si="23"/>
        <v>0.17188774954943853</v>
      </c>
      <c r="AA59" s="75">
        <f t="shared" si="24"/>
        <v>1.5710331363384081E-2</v>
      </c>
      <c r="AB59" s="75">
        <f t="shared" si="25"/>
        <v>0.12297830915668873</v>
      </c>
      <c r="AC59" s="75">
        <f t="shared" si="26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7"/>
        <v>3.1218708200986267E-2</v>
      </c>
      <c r="AS59" s="75">
        <f t="shared" si="28"/>
        <v>0.53105915273451643</v>
      </c>
      <c r="AT59" s="75">
        <f t="shared" si="1"/>
        <v>8.0803533252603657E-2</v>
      </c>
      <c r="AU59" s="75">
        <f t="shared" si="2"/>
        <v>0.20828994866640704</v>
      </c>
      <c r="AV59" s="75">
        <f t="shared" si="3"/>
        <v>0.29105232561504646</v>
      </c>
      <c r="AW59" s="75">
        <f t="shared" si="4"/>
        <v>0.22491465165797694</v>
      </c>
      <c r="AX59" s="75">
        <f t="shared" si="5"/>
        <v>0.24610440681192944</v>
      </c>
      <c r="AY59" s="75">
        <f t="shared" si="6"/>
        <v>0.57315401193141058</v>
      </c>
      <c r="AZ59" s="75">
        <f t="shared" si="7"/>
        <v>0.29857525123236545</v>
      </c>
      <c r="BA59" s="75">
        <f t="shared" si="8"/>
        <v>0.20833435452010982</v>
      </c>
      <c r="BB59" s="75">
        <f t="shared" si="9"/>
        <v>3.675366331187651E-2</v>
      </c>
      <c r="BC59" s="75">
        <f t="shared" si="10"/>
        <v>0.22592664979345828</v>
      </c>
      <c r="BD59" s="75">
        <f t="shared" si="11"/>
        <v>8.5347886844872378E-2</v>
      </c>
      <c r="BF59" s="57">
        <f t="shared" si="29"/>
        <v>0.63365642137478517</v>
      </c>
      <c r="BG59" s="57">
        <f t="shared" si="30"/>
        <v>1.9660138348944353E-2</v>
      </c>
      <c r="BH59" s="57">
        <f t="shared" si="31"/>
        <v>4.1832053761187704E-2</v>
      </c>
      <c r="BI59" s="57">
        <f t="shared" si="32"/>
        <v>3.7821159499927093E-2</v>
      </c>
      <c r="BJ59" s="57">
        <f t="shared" si="33"/>
        <v>-9.2239338917009944E-2</v>
      </c>
      <c r="BK59" s="57">
        <f t="shared" si="34"/>
        <v>-8.2222338326789934E-2</v>
      </c>
      <c r="BL59" s="57">
        <f t="shared" si="35"/>
        <v>-0.21076467404056748</v>
      </c>
      <c r="BM59" s="57">
        <f t="shared" si="36"/>
        <v>2.3578680589651679E-2</v>
      </c>
      <c r="BN59" s="57">
        <f t="shared" si="37"/>
        <v>-3.6446604970671287E-2</v>
      </c>
      <c r="BO59" s="57">
        <f t="shared" si="38"/>
        <v>-2.1043331948492429E-2</v>
      </c>
      <c r="BP59" s="57">
        <f t="shared" si="39"/>
        <v>-0.10294834063676955</v>
      </c>
      <c r="BQ59" s="57">
        <f t="shared" si="40"/>
        <v>-2.1768151941857911E-2</v>
      </c>
      <c r="BR59" s="57">
        <f t="shared" si="13"/>
        <v>0.1891156727923374</v>
      </c>
    </row>
    <row r="60" spans="1:74" x14ac:dyDescent="0.25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4"/>
        <v>2.9518507464785237E-2</v>
      </c>
      <c r="R60" s="75">
        <f t="shared" si="15"/>
        <v>1.1928830177718845</v>
      </c>
      <c r="S60" s="75">
        <f t="shared" si="16"/>
        <v>5.4794387137440892E-2</v>
      </c>
      <c r="T60" s="75">
        <f t="shared" si="17"/>
        <v>0.12459834144186616</v>
      </c>
      <c r="U60" s="75">
        <f t="shared" si="18"/>
        <v>0.32378291568709855</v>
      </c>
      <c r="V60" s="75">
        <f t="shared" si="19"/>
        <v>0.11115481889172835</v>
      </c>
      <c r="W60" s="75">
        <f t="shared" si="20"/>
        <v>0.1875579543714008</v>
      </c>
      <c r="X60" s="75">
        <f t="shared" si="21"/>
        <v>0.28018790666586285</v>
      </c>
      <c r="Y60" s="75">
        <f t="shared" si="22"/>
        <v>2.8483198990884504E-2</v>
      </c>
      <c r="Z60" s="75">
        <f t="shared" si="23"/>
        <v>0.222025660415579</v>
      </c>
      <c r="AA60" s="75">
        <f t="shared" si="24"/>
        <v>3.417249586156261E-2</v>
      </c>
      <c r="AB60" s="75">
        <f t="shared" si="25"/>
        <v>0.1868633393685129</v>
      </c>
      <c r="AC60" s="75">
        <f t="shared" si="26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7"/>
        <v>3.0459238443257375E-2</v>
      </c>
      <c r="AS60" s="75">
        <f t="shared" si="28"/>
        <v>0.56555522494993782</v>
      </c>
      <c r="AT60" s="75">
        <f t="shared" si="1"/>
        <v>4.7471316701218895E-2</v>
      </c>
      <c r="AU60" s="75">
        <f t="shared" si="2"/>
        <v>7.3041136782330401E-2</v>
      </c>
      <c r="AV60" s="75">
        <f t="shared" si="3"/>
        <v>0.37819912784842419</v>
      </c>
      <c r="AW60" s="75">
        <f t="shared" si="4"/>
        <v>0.18962077457688137</v>
      </c>
      <c r="AX60" s="75">
        <f t="shared" si="5"/>
        <v>0.30454541309143973</v>
      </c>
      <c r="AY60" s="75">
        <f t="shared" si="6"/>
        <v>0.38249025495022215</v>
      </c>
      <c r="AZ60" s="75">
        <f t="shared" si="7"/>
        <v>1.1939644778997834E-2</v>
      </c>
      <c r="BA60" s="75">
        <f t="shared" si="8"/>
        <v>0.2934028435833782</v>
      </c>
      <c r="BB60" s="75">
        <f t="shared" si="9"/>
        <v>0.1074564534313367</v>
      </c>
      <c r="BC60" s="75">
        <f t="shared" si="10"/>
        <v>0.36096723074456599</v>
      </c>
      <c r="BD60" s="75">
        <f t="shared" si="11"/>
        <v>0.14408722363614773</v>
      </c>
      <c r="BF60" s="57">
        <f t="shared" si="29"/>
        <v>0.62732779282194673</v>
      </c>
      <c r="BG60" s="57">
        <f t="shared" si="30"/>
        <v>7.323070436221997E-3</v>
      </c>
      <c r="BH60" s="57">
        <f t="shared" si="31"/>
        <v>5.1557204659535755E-2</v>
      </c>
      <c r="BI60" s="57">
        <f t="shared" si="32"/>
        <v>-5.4416212161325639E-2</v>
      </c>
      <c r="BJ60" s="57">
        <f t="shared" si="33"/>
        <v>-7.8465955685153022E-2</v>
      </c>
      <c r="BK60" s="57">
        <f t="shared" si="34"/>
        <v>-0.11698745872003893</v>
      </c>
      <c r="BL60" s="57">
        <f t="shared" si="35"/>
        <v>-0.1023023482843593</v>
      </c>
      <c r="BM60" s="57">
        <f t="shared" si="36"/>
        <v>1.654355421188667E-2</v>
      </c>
      <c r="BN60" s="57">
        <f t="shared" si="37"/>
        <v>-7.1377183167799202E-2</v>
      </c>
      <c r="BO60" s="57">
        <f t="shared" si="38"/>
        <v>-7.3283957569774086E-2</v>
      </c>
      <c r="BP60" s="57">
        <f t="shared" si="39"/>
        <v>-0.17410389137605309</v>
      </c>
      <c r="BQ60" s="57">
        <f t="shared" si="40"/>
        <v>-4.7292544695310773E-2</v>
      </c>
      <c r="BR60" s="57">
        <f t="shared" si="13"/>
        <v>-1.5477929530222839E-2</v>
      </c>
    </row>
    <row r="61" spans="1:74" x14ac:dyDescent="0.25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4"/>
        <v>2.235981708845558E-2</v>
      </c>
      <c r="R61" s="75">
        <f t="shared" si="15"/>
        <v>0.5514768155907821</v>
      </c>
      <c r="S61" s="75">
        <f t="shared" si="16"/>
        <v>3.966656802836252E-2</v>
      </c>
      <c r="T61" s="75">
        <f t="shared" si="17"/>
        <v>0.26256098804728778</v>
      </c>
      <c r="U61" s="75">
        <f t="shared" si="18"/>
        <v>0.12504350697852834</v>
      </c>
      <c r="V61" s="75">
        <f t="shared" si="19"/>
        <v>0.13667516779575764</v>
      </c>
      <c r="W61" s="75">
        <f t="shared" si="20"/>
        <v>0.18832938062106758</v>
      </c>
      <c r="X61" s="75">
        <f t="shared" si="21"/>
        <v>0.27981628565869932</v>
      </c>
      <c r="Y61" s="75">
        <f t="shared" si="22"/>
        <v>-2.0879549409810794E-2</v>
      </c>
      <c r="Z61" s="75">
        <f t="shared" si="23"/>
        <v>0.27120537367158992</v>
      </c>
      <c r="AA61" s="75">
        <f t="shared" si="24"/>
        <v>6.0938207490929909E-2</v>
      </c>
      <c r="AB61" s="75">
        <f t="shared" si="25"/>
        <v>0.12060004136902486</v>
      </c>
      <c r="AC61" s="75">
        <f t="shared" si="26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7"/>
        <v>2.6766850493850303E-2</v>
      </c>
      <c r="AS61" s="75">
        <f t="shared" si="28"/>
        <v>0.2524460939064111</v>
      </c>
      <c r="AT61" s="75">
        <f t="shared" si="1"/>
        <v>2.9593557746506922E-2</v>
      </c>
      <c r="AU61" s="75">
        <f t="shared" si="2"/>
        <v>0.19695724919853769</v>
      </c>
      <c r="AV61" s="75">
        <f t="shared" si="3"/>
        <v>0.18459076277680814</v>
      </c>
      <c r="AW61" s="75">
        <f t="shared" si="4"/>
        <v>0.22478283424282289</v>
      </c>
      <c r="AX61" s="75">
        <f t="shared" si="5"/>
        <v>0.37100996155847843</v>
      </c>
      <c r="AY61" s="75">
        <f t="shared" si="6"/>
        <v>0.42829165763209226</v>
      </c>
      <c r="AZ61" s="75">
        <f t="shared" si="7"/>
        <v>-2.7239430212404023E-2</v>
      </c>
      <c r="BA61" s="75">
        <f t="shared" si="8"/>
        <v>0.34295507244162471</v>
      </c>
      <c r="BB61" s="75">
        <f t="shared" si="9"/>
        <v>0.14068071052084746</v>
      </c>
      <c r="BC61" s="75">
        <f t="shared" si="10"/>
        <v>0.20952533481638813</v>
      </c>
      <c r="BD61" s="75">
        <f t="shared" si="11"/>
        <v>0.14289917875597183</v>
      </c>
      <c r="BF61" s="57">
        <f t="shared" si="29"/>
        <v>0.299030721684371</v>
      </c>
      <c r="BG61" s="57">
        <f t="shared" si="30"/>
        <v>1.0073010281855598E-2</v>
      </c>
      <c r="BH61" s="57">
        <f t="shared" si="31"/>
        <v>6.5603738848750093E-2</v>
      </c>
      <c r="BI61" s="57">
        <f t="shared" si="32"/>
        <v>-5.9547255798279797E-2</v>
      </c>
      <c r="BJ61" s="57">
        <f t="shared" si="33"/>
        <v>-8.8107666447065247E-2</v>
      </c>
      <c r="BK61" s="57">
        <f t="shared" si="34"/>
        <v>-0.18268058093741085</v>
      </c>
      <c r="BL61" s="57">
        <f t="shared" si="35"/>
        <v>-0.14847537197339294</v>
      </c>
      <c r="BM61" s="57">
        <f t="shared" si="36"/>
        <v>6.3598808025932298E-3</v>
      </c>
      <c r="BN61" s="57">
        <f t="shared" si="37"/>
        <v>-7.1749698770034787E-2</v>
      </c>
      <c r="BO61" s="57">
        <f t="shared" si="38"/>
        <v>-7.9742503029917561E-2</v>
      </c>
      <c r="BP61" s="57">
        <f t="shared" si="39"/>
        <v>-8.8925293447363274E-2</v>
      </c>
      <c r="BQ61" s="57">
        <f t="shared" si="40"/>
        <v>-3.7856977809087131E-2</v>
      </c>
      <c r="BR61" s="57">
        <f t="shared" si="13"/>
        <v>-0.3760179965949817</v>
      </c>
    </row>
    <row r="62" spans="1:74" x14ac:dyDescent="0.25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4"/>
        <v>3.3766672873275727E-2</v>
      </c>
      <c r="R62" s="75">
        <f t="shared" si="15"/>
        <v>1.022700968050348</v>
      </c>
      <c r="S62" s="75">
        <f t="shared" si="16"/>
        <v>0.10651167135872074</v>
      </c>
      <c r="T62" s="75">
        <f t="shared" si="17"/>
        <v>0.45191098146631475</v>
      </c>
      <c r="U62" s="75">
        <f t="shared" si="18"/>
        <v>0.24998690019656267</v>
      </c>
      <c r="V62" s="75">
        <f t="shared" si="19"/>
        <v>0.13620470288320932</v>
      </c>
      <c r="W62" s="75">
        <f t="shared" si="20"/>
        <v>0.1973323071075786</v>
      </c>
      <c r="X62" s="75">
        <f t="shared" si="21"/>
        <v>0.31843686568888846</v>
      </c>
      <c r="Y62" s="75">
        <f t="shared" si="22"/>
        <v>0.11795198539930356</v>
      </c>
      <c r="Z62" s="75">
        <f t="shared" si="23"/>
        <v>0.27831357220737318</v>
      </c>
      <c r="AA62" s="75">
        <f t="shared" si="24"/>
        <v>4.460831045216216E-2</v>
      </c>
      <c r="AB62" s="75">
        <f t="shared" si="25"/>
        <v>0.16027056489763181</v>
      </c>
      <c r="AC62" s="75">
        <f t="shared" si="26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7"/>
        <v>3.6578052205659128E-2</v>
      </c>
      <c r="AS62" s="75">
        <f t="shared" si="28"/>
        <v>0.49091377169751288</v>
      </c>
      <c r="AT62" s="75">
        <f t="shared" si="1"/>
        <v>8.9624642435089261E-2</v>
      </c>
      <c r="AU62" s="75">
        <f t="shared" si="2"/>
        <v>0.35697638735728859</v>
      </c>
      <c r="AV62" s="75">
        <f t="shared" si="3"/>
        <v>0.23445967327264589</v>
      </c>
      <c r="AW62" s="75">
        <f t="shared" si="4"/>
        <v>0.24951218382188001</v>
      </c>
      <c r="AX62" s="75">
        <f t="shared" si="5"/>
        <v>0.38689272106566353</v>
      </c>
      <c r="AY62" s="75">
        <f t="shared" si="6"/>
        <v>0.52589412207891639</v>
      </c>
      <c r="AZ62" s="75">
        <f t="shared" si="7"/>
        <v>0.1209545947436239</v>
      </c>
      <c r="BA62" s="75">
        <f t="shared" si="8"/>
        <v>0.36436226606702321</v>
      </c>
      <c r="BB62" s="75">
        <f t="shared" si="9"/>
        <v>0.11359031271740941</v>
      </c>
      <c r="BC62" s="75">
        <f t="shared" si="10"/>
        <v>0.31693989265407191</v>
      </c>
      <c r="BD62" s="75">
        <f t="shared" si="11"/>
        <v>9.1613032326958277E-2</v>
      </c>
      <c r="BF62" s="57">
        <f t="shared" si="29"/>
        <v>0.53178719635283511</v>
      </c>
      <c r="BG62" s="57">
        <f t="shared" si="30"/>
        <v>1.6887028923631475E-2</v>
      </c>
      <c r="BH62" s="57">
        <f t="shared" si="31"/>
        <v>9.493459410902616E-2</v>
      </c>
      <c r="BI62" s="57">
        <f t="shared" si="32"/>
        <v>1.5527226923916781E-2</v>
      </c>
      <c r="BJ62" s="57">
        <f t="shared" si="33"/>
        <v>-0.11330748093867068</v>
      </c>
      <c r="BK62" s="57">
        <f t="shared" si="34"/>
        <v>-0.18956041395808493</v>
      </c>
      <c r="BL62" s="57">
        <f t="shared" si="35"/>
        <v>-0.20745725639002793</v>
      </c>
      <c r="BM62" s="57">
        <f t="shared" si="36"/>
        <v>-3.0026093443203394E-3</v>
      </c>
      <c r="BN62" s="57">
        <f t="shared" si="37"/>
        <v>-8.6048693859650027E-2</v>
      </c>
      <c r="BO62" s="57">
        <f t="shared" si="38"/>
        <v>-6.8982002265247255E-2</v>
      </c>
      <c r="BP62" s="57">
        <f t="shared" si="39"/>
        <v>-0.1566693277564401</v>
      </c>
      <c r="BQ62" s="57">
        <f t="shared" si="40"/>
        <v>-1.6335940931242104E-2</v>
      </c>
      <c r="BR62" s="57">
        <f t="shared" si="13"/>
        <v>-0.18222767913427382</v>
      </c>
    </row>
    <row r="63" spans="1:74" x14ac:dyDescent="0.25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4"/>
        <v>3.4388956157737516E-2</v>
      </c>
      <c r="R63" s="75">
        <f t="shared" si="15"/>
        <v>1.216110542035381</v>
      </c>
      <c r="S63" s="75">
        <f t="shared" si="16"/>
        <v>4.4402930013905911E-2</v>
      </c>
      <c r="T63" s="75">
        <f t="shared" si="17"/>
        <v>0.39462121636213937</v>
      </c>
      <c r="U63" s="75">
        <f t="shared" si="18"/>
        <v>0.28982360591571765</v>
      </c>
      <c r="V63" s="75">
        <f t="shared" si="19"/>
        <v>0.11156028331377463</v>
      </c>
      <c r="W63" s="75">
        <f t="shared" si="20"/>
        <v>0.21152911388540985</v>
      </c>
      <c r="X63" s="75">
        <f t="shared" si="21"/>
        <v>0.35172678643232186</v>
      </c>
      <c r="Y63" s="75">
        <f t="shared" si="22"/>
        <v>5.0986702382184113E-2</v>
      </c>
      <c r="Z63" s="75">
        <f t="shared" si="23"/>
        <v>0.29464761669922329</v>
      </c>
      <c r="AA63" s="75">
        <f t="shared" si="24"/>
        <v>1.8978205460040053E-2</v>
      </c>
      <c r="AB63" s="75">
        <f t="shared" si="25"/>
        <v>0.16606170955314417</v>
      </c>
      <c r="AC63" s="75">
        <f t="shared" si="26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7"/>
        <v>3.5539195762113174E-2</v>
      </c>
      <c r="AS63" s="75">
        <f t="shared" si="28"/>
        <v>0.55456193464720194</v>
      </c>
      <c r="AT63" s="75">
        <f t="shared" si="1"/>
        <v>3.3186989409477063E-2</v>
      </c>
      <c r="AU63" s="75">
        <f t="shared" si="2"/>
        <v>0.3086701485213989</v>
      </c>
      <c r="AV63" s="75">
        <f t="shared" si="3"/>
        <v>0.31085457139457101</v>
      </c>
      <c r="AW63" s="75">
        <f t="shared" si="4"/>
        <v>0.19603402703085157</v>
      </c>
      <c r="AX63" s="75">
        <f t="shared" si="5"/>
        <v>0.44182002656338654</v>
      </c>
      <c r="AY63" s="75">
        <f t="shared" si="6"/>
        <v>0.52187364486475496</v>
      </c>
      <c r="AZ63" s="75">
        <f t="shared" si="7"/>
        <v>4.4324194848089825E-2</v>
      </c>
      <c r="BA63" s="75">
        <f t="shared" si="8"/>
        <v>0.37170848731235751</v>
      </c>
      <c r="BB63" s="75">
        <f t="shared" si="9"/>
        <v>4.1230137948436461E-2</v>
      </c>
      <c r="BC63" s="75">
        <f t="shared" si="10"/>
        <v>0.31203587160689777</v>
      </c>
      <c r="BD63" s="75">
        <f t="shared" si="11"/>
        <v>0.15129195493592731</v>
      </c>
      <c r="BF63" s="57">
        <f t="shared" si="29"/>
        <v>0.66154860738817911</v>
      </c>
      <c r="BG63" s="57">
        <f t="shared" si="30"/>
        <v>1.1215940604428848E-2</v>
      </c>
      <c r="BH63" s="57">
        <f t="shared" si="31"/>
        <v>8.5951067840740469E-2</v>
      </c>
      <c r="BI63" s="57">
        <f t="shared" si="32"/>
        <v>-2.1030965478853358E-2</v>
      </c>
      <c r="BJ63" s="57">
        <f t="shared" si="33"/>
        <v>-8.4473743717076943E-2</v>
      </c>
      <c r="BK63" s="57">
        <f t="shared" si="34"/>
        <v>-0.23029091267797669</v>
      </c>
      <c r="BL63" s="57">
        <f t="shared" si="35"/>
        <v>-0.1701468584324331</v>
      </c>
      <c r="BM63" s="57">
        <f t="shared" si="36"/>
        <v>6.6625075340942877E-3</v>
      </c>
      <c r="BN63" s="57">
        <f t="shared" si="37"/>
        <v>-7.7060870613134214E-2</v>
      </c>
      <c r="BO63" s="57">
        <f t="shared" si="38"/>
        <v>-2.2251932488396409E-2</v>
      </c>
      <c r="BP63" s="57">
        <f t="shared" si="39"/>
        <v>-0.1459741620537536</v>
      </c>
      <c r="BQ63" s="57">
        <f t="shared" si="40"/>
        <v>-4.8736836303147665E-2</v>
      </c>
      <c r="BR63" s="57">
        <f t="shared" si="13"/>
        <v>-3.4588158397329163E-2</v>
      </c>
    </row>
    <row r="64" spans="1:74" x14ac:dyDescent="0.25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4"/>
        <v>2.535097346539672E-2</v>
      </c>
      <c r="R64" s="75">
        <f t="shared" si="15"/>
        <v>0.81143265582811797</v>
      </c>
      <c r="S64" s="75">
        <f t="shared" si="16"/>
        <v>2.3183120835157764E-2</v>
      </c>
      <c r="T64" s="75">
        <f t="shared" si="17"/>
        <v>0.33336981318550701</v>
      </c>
      <c r="U64" s="75">
        <f t="shared" si="18"/>
        <v>0.27472750180215438</v>
      </c>
      <c r="V64" s="75">
        <f t="shared" si="19"/>
        <v>0.10889021031428868</v>
      </c>
      <c r="W64" s="75">
        <f t="shared" si="20"/>
        <v>0.12387710178192997</v>
      </c>
      <c r="X64" s="75">
        <f t="shared" si="21"/>
        <v>0.27340247312723071</v>
      </c>
      <c r="Y64" s="75">
        <f t="shared" si="22"/>
        <v>4.0011330948116632E-2</v>
      </c>
      <c r="Z64" s="75">
        <f t="shared" si="23"/>
        <v>0.12180602546011066</v>
      </c>
      <c r="AA64" s="75">
        <f t="shared" si="24"/>
        <v>1.0790529572149302E-2</v>
      </c>
      <c r="AB64" s="75">
        <f t="shared" si="25"/>
        <v>0.19780607093846647</v>
      </c>
      <c r="AC64" s="75">
        <f t="shared" si="26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7"/>
        <v>2.526927150765701E-2</v>
      </c>
      <c r="AS64" s="75">
        <f t="shared" si="28"/>
        <v>0.33183592193750389</v>
      </c>
      <c r="AT64" s="75">
        <f t="shared" si="1"/>
        <v>1.5590185911631428E-2</v>
      </c>
      <c r="AU64" s="75">
        <f t="shared" si="2"/>
        <v>0.25534079358758344</v>
      </c>
      <c r="AV64" s="75">
        <f t="shared" si="3"/>
        <v>0.25147490769107306</v>
      </c>
      <c r="AW64" s="75">
        <f t="shared" si="4"/>
        <v>0.19040073168230615</v>
      </c>
      <c r="AX64" s="75">
        <f t="shared" si="5"/>
        <v>0.2072891903755695</v>
      </c>
      <c r="AY64" s="75">
        <f t="shared" si="6"/>
        <v>0.36870542762077746</v>
      </c>
      <c r="AZ64" s="75">
        <f t="shared" si="7"/>
        <v>2.8547680567559113E-2</v>
      </c>
      <c r="BA64" s="75">
        <f t="shared" si="8"/>
        <v>0.12942671147169107</v>
      </c>
      <c r="BB64" s="75">
        <f t="shared" si="9"/>
        <v>2.115489107920562E-2</v>
      </c>
      <c r="BC64" s="75">
        <f t="shared" si="10"/>
        <v>0.39345122343930317</v>
      </c>
      <c r="BD64" s="75">
        <f t="shared" si="11"/>
        <v>8.5881155937675493E-2</v>
      </c>
      <c r="BF64" s="57">
        <f t="shared" si="29"/>
        <v>0.47959673389061408</v>
      </c>
      <c r="BG64" s="57">
        <f t="shared" si="30"/>
        <v>7.5929349235263361E-3</v>
      </c>
      <c r="BH64" s="57">
        <f t="shared" si="31"/>
        <v>7.8029019597923577E-2</v>
      </c>
      <c r="BI64" s="57">
        <f t="shared" si="32"/>
        <v>2.3252594111081326E-2</v>
      </c>
      <c r="BJ64" s="57">
        <f t="shared" si="33"/>
        <v>-8.1510521368017466E-2</v>
      </c>
      <c r="BK64" s="57">
        <f t="shared" si="34"/>
        <v>-8.3412088593639536E-2</v>
      </c>
      <c r="BL64" s="57">
        <f t="shared" si="35"/>
        <v>-9.5302954493546754E-2</v>
      </c>
      <c r="BM64" s="57">
        <f t="shared" si="36"/>
        <v>1.1463650380557518E-2</v>
      </c>
      <c r="BN64" s="57">
        <f t="shared" si="37"/>
        <v>-7.6206860115804187E-3</v>
      </c>
      <c r="BO64" s="57">
        <f t="shared" si="38"/>
        <v>-1.0364361507056318E-2</v>
      </c>
      <c r="BP64" s="57">
        <f t="shared" si="39"/>
        <v>-0.19564515250083669</v>
      </c>
      <c r="BQ64" s="57">
        <f t="shared" si="40"/>
        <v>-1.8068590855630479E-2</v>
      </c>
      <c r="BR64" s="57">
        <f t="shared" si="13"/>
        <v>0.10801057757339508</v>
      </c>
      <c r="BU64">
        <v>1</v>
      </c>
      <c r="BV64">
        <v>1</v>
      </c>
    </row>
    <row r="65" spans="1:74" x14ac:dyDescent="0.25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4"/>
        <v>4.0126766726063412E-2</v>
      </c>
      <c r="R65" s="75">
        <f t="shared" si="15"/>
        <v>1.6121149092768334</v>
      </c>
      <c r="S65" s="75">
        <f t="shared" si="16"/>
        <v>0.10012088380738658</v>
      </c>
      <c r="T65" s="75">
        <f t="shared" si="17"/>
        <v>0.39333429982446511</v>
      </c>
      <c r="U65" s="75">
        <f t="shared" si="18"/>
        <v>0.23668239426106796</v>
      </c>
      <c r="V65" s="75">
        <f t="shared" si="19"/>
        <v>0.13322140859212689</v>
      </c>
      <c r="W65" s="75">
        <f t="shared" si="20"/>
        <v>2.7739319577674088E-2</v>
      </c>
      <c r="X65" s="75">
        <f t="shared" si="21"/>
        <v>0.50711949573109383</v>
      </c>
      <c r="Y65" s="75">
        <f t="shared" si="22"/>
        <v>8.4294924921801281E-2</v>
      </c>
      <c r="Z65" s="75">
        <f t="shared" si="23"/>
        <v>0.28093920908426362</v>
      </c>
      <c r="AA65" s="75">
        <f t="shared" si="24"/>
        <v>1.3562692681472133E-2</v>
      </c>
      <c r="AB65" s="75">
        <f t="shared" si="25"/>
        <v>0.26750311873884286</v>
      </c>
      <c r="AC65" s="75">
        <f t="shared" si="26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7"/>
        <v>3.7077394184749757E-2</v>
      </c>
      <c r="AS65" s="75">
        <f t="shared" si="28"/>
        <v>0.66359405052662879</v>
      </c>
      <c r="AT65" s="75">
        <f t="shared" si="1"/>
        <v>8.0698729960854629E-2</v>
      </c>
      <c r="AU65" s="75">
        <f t="shared" si="2"/>
        <v>0.29182136936317887</v>
      </c>
      <c r="AV65" s="75">
        <f t="shared" si="3"/>
        <v>0.26044465229728769</v>
      </c>
      <c r="AW65" s="75">
        <f t="shared" si="4"/>
        <v>0.23824706076077462</v>
      </c>
      <c r="AX65" s="75">
        <f t="shared" si="5"/>
        <v>3.9819097541203975E-2</v>
      </c>
      <c r="AY65" s="75">
        <f t="shared" si="6"/>
        <v>0.8445002953048808</v>
      </c>
      <c r="AZ65" s="75">
        <f t="shared" si="7"/>
        <v>7.136280854125289E-2</v>
      </c>
      <c r="BA65" s="75">
        <f t="shared" si="8"/>
        <v>0.37889144951591847</v>
      </c>
      <c r="BB65" s="75">
        <f t="shared" si="9"/>
        <v>4.1819300967136028E-2</v>
      </c>
      <c r="BC65" s="75">
        <f t="shared" si="10"/>
        <v>0.452070227737149</v>
      </c>
      <c r="BD65" s="75">
        <f t="shared" si="11"/>
        <v>0.13185832785432805</v>
      </c>
      <c r="BF65" s="57">
        <f t="shared" si="29"/>
        <v>0.94852085875020464</v>
      </c>
      <c r="BG65" s="57">
        <f t="shared" si="30"/>
        <v>1.9422153846531953E-2</v>
      </c>
      <c r="BH65" s="57">
        <f t="shared" si="31"/>
        <v>0.10151293046128623</v>
      </c>
      <c r="BI65" s="57">
        <f t="shared" si="32"/>
        <v>-2.376225803621973E-2</v>
      </c>
      <c r="BJ65" s="57">
        <f t="shared" si="33"/>
        <v>-0.10502565216864773</v>
      </c>
      <c r="BK65" s="57">
        <f t="shared" si="34"/>
        <v>-1.2079777963529888E-2</v>
      </c>
      <c r="BL65" s="57">
        <f t="shared" si="35"/>
        <v>-0.33738079957378697</v>
      </c>
      <c r="BM65" s="57">
        <f t="shared" si="36"/>
        <v>1.2932116380548392E-2</v>
      </c>
      <c r="BN65" s="57">
        <f t="shared" si="37"/>
        <v>-9.7952240431654847E-2</v>
      </c>
      <c r="BO65" s="57">
        <f t="shared" si="38"/>
        <v>-2.8256608285663894E-2</v>
      </c>
      <c r="BP65" s="57">
        <f t="shared" si="39"/>
        <v>-0.18456710899830614</v>
      </c>
      <c r="BQ65" s="57">
        <f t="shared" si="40"/>
        <v>-2.9454020786214521E-2</v>
      </c>
      <c r="BR65" s="57">
        <f t="shared" si="13"/>
        <v>0.26390959319454749</v>
      </c>
      <c r="BU65" t="s">
        <v>110</v>
      </c>
      <c r="BV65">
        <v>-0.27785469100464544</v>
      </c>
    </row>
    <row r="66" spans="1:74" x14ac:dyDescent="0.25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4"/>
        <v>3.9602931962529953E-2</v>
      </c>
      <c r="R66" s="75">
        <f t="shared" si="15"/>
        <v>1.7361504594594324</v>
      </c>
      <c r="S66" s="75">
        <f t="shared" si="16"/>
        <v>3.4013256735362249E-2</v>
      </c>
      <c r="T66" s="75">
        <f t="shared" si="17"/>
        <v>0.21335469789999556</v>
      </c>
      <c r="U66" s="75">
        <f t="shared" si="18"/>
        <v>0.23183687739359804</v>
      </c>
      <c r="V66" s="75">
        <f t="shared" si="19"/>
        <v>0.13426058359972057</v>
      </c>
      <c r="W66" s="75">
        <f t="shared" si="20"/>
        <v>0.18275481365220547</v>
      </c>
      <c r="X66" s="75">
        <f t="shared" si="21"/>
        <v>0.32221857914579832</v>
      </c>
      <c r="Y66" s="75">
        <f t="shared" si="22"/>
        <v>0.31247826176007576</v>
      </c>
      <c r="Z66" s="75">
        <f t="shared" si="23"/>
        <v>0.29759208646244911</v>
      </c>
      <c r="AA66" s="75">
        <f t="shared" si="24"/>
        <v>1.095564885443406E-2</v>
      </c>
      <c r="AB66" s="75">
        <f t="shared" si="25"/>
        <v>0.24524962033837161</v>
      </c>
      <c r="AC66" s="75">
        <f t="shared" si="26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7"/>
        <v>3.8330326400407122E-2</v>
      </c>
      <c r="AS66" s="75">
        <f t="shared" si="28"/>
        <v>0.79890517240720926</v>
      </c>
      <c r="AT66" s="75">
        <f t="shared" si="1"/>
        <v>2.7567157053911689E-2</v>
      </c>
      <c r="AU66" s="75">
        <f t="shared" si="2"/>
        <v>0.15132911053478074</v>
      </c>
      <c r="AV66" s="75">
        <f t="shared" si="3"/>
        <v>0.20930727992408782</v>
      </c>
      <c r="AW66" s="75">
        <f t="shared" si="4"/>
        <v>0.23058518058543831</v>
      </c>
      <c r="AX66" s="75">
        <f t="shared" si="5"/>
        <v>0.37088813783565255</v>
      </c>
      <c r="AY66" s="75">
        <f t="shared" si="6"/>
        <v>0.46774914242764187</v>
      </c>
      <c r="AZ66" s="75">
        <f t="shared" si="7"/>
        <v>0.28979786473999863</v>
      </c>
      <c r="BA66" s="75">
        <f t="shared" si="8"/>
        <v>0.40285719049481211</v>
      </c>
      <c r="BB66" s="75">
        <f t="shared" si="9"/>
        <v>2.3289213080782196E-2</v>
      </c>
      <c r="BC66" s="75">
        <f t="shared" si="10"/>
        <v>0.4526146148523284</v>
      </c>
      <c r="BD66" s="75">
        <f t="shared" si="11"/>
        <v>0.18803492223783291</v>
      </c>
      <c r="BF66" s="57">
        <f t="shared" si="29"/>
        <v>0.9372452870522231</v>
      </c>
      <c r="BG66" s="57">
        <f t="shared" si="30"/>
        <v>6.4460996814505594E-3</v>
      </c>
      <c r="BH66" s="57">
        <f t="shared" si="31"/>
        <v>6.2025587365214824E-2</v>
      </c>
      <c r="BI66" s="57">
        <f t="shared" si="32"/>
        <v>2.2529597469510221E-2</v>
      </c>
      <c r="BJ66" s="57">
        <f t="shared" si="33"/>
        <v>-9.6324596985717742E-2</v>
      </c>
      <c r="BK66" s="57">
        <f t="shared" si="34"/>
        <v>-0.18813332418344708</v>
      </c>
      <c r="BL66" s="57">
        <f t="shared" si="35"/>
        <v>-0.14553056328184355</v>
      </c>
      <c r="BM66" s="57">
        <f t="shared" si="36"/>
        <v>2.2680397020077125E-2</v>
      </c>
      <c r="BN66" s="57">
        <f t="shared" si="37"/>
        <v>-0.105265104032363</v>
      </c>
      <c r="BO66" s="57">
        <f t="shared" si="38"/>
        <v>-1.2333564226348136E-2</v>
      </c>
      <c r="BP66" s="57">
        <f t="shared" si="39"/>
        <v>-0.20736499451395679</v>
      </c>
      <c r="BQ66" s="57">
        <f t="shared" si="40"/>
        <v>-5.6697167546488403E-2</v>
      </c>
      <c r="BR66" s="57">
        <f t="shared" si="13"/>
        <v>0.23927765381831112</v>
      </c>
      <c r="BU66" t="s">
        <v>106</v>
      </c>
      <c r="BV66">
        <v>-0.23233947244918157</v>
      </c>
    </row>
    <row r="67" spans="1:74" x14ac:dyDescent="0.25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4"/>
        <v>5.1301894653039248E-2</v>
      </c>
      <c r="R67" s="75">
        <f t="shared" si="15"/>
        <v>2.6006887882609266</v>
      </c>
      <c r="S67" s="75">
        <f t="shared" si="16"/>
        <v>5.0350318024924096E-2</v>
      </c>
      <c r="T67" s="75">
        <f t="shared" si="17"/>
        <v>0.28399655387673406</v>
      </c>
      <c r="U67" s="75">
        <f t="shared" si="18"/>
        <v>0.30945057851858299</v>
      </c>
      <c r="V67" s="75">
        <f t="shared" si="19"/>
        <v>0.17990387693785145</v>
      </c>
      <c r="W67" s="75">
        <f t="shared" si="20"/>
        <v>0.17889061945801085</v>
      </c>
      <c r="X67" s="75">
        <f t="shared" si="21"/>
        <v>0.58161834886034369</v>
      </c>
      <c r="Y67" s="75">
        <f t="shared" si="22"/>
        <v>6.7888734866771869E-2</v>
      </c>
      <c r="Z67" s="75">
        <f t="shared" si="23"/>
        <v>0.19705623628057256</v>
      </c>
      <c r="AA67" s="75">
        <f t="shared" si="24"/>
        <v>3.8985576014214381E-2</v>
      </c>
      <c r="AB67" s="75">
        <f t="shared" si="25"/>
        <v>0.20221713769582256</v>
      </c>
      <c r="AC67" s="75">
        <f t="shared" si="26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7"/>
        <v>4.4272191911952419E-2</v>
      </c>
      <c r="AS67" s="75">
        <f t="shared" si="28"/>
        <v>1.2342479634904653</v>
      </c>
      <c r="AT67" s="75">
        <f t="shared" si="1"/>
        <v>3.8958413745631901E-2</v>
      </c>
      <c r="AU67" s="75">
        <f t="shared" si="2"/>
        <v>0.21589997459759988</v>
      </c>
      <c r="AV67" s="75">
        <f t="shared" si="3"/>
        <v>0.33107032651277407</v>
      </c>
      <c r="AW67" s="75">
        <f t="shared" si="4"/>
        <v>0.30222561434460549</v>
      </c>
      <c r="AX67" s="75">
        <f t="shared" si="5"/>
        <v>0.29986800703255895</v>
      </c>
      <c r="AY67" s="75">
        <f t="shared" si="6"/>
        <v>0.82074335295137857</v>
      </c>
      <c r="AZ67" s="75">
        <f t="shared" si="7"/>
        <v>5.618051749895648E-2</v>
      </c>
      <c r="BA67" s="75">
        <f t="shared" si="8"/>
        <v>0.20440779183741659</v>
      </c>
      <c r="BB67" s="75">
        <f t="shared" si="9"/>
        <v>6.8885820557916658E-2</v>
      </c>
      <c r="BC67" s="75">
        <f t="shared" si="10"/>
        <v>0.34649592382358346</v>
      </c>
      <c r="BD67" s="75">
        <f t="shared" si="11"/>
        <v>0.18605866711223615</v>
      </c>
      <c r="BF67" s="57">
        <f t="shared" si="29"/>
        <v>1.3664408247704614</v>
      </c>
      <c r="BG67" s="57">
        <f t="shared" si="30"/>
        <v>1.1391904279292195E-2</v>
      </c>
      <c r="BH67" s="57">
        <f t="shared" si="31"/>
        <v>6.8096579279134178E-2</v>
      </c>
      <c r="BI67" s="57">
        <f t="shared" si="32"/>
        <v>-2.1619747994191085E-2</v>
      </c>
      <c r="BJ67" s="57">
        <f t="shared" si="33"/>
        <v>-0.12232173740675403</v>
      </c>
      <c r="BK67" s="57">
        <f t="shared" si="34"/>
        <v>-0.1209773875745481</v>
      </c>
      <c r="BL67" s="57">
        <f t="shared" si="35"/>
        <v>-0.23912500409103488</v>
      </c>
      <c r="BM67" s="57">
        <f t="shared" si="36"/>
        <v>1.1708217367815389E-2</v>
      </c>
      <c r="BN67" s="57">
        <f t="shared" si="37"/>
        <v>-7.351555556844025E-3</v>
      </c>
      <c r="BO67" s="57">
        <f t="shared" si="38"/>
        <v>-2.9900244543702277E-2</v>
      </c>
      <c r="BP67" s="57">
        <f t="shared" si="39"/>
        <v>-0.14427878612776091</v>
      </c>
      <c r="BQ67" s="57">
        <f t="shared" si="40"/>
        <v>-4.9479800836715326E-2</v>
      </c>
      <c r="BR67" s="57">
        <f t="shared" si="13"/>
        <v>0.72258326156515251</v>
      </c>
      <c r="BU67" t="s">
        <v>105</v>
      </c>
      <c r="BV67">
        <v>-0.19116495969939962</v>
      </c>
    </row>
    <row r="68" spans="1:74" x14ac:dyDescent="0.25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4"/>
        <v>6.9655462129877277E-2</v>
      </c>
      <c r="R68" s="75">
        <f t="shared" si="15"/>
        <v>2.8095625105416877</v>
      </c>
      <c r="S68" s="75">
        <f t="shared" si="16"/>
        <v>9.9883085667209798E-2</v>
      </c>
      <c r="T68" s="75">
        <f t="shared" si="17"/>
        <v>0.77877984267956379</v>
      </c>
      <c r="U68" s="75">
        <f t="shared" si="18"/>
        <v>0.90173318856918927</v>
      </c>
      <c r="V68" s="75">
        <f t="shared" si="19"/>
        <v>0.17442406581589259</v>
      </c>
      <c r="W68" s="75">
        <f t="shared" si="20"/>
        <v>0.22403076748403308</v>
      </c>
      <c r="X68" s="75">
        <f t="shared" si="21"/>
        <v>0.65304059941226678</v>
      </c>
      <c r="Y68" s="75">
        <f t="shared" si="22"/>
        <v>0.15528123361271554</v>
      </c>
      <c r="Z68" s="75">
        <f t="shared" si="23"/>
        <v>0.24812969357900458</v>
      </c>
      <c r="AA68" s="75">
        <f t="shared" si="24"/>
        <v>0.29395504185946686</v>
      </c>
      <c r="AB68" s="75">
        <f t="shared" si="25"/>
        <v>0.23163491736630523</v>
      </c>
      <c r="AC68" s="75">
        <f t="shared" si="26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7"/>
        <v>6.5585508225557865E-2</v>
      </c>
      <c r="AS68" s="75">
        <f t="shared" si="28"/>
        <v>1.1893879872593485</v>
      </c>
      <c r="AT68" s="75">
        <f t="shared" si="1"/>
        <v>8.6131744362194257E-2</v>
      </c>
      <c r="AU68" s="75">
        <f t="shared" si="2"/>
        <v>0.67217561538488069</v>
      </c>
      <c r="AV68" s="75">
        <f t="shared" si="3"/>
        <v>0.8658603928927916</v>
      </c>
      <c r="AW68" s="75">
        <f t="shared" si="4"/>
        <v>0.29919370058353228</v>
      </c>
      <c r="AX68" s="75">
        <f t="shared" si="5"/>
        <v>0.43052331945344374</v>
      </c>
      <c r="AY68" s="75">
        <f t="shared" si="6"/>
        <v>0.89728308016717573</v>
      </c>
      <c r="AZ68" s="75">
        <f t="shared" si="7"/>
        <v>0.12490559935949326</v>
      </c>
      <c r="BA68" s="75">
        <f t="shared" si="8"/>
        <v>0.30423005038295375</v>
      </c>
      <c r="BB68" s="75">
        <f t="shared" si="9"/>
        <v>0.69563244526179335</v>
      </c>
      <c r="BC68" s="75">
        <f t="shared" si="10"/>
        <v>0.44486101817602347</v>
      </c>
      <c r="BD68" s="75">
        <f t="shared" si="11"/>
        <v>0.24188611046260253</v>
      </c>
      <c r="BF68" s="57">
        <f t="shared" si="29"/>
        <v>1.6201745232823392</v>
      </c>
      <c r="BG68" s="57">
        <f t="shared" si="30"/>
        <v>1.3751341305015541E-2</v>
      </c>
      <c r="BH68" s="57">
        <f t="shared" si="31"/>
        <v>0.10660422729468311</v>
      </c>
      <c r="BI68" s="57">
        <f t="shared" si="32"/>
        <v>3.5872795676397673E-2</v>
      </c>
      <c r="BJ68" s="57">
        <f t="shared" si="33"/>
        <v>-0.12476963476763969</v>
      </c>
      <c r="BK68" s="57">
        <f t="shared" si="34"/>
        <v>-0.20649255196941066</v>
      </c>
      <c r="BL68" s="57">
        <f t="shared" si="35"/>
        <v>-0.24424248075490895</v>
      </c>
      <c r="BM68" s="57">
        <f t="shared" si="36"/>
        <v>3.0375634253222275E-2</v>
      </c>
      <c r="BN68" s="57">
        <f t="shared" si="37"/>
        <v>-5.6100356803949175E-2</v>
      </c>
      <c r="BO68" s="57">
        <f t="shared" si="38"/>
        <v>-0.40167740340232649</v>
      </c>
      <c r="BP68" s="57">
        <f t="shared" si="39"/>
        <v>-0.21322610080971824</v>
      </c>
      <c r="BQ68" s="57">
        <f t="shared" si="40"/>
        <v>-7.1298165310817008E-2</v>
      </c>
      <c r="BR68" s="57">
        <f t="shared" si="13"/>
        <v>0.48897182799288708</v>
      </c>
      <c r="BU68" t="s">
        <v>108</v>
      </c>
      <c r="BV68">
        <v>-0.11347360169759224</v>
      </c>
    </row>
    <row r="69" spans="1:74" x14ac:dyDescent="0.25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4"/>
        <v>6.0997925053647206E-2</v>
      </c>
      <c r="R69" s="75">
        <f t="shared" si="15"/>
        <v>2.219363782433041</v>
      </c>
      <c r="S69" s="75">
        <f t="shared" si="16"/>
        <v>5.850979436825883E-2</v>
      </c>
      <c r="T69" s="75">
        <f t="shared" si="17"/>
        <v>0.80812224800309707</v>
      </c>
      <c r="U69" s="75">
        <f t="shared" si="18"/>
        <v>0.52854866464120231</v>
      </c>
      <c r="V69" s="75">
        <f t="shared" si="19"/>
        <v>0.21635183445841197</v>
      </c>
      <c r="W69" s="75">
        <f t="shared" si="20"/>
        <v>0.28885294316252047</v>
      </c>
      <c r="X69" s="75">
        <f t="shared" si="21"/>
        <v>0.57373268915385067</v>
      </c>
      <c r="Y69" s="75">
        <f t="shared" si="22"/>
        <v>0.14665577763163309</v>
      </c>
      <c r="Z69" s="75">
        <f t="shared" si="23"/>
        <v>0.35960314602559862</v>
      </c>
      <c r="AA69" s="75">
        <f t="shared" si="24"/>
        <v>5.5790146571975043E-2</v>
      </c>
      <c r="AB69" s="75">
        <f t="shared" si="25"/>
        <v>0.31152304731533381</v>
      </c>
      <c r="AC69" s="75">
        <f t="shared" si="26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7"/>
        <v>6.0157466485975419E-2</v>
      </c>
      <c r="AS69" s="75">
        <f t="shared" si="28"/>
        <v>0.98083125012709116</v>
      </c>
      <c r="AT69" s="75">
        <f t="shared" si="1"/>
        <v>4.7999326760060614E-2</v>
      </c>
      <c r="AU69" s="75">
        <f t="shared" si="2"/>
        <v>0.62424374696626472</v>
      </c>
      <c r="AV69" s="75">
        <f t="shared" si="3"/>
        <v>0.52427194763257812</v>
      </c>
      <c r="AW69" s="75">
        <f t="shared" si="4"/>
        <v>0.36400115233668306</v>
      </c>
      <c r="AX69" s="75">
        <f t="shared" si="5"/>
        <v>0.53308001674170624</v>
      </c>
      <c r="AY69" s="75">
        <f t="shared" si="6"/>
        <v>0.88460286816438294</v>
      </c>
      <c r="AZ69" s="75">
        <f t="shared" si="7"/>
        <v>0.13801207666235407</v>
      </c>
      <c r="BA69" s="75">
        <f t="shared" si="8"/>
        <v>0.46347667569933337</v>
      </c>
      <c r="BB69" s="75">
        <f t="shared" si="9"/>
        <v>0.12292162472372972</v>
      </c>
      <c r="BC69" s="75">
        <f t="shared" si="10"/>
        <v>0.57478215785808529</v>
      </c>
      <c r="BD69" s="75">
        <f t="shared" si="11"/>
        <v>0.21651587646340345</v>
      </c>
      <c r="BF69" s="57">
        <f t="shared" si="29"/>
        <v>1.2385325323059497</v>
      </c>
      <c r="BG69" s="57">
        <f t="shared" si="30"/>
        <v>1.0510467608198217E-2</v>
      </c>
      <c r="BH69" s="57">
        <f t="shared" si="31"/>
        <v>0.18387850103683234</v>
      </c>
      <c r="BI69" s="57">
        <f t="shared" si="32"/>
        <v>4.2767170086241979E-3</v>
      </c>
      <c r="BJ69" s="57">
        <f t="shared" si="33"/>
        <v>-0.1476493178782711</v>
      </c>
      <c r="BK69" s="57">
        <f t="shared" si="34"/>
        <v>-0.24422707357918577</v>
      </c>
      <c r="BL69" s="57">
        <f t="shared" si="35"/>
        <v>-0.31087017901053227</v>
      </c>
      <c r="BM69" s="57">
        <f t="shared" si="36"/>
        <v>8.6437009692790223E-3</v>
      </c>
      <c r="BN69" s="57">
        <f t="shared" si="37"/>
        <v>-0.10387352967373475</v>
      </c>
      <c r="BO69" s="57">
        <f t="shared" si="38"/>
        <v>-6.7131478151754687E-2</v>
      </c>
      <c r="BP69" s="57">
        <f t="shared" si="39"/>
        <v>-0.26325911054275147</v>
      </c>
      <c r="BQ69" s="57">
        <f t="shared" si="40"/>
        <v>-5.1174662251495917E-2</v>
      </c>
      <c r="BR69" s="57">
        <f t="shared" si="13"/>
        <v>0.25765656784115726</v>
      </c>
      <c r="BU69" t="s">
        <v>109</v>
      </c>
      <c r="BV69">
        <v>-8.2809959918788825E-2</v>
      </c>
    </row>
    <row r="70" spans="1:74" x14ac:dyDescent="0.25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4"/>
        <v>5.0235355609195897E-2</v>
      </c>
      <c r="R70" s="75">
        <f t="shared" si="15"/>
        <v>1.6743519451390805</v>
      </c>
      <c r="S70" s="75">
        <f t="shared" si="16"/>
        <v>0.10081645459240246</v>
      </c>
      <c r="T70" s="75">
        <f t="shared" si="17"/>
        <v>0.49920039363459506</v>
      </c>
      <c r="U70" s="75">
        <f t="shared" si="18"/>
        <v>0.46287145022067883</v>
      </c>
      <c r="V70" s="75">
        <f t="shared" si="19"/>
        <v>0.20739758570544056</v>
      </c>
      <c r="W70" s="75">
        <f t="shared" si="20"/>
        <v>0.28200309354935976</v>
      </c>
      <c r="X70" s="75">
        <f t="shared" si="21"/>
        <v>0.67238818959466484</v>
      </c>
      <c r="Y70" s="75">
        <f t="shared" si="22"/>
        <v>0.12576103580671272</v>
      </c>
      <c r="Z70" s="75">
        <f t="shared" si="23"/>
        <v>0.37046578811077197</v>
      </c>
      <c r="AA70" s="75">
        <f t="shared" si="24"/>
        <v>4.4248219413611137E-2</v>
      </c>
      <c r="AB70" s="75">
        <f t="shared" si="25"/>
        <v>0.25650170342094353</v>
      </c>
      <c r="AC70" s="75">
        <f t="shared" si="26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7"/>
        <v>5.0909123471702955E-2</v>
      </c>
      <c r="AS70" s="75">
        <f t="shared" si="28"/>
        <v>0.73227712740079953</v>
      </c>
      <c r="AT70" s="75">
        <f t="shared" ref="AT70:AT95" si="41">+AF$3*(AF70-AF69)/$P69</f>
        <v>7.7835072809998213E-2</v>
      </c>
      <c r="AU70" s="75">
        <f t="shared" ref="AU70:AU95" si="42">+AG$3*(AG70-AG69)/$P69</f>
        <v>0.37957667405899692</v>
      </c>
      <c r="AV70" s="75">
        <f t="shared" ref="AV70:AV95" si="43">+AH$3*(AH70-AH69)/$P69</f>
        <v>0.35761966096187831</v>
      </c>
      <c r="AW70" s="75">
        <f t="shared" ref="AW70:AW95" si="44">+AI$3*(AI70-AI69)/$P69</f>
        <v>0.35453500770976359</v>
      </c>
      <c r="AX70" s="75">
        <f t="shared" ref="AX70:AX95" si="45">+AJ$3*(AJ70-AJ69)/$P69</f>
        <v>0.51889852831164374</v>
      </c>
      <c r="AY70" s="75">
        <f t="shared" ref="AY70:AY95" si="46">+AK$3*(AK70-AK69)/$P69</f>
        <v>0.99391410986126505</v>
      </c>
      <c r="AZ70" s="75">
        <f t="shared" ref="AZ70:AZ95" si="47">+AL$3*(AL70-AL69)/$P69</f>
        <v>0.11178510890859125</v>
      </c>
      <c r="BA70" s="75">
        <f t="shared" ref="BA70:BA95" si="48">+AM$3*(AM70-AM69)/$P69</f>
        <v>0.44980169334893033</v>
      </c>
      <c r="BB70" s="75">
        <f t="shared" ref="BB70:BB95" si="49">+AN$3*(AN70-AN69)/$P69</f>
        <v>0.11144763056618537</v>
      </c>
      <c r="BC70" s="75">
        <f t="shared" ref="BC70:BC95" si="50">+AO$3*(AO70-AO69)/$P69</f>
        <v>0.43933856632176849</v>
      </c>
      <c r="BD70" s="75">
        <f t="shared" ref="BD70:BD95" si="51">+AP$3*(AP70-AP69)/$P69</f>
        <v>0.18755771057432191</v>
      </c>
      <c r="BF70" s="57">
        <f t="shared" si="29"/>
        <v>0.94207481773828095</v>
      </c>
      <c r="BG70" s="57">
        <f t="shared" si="30"/>
        <v>2.2981381782404248E-2</v>
      </c>
      <c r="BH70" s="57">
        <f t="shared" si="31"/>
        <v>0.11962371957559814</v>
      </c>
      <c r="BI70" s="57">
        <f t="shared" si="32"/>
        <v>0.10525178925880052</v>
      </c>
      <c r="BJ70" s="57">
        <f t="shared" si="33"/>
        <v>-0.14713742200432303</v>
      </c>
      <c r="BK70" s="57">
        <f t="shared" si="34"/>
        <v>-0.23689543476228397</v>
      </c>
      <c r="BL70" s="57">
        <f t="shared" si="35"/>
        <v>-0.32152592026660021</v>
      </c>
      <c r="BM70" s="57">
        <f t="shared" si="36"/>
        <v>1.3975926898121466E-2</v>
      </c>
      <c r="BN70" s="57">
        <f t="shared" si="37"/>
        <v>-7.9335905238158366E-2</v>
      </c>
      <c r="BO70" s="57">
        <f t="shared" si="38"/>
        <v>-6.7199411152574232E-2</v>
      </c>
      <c r="BP70" s="57">
        <f t="shared" si="39"/>
        <v>-0.18283686290082496</v>
      </c>
      <c r="BQ70" s="57">
        <f t="shared" si="40"/>
        <v>-4.4830409078193356E-2</v>
      </c>
      <c r="BR70" s="57">
        <f t="shared" ref="BR70:BR94" si="52">+SUM(BF70:BQ70)</f>
        <v>0.12414626985024718</v>
      </c>
      <c r="BU70" t="s">
        <v>104</v>
      </c>
      <c r="BV70">
        <v>-5.8216454716236682E-2</v>
      </c>
    </row>
    <row r="71" spans="1:74" x14ac:dyDescent="0.25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3">+P71/P70-1</f>
        <v>5.1225973687408333E-2</v>
      </c>
      <c r="R71" s="75">
        <f t="shared" ref="R71:R95" si="54">+D$3*(D71-D70)/$P70</f>
        <v>1.6768381264655166</v>
      </c>
      <c r="S71" s="75">
        <f t="shared" ref="S71:S95" si="55">+E$3*(E71-E70)/$P70</f>
        <v>0.11411946646841536</v>
      </c>
      <c r="T71" s="75">
        <f t="shared" ref="T71:T95" si="56">+F$3*(F71-F70)/$P70</f>
        <v>0.49488340993583368</v>
      </c>
      <c r="U71" s="75">
        <f t="shared" ref="U71:U95" si="57">+G$3*(G71-G70)/$P70</f>
        <v>0.73785138018235574</v>
      </c>
      <c r="V71" s="75">
        <f t="shared" ref="V71:V95" si="58">+H$3*(H71-H70)/$P70</f>
        <v>0.22971538513298048</v>
      </c>
      <c r="W71" s="75">
        <f t="shared" ref="W71:W95" si="59">+I$3*(I71-I70)/$P70</f>
        <v>0.33697913542688973</v>
      </c>
      <c r="X71" s="75">
        <f t="shared" ref="X71:X95" si="60">+J$3*(J71-J70)/$P70</f>
        <v>0.56214650606666094</v>
      </c>
      <c r="Y71" s="75">
        <f t="shared" ref="Y71:Y95" si="61">+K$3*(K71-K70)/$P70</f>
        <v>2.2915744999293549E-2</v>
      </c>
      <c r="Z71" s="75">
        <f t="shared" ref="Z71:Z95" si="62">+L$3*(L71-L70)/$P70</f>
        <v>0.2831374706068584</v>
      </c>
      <c r="AA71" s="75">
        <f t="shared" ref="AA71:AA95" si="63">+M$3*(M71-M70)/$P70</f>
        <v>2.7752129748991928E-2</v>
      </c>
      <c r="AB71" s="75">
        <f t="shared" ref="AB71:AB95" si="64">+N$3*(N71-N70)/$P70</f>
        <v>0.27623264878202375</v>
      </c>
      <c r="AC71" s="75">
        <f t="shared" ref="AC71:AC95" si="65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6">+AQ71/AQ70-1</f>
        <v>5.4424953464686121E-2</v>
      </c>
      <c r="AS71" s="75">
        <f t="shared" ref="AS71:AS95" si="67">+AE$3*(AE71-AE70)/$P70</f>
        <v>0.77230895721683035</v>
      </c>
      <c r="AT71" s="75">
        <f t="shared" si="41"/>
        <v>9.6769807033742869E-2</v>
      </c>
      <c r="AU71" s="75">
        <f t="shared" si="42"/>
        <v>0.38509784890259396</v>
      </c>
      <c r="AV71" s="75">
        <f t="shared" si="43"/>
        <v>0.74791654387860129</v>
      </c>
      <c r="AW71" s="75">
        <f t="shared" si="44"/>
        <v>0.39992701905185285</v>
      </c>
      <c r="AX71" s="75">
        <f t="shared" si="45"/>
        <v>0.63570573234221561</v>
      </c>
      <c r="AY71" s="75">
        <f t="shared" si="46"/>
        <v>0.76500146865342178</v>
      </c>
      <c r="AZ71" s="75">
        <f t="shared" si="47"/>
        <v>1.1564556791202173E-2</v>
      </c>
      <c r="BA71" s="75">
        <f t="shared" si="48"/>
        <v>0.39444171001857742</v>
      </c>
      <c r="BB71" s="75">
        <f t="shared" si="49"/>
        <v>6.9568023294639333E-2</v>
      </c>
      <c r="BC71" s="75">
        <f t="shared" si="50"/>
        <v>0.50574290942634381</v>
      </c>
      <c r="BD71" s="75">
        <f t="shared" si="51"/>
        <v>0.21066141476002914</v>
      </c>
      <c r="BF71" s="57">
        <f t="shared" ref="BF71:BF95" si="68">+R71-AS71</f>
        <v>0.9045291692486862</v>
      </c>
      <c r="BG71" s="57">
        <f t="shared" ref="BG71:BG95" si="69">+S71-AT71</f>
        <v>1.7349659434672496E-2</v>
      </c>
      <c r="BH71" s="57">
        <f t="shared" ref="BH71:BH95" si="70">+T71-AU71</f>
        <v>0.10978556103323972</v>
      </c>
      <c r="BI71" s="57">
        <f t="shared" ref="BI71:BI95" si="71">+U71-AV71</f>
        <v>-1.0065163696245549E-2</v>
      </c>
      <c r="BJ71" s="57">
        <f t="shared" ref="BJ71:BJ95" si="72">+V71-AW71</f>
        <v>-0.17021163391887237</v>
      </c>
      <c r="BK71" s="57">
        <f t="shared" ref="BK71:BK95" si="73">+W71-AX71</f>
        <v>-0.29872659691532588</v>
      </c>
      <c r="BL71" s="57">
        <f t="shared" ref="BL71:BL95" si="74">+X71-AY71</f>
        <v>-0.20285496258676083</v>
      </c>
      <c r="BM71" s="57">
        <f t="shared" ref="BM71:BM95" si="75">+Y71-AZ71</f>
        <v>1.1351188208091376E-2</v>
      </c>
      <c r="BN71" s="57">
        <f t="shared" ref="BN71:BN95" si="76">+Z71-BA71</f>
        <v>-0.11130423941171902</v>
      </c>
      <c r="BO71" s="57">
        <f t="shared" ref="BO71:BO95" si="77">+AA71-BB71</f>
        <v>-4.1815893545647409E-2</v>
      </c>
      <c r="BP71" s="57">
        <f t="shared" ref="BP71:BP95" si="78">+AB71-BC71</f>
        <v>-0.22951026064432006</v>
      </c>
      <c r="BQ71" s="57">
        <f t="shared" ref="BQ71:BQ95" si="79">+AC71-BD71</f>
        <v>-5.6783909611822558E-2</v>
      </c>
      <c r="BR71" s="57">
        <f t="shared" si="52"/>
        <v>-7.825708240602397E-2</v>
      </c>
      <c r="BU71" t="s">
        <v>111</v>
      </c>
      <c r="BV71">
        <v>-4.7390960393777881E-2</v>
      </c>
    </row>
    <row r="72" spans="1:74" x14ac:dyDescent="0.25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3"/>
        <v>7.1002393319537838E-2</v>
      </c>
      <c r="R72" s="75">
        <f t="shared" si="54"/>
        <v>2.2116238780502595</v>
      </c>
      <c r="S72" s="75">
        <f t="shared" si="55"/>
        <v>0.11238806136846874</v>
      </c>
      <c r="T72" s="75">
        <f t="shared" si="56"/>
        <v>0.77271874357202985</v>
      </c>
      <c r="U72" s="75">
        <f t="shared" si="57"/>
        <v>0.5235349511267664</v>
      </c>
      <c r="V72" s="75">
        <f t="shared" si="58"/>
        <v>0.4054192523922085</v>
      </c>
      <c r="W72" s="75">
        <f t="shared" si="59"/>
        <v>0.31807476410799795</v>
      </c>
      <c r="X72" s="75">
        <f t="shared" si="60"/>
        <v>0.62696279816964084</v>
      </c>
      <c r="Y72" s="75">
        <f t="shared" si="61"/>
        <v>0.21799218463328884</v>
      </c>
      <c r="Z72" s="75">
        <f t="shared" si="62"/>
        <v>0.88803997388543154</v>
      </c>
      <c r="AA72" s="75">
        <f t="shared" si="63"/>
        <v>8.3792680453696838E-2</v>
      </c>
      <c r="AB72" s="75">
        <f t="shared" si="64"/>
        <v>0.40818600493285812</v>
      </c>
      <c r="AC72" s="75">
        <f t="shared" si="65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6"/>
        <v>7.6773277505286286E-2</v>
      </c>
      <c r="AS72" s="75">
        <f t="shared" si="67"/>
        <v>0.99787131776021709</v>
      </c>
      <c r="AT72" s="75">
        <f t="shared" si="41"/>
        <v>9.2679487850223008E-2</v>
      </c>
      <c r="AU72" s="75">
        <f t="shared" si="42"/>
        <v>0.56691816722156985</v>
      </c>
      <c r="AV72" s="75">
        <f t="shared" si="43"/>
        <v>0.51436844103169554</v>
      </c>
      <c r="AW72" s="75">
        <f t="shared" si="44"/>
        <v>0.69680473758484185</v>
      </c>
      <c r="AX72" s="75">
        <f t="shared" si="45"/>
        <v>0.59649296706430077</v>
      </c>
      <c r="AY72" s="75">
        <f t="shared" si="46"/>
        <v>0.90935992597459037</v>
      </c>
      <c r="AZ72" s="75">
        <f t="shared" si="47"/>
        <v>0.18311144208739122</v>
      </c>
      <c r="BA72" s="75">
        <f t="shared" si="48"/>
        <v>1.1562027433201496</v>
      </c>
      <c r="BB72" s="75">
        <f t="shared" si="49"/>
        <v>0.2249212311480277</v>
      </c>
      <c r="BC72" s="75">
        <f t="shared" si="50"/>
        <v>0.82778756134546694</v>
      </c>
      <c r="BD72" s="75">
        <f t="shared" si="51"/>
        <v>0.33462975012655882</v>
      </c>
      <c r="BF72" s="57">
        <f t="shared" si="68"/>
        <v>1.2137525602900423</v>
      </c>
      <c r="BG72" s="57">
        <f t="shared" si="69"/>
        <v>1.9708573518245731E-2</v>
      </c>
      <c r="BH72" s="57">
        <f t="shared" si="70"/>
        <v>0.20580057635046001</v>
      </c>
      <c r="BI72" s="57">
        <f t="shared" si="71"/>
        <v>9.1665100950708567E-3</v>
      </c>
      <c r="BJ72" s="57">
        <f t="shared" si="72"/>
        <v>-0.29138548519263335</v>
      </c>
      <c r="BK72" s="57">
        <f t="shared" si="73"/>
        <v>-0.27841820295630282</v>
      </c>
      <c r="BL72" s="57">
        <f t="shared" si="74"/>
        <v>-0.28239712780494952</v>
      </c>
      <c r="BM72" s="57">
        <f t="shared" si="75"/>
        <v>3.4880742545897625E-2</v>
      </c>
      <c r="BN72" s="57">
        <f t="shared" si="76"/>
        <v>-0.26816276943471806</v>
      </c>
      <c r="BO72" s="57">
        <f t="shared" si="77"/>
        <v>-0.14112855069433086</v>
      </c>
      <c r="BP72" s="57">
        <f t="shared" si="78"/>
        <v>-0.41960155641260882</v>
      </c>
      <c r="BQ72" s="57">
        <f t="shared" si="79"/>
        <v>-8.5796623359630036E-2</v>
      </c>
      <c r="BR72" s="57">
        <f t="shared" si="52"/>
        <v>-0.28358135305545695</v>
      </c>
      <c r="BU72" t="s">
        <v>101</v>
      </c>
      <c r="BV72">
        <v>4.7817956921854289E-3</v>
      </c>
    </row>
    <row r="73" spans="1:74" x14ac:dyDescent="0.25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3"/>
        <v>7.1608581053520304E-2</v>
      </c>
      <c r="R73" s="75">
        <f t="shared" si="54"/>
        <v>2.6113531075292102</v>
      </c>
      <c r="S73" s="75">
        <f t="shared" si="55"/>
        <v>0.12108137434566099</v>
      </c>
      <c r="T73" s="75">
        <f t="shared" si="56"/>
        <v>0.88523258683054717</v>
      </c>
      <c r="U73" s="75">
        <f t="shared" si="57"/>
        <v>0.65251300869154727</v>
      </c>
      <c r="V73" s="75">
        <f t="shared" si="58"/>
        <v>0.34066986709844482</v>
      </c>
      <c r="W73" s="75">
        <f t="shared" si="59"/>
        <v>0.25834630127301256</v>
      </c>
      <c r="X73" s="75">
        <f t="shared" si="60"/>
        <v>0.72401898781057394</v>
      </c>
      <c r="Y73" s="75">
        <f t="shared" si="61"/>
        <v>0.15173616470657406</v>
      </c>
      <c r="Z73" s="75">
        <f t="shared" si="62"/>
        <v>0.37928722323346026</v>
      </c>
      <c r="AA73" s="75">
        <f t="shared" si="63"/>
        <v>6.6876021402646299E-2</v>
      </c>
      <c r="AB73" s="75">
        <f t="shared" si="64"/>
        <v>0.30584553624646571</v>
      </c>
      <c r="AC73" s="75">
        <f t="shared" si="65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6"/>
        <v>6.8495647716133368E-2</v>
      </c>
      <c r="AS73" s="75">
        <f t="shared" si="67"/>
        <v>1.1510836975180716</v>
      </c>
      <c r="AT73" s="75">
        <f t="shared" si="41"/>
        <v>0.10082219236876806</v>
      </c>
      <c r="AU73" s="75">
        <f t="shared" si="42"/>
        <v>0.65556943446902383</v>
      </c>
      <c r="AV73" s="75">
        <f t="shared" si="43"/>
        <v>0.57180130056197143</v>
      </c>
      <c r="AW73" s="75">
        <f t="shared" si="44"/>
        <v>0.58169170637530976</v>
      </c>
      <c r="AX73" s="75">
        <f t="shared" si="45"/>
        <v>0.50879059330952148</v>
      </c>
      <c r="AY73" s="75">
        <f t="shared" si="46"/>
        <v>1.1056552484335074</v>
      </c>
      <c r="AZ73" s="75">
        <f t="shared" si="47"/>
        <v>0.13739546339647174</v>
      </c>
      <c r="BA73" s="75">
        <f t="shared" si="48"/>
        <v>0.4645623938864244</v>
      </c>
      <c r="BB73" s="75">
        <f t="shared" si="49"/>
        <v>0.1429241232215844</v>
      </c>
      <c r="BC73" s="75">
        <f t="shared" si="50"/>
        <v>0.54594680334621082</v>
      </c>
      <c r="BD73" s="75">
        <f t="shared" si="51"/>
        <v>0.35715052151904736</v>
      </c>
      <c r="BF73" s="57">
        <f t="shared" si="68"/>
        <v>1.4602694100111386</v>
      </c>
      <c r="BG73" s="57">
        <f t="shared" si="69"/>
        <v>2.0259181976892929E-2</v>
      </c>
      <c r="BH73" s="57">
        <f t="shared" si="70"/>
        <v>0.22966315236152335</v>
      </c>
      <c r="BI73" s="57">
        <f t="shared" si="71"/>
        <v>8.0711708129575843E-2</v>
      </c>
      <c r="BJ73" s="57">
        <f t="shared" si="72"/>
        <v>-0.24102183927686494</v>
      </c>
      <c r="BK73" s="57">
        <f t="shared" si="73"/>
        <v>-0.25044429203650892</v>
      </c>
      <c r="BL73" s="57">
        <f t="shared" si="74"/>
        <v>-0.38163626062293343</v>
      </c>
      <c r="BM73" s="57">
        <f t="shared" si="75"/>
        <v>1.4340701310102316E-2</v>
      </c>
      <c r="BN73" s="57">
        <f t="shared" si="76"/>
        <v>-8.5275170652964138E-2</v>
      </c>
      <c r="BO73" s="57">
        <f t="shared" si="77"/>
        <v>-7.6048101818938105E-2</v>
      </c>
      <c r="BP73" s="57">
        <f t="shared" si="78"/>
        <v>-0.24010126709974511</v>
      </c>
      <c r="BQ73" s="57">
        <f t="shared" si="79"/>
        <v>-8.9763261715577691E-2</v>
      </c>
      <c r="BR73" s="57">
        <f t="shared" si="52"/>
        <v>0.44095396056570091</v>
      </c>
      <c r="BU73" t="s">
        <v>107</v>
      </c>
      <c r="BV73">
        <v>2.5726994448269064E-2</v>
      </c>
    </row>
    <row r="74" spans="1:74" x14ac:dyDescent="0.25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3"/>
        <v>6.4755271276797588E-2</v>
      </c>
      <c r="R74" s="75">
        <f t="shared" si="54"/>
        <v>2.3877008391623589</v>
      </c>
      <c r="S74" s="75">
        <f t="shared" si="55"/>
        <v>0.16464813669807432</v>
      </c>
      <c r="T74" s="75">
        <f t="shared" si="56"/>
        <v>0.95568629274158401</v>
      </c>
      <c r="U74" s="75">
        <f t="shared" si="57"/>
        <v>0.40445411060728664</v>
      </c>
      <c r="V74" s="75">
        <f t="shared" si="58"/>
        <v>0.24410371261655128</v>
      </c>
      <c r="W74" s="75">
        <f t="shared" si="59"/>
        <v>0.20967346130604789</v>
      </c>
      <c r="X74" s="75">
        <f t="shared" si="60"/>
        <v>0.61899025679724029</v>
      </c>
      <c r="Y74" s="75">
        <f t="shared" si="61"/>
        <v>9.3551277738201807E-2</v>
      </c>
      <c r="Z74" s="75">
        <f t="shared" si="62"/>
        <v>0.36895341898125472</v>
      </c>
      <c r="AA74" s="75">
        <f t="shared" si="63"/>
        <v>4.7870568213377998E-2</v>
      </c>
      <c r="AB74" s="75">
        <f t="shared" si="64"/>
        <v>0.2269969844612896</v>
      </c>
      <c r="AC74" s="75">
        <f t="shared" si="65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6"/>
        <v>5.9600044142077424E-2</v>
      </c>
      <c r="AS74" s="75">
        <f t="shared" si="67"/>
        <v>1.1098994513140319</v>
      </c>
      <c r="AT74" s="75">
        <f t="shared" si="41"/>
        <v>0.13399658027523512</v>
      </c>
      <c r="AU74" s="75">
        <f t="shared" si="42"/>
        <v>0.7243202956008421</v>
      </c>
      <c r="AV74" s="75">
        <f t="shared" si="43"/>
        <v>0.30091378337731151</v>
      </c>
      <c r="AW74" s="75">
        <f t="shared" si="44"/>
        <v>0.42572582299208139</v>
      </c>
      <c r="AX74" s="75">
        <f t="shared" si="45"/>
        <v>0.35421433434954547</v>
      </c>
      <c r="AY74" s="75">
        <f t="shared" si="46"/>
        <v>0.94386576786425624</v>
      </c>
      <c r="AZ74" s="75">
        <f t="shared" si="47"/>
        <v>7.9504309667072642E-2</v>
      </c>
      <c r="BA74" s="75">
        <f t="shared" si="48"/>
        <v>0.48313016385841684</v>
      </c>
      <c r="BB74" s="75">
        <f t="shared" si="49"/>
        <v>0.10977046131112916</v>
      </c>
      <c r="BC74" s="75">
        <f t="shared" si="50"/>
        <v>0.38526750352364508</v>
      </c>
      <c r="BD74" s="75">
        <f t="shared" si="51"/>
        <v>0.28810527713267892</v>
      </c>
      <c r="BF74" s="57">
        <f t="shared" si="68"/>
        <v>1.277801387848327</v>
      </c>
      <c r="BG74" s="57">
        <f t="shared" si="69"/>
        <v>3.0651556422839205E-2</v>
      </c>
      <c r="BH74" s="57">
        <f t="shared" si="70"/>
        <v>0.23136599714074191</v>
      </c>
      <c r="BI74" s="57">
        <f t="shared" si="71"/>
        <v>0.10354032722997514</v>
      </c>
      <c r="BJ74" s="57">
        <f t="shared" si="72"/>
        <v>-0.18162211037553011</v>
      </c>
      <c r="BK74" s="57">
        <f t="shared" si="73"/>
        <v>-0.14454087304349758</v>
      </c>
      <c r="BL74" s="57">
        <f t="shared" si="74"/>
        <v>-0.32487551106701595</v>
      </c>
      <c r="BM74" s="57">
        <f t="shared" si="75"/>
        <v>1.4046968071129165E-2</v>
      </c>
      <c r="BN74" s="57">
        <f t="shared" si="76"/>
        <v>-0.11417674487716212</v>
      </c>
      <c r="BO74" s="57">
        <f t="shared" si="77"/>
        <v>-6.1899893097751166E-2</v>
      </c>
      <c r="BP74" s="57">
        <f t="shared" si="78"/>
        <v>-0.15827051906235548</v>
      </c>
      <c r="BQ74" s="57">
        <f t="shared" si="79"/>
        <v>-7.5847049493586505E-2</v>
      </c>
      <c r="BR74" s="57">
        <f t="shared" si="52"/>
        <v>0.59617353569611309</v>
      </c>
      <c r="BU74" t="s">
        <v>102</v>
      </c>
      <c r="BV74">
        <v>6.5625165929610291E-2</v>
      </c>
    </row>
    <row r="75" spans="1:74" x14ac:dyDescent="0.25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3"/>
        <v>6.3011256746834388E-2</v>
      </c>
      <c r="R75" s="75">
        <f t="shared" si="54"/>
        <v>2.1943427508402991</v>
      </c>
      <c r="S75" s="75">
        <f t="shared" si="55"/>
        <v>9.7156980140788524E-2</v>
      </c>
      <c r="T75" s="75">
        <f t="shared" si="56"/>
        <v>0.65349118602371159</v>
      </c>
      <c r="U75" s="75">
        <f t="shared" si="57"/>
        <v>0.78433897896522631</v>
      </c>
      <c r="V75" s="75">
        <f t="shared" si="58"/>
        <v>0.20590940926875731</v>
      </c>
      <c r="W75" s="75">
        <f t="shared" si="59"/>
        <v>0.31326726237422958</v>
      </c>
      <c r="X75" s="75">
        <f t="shared" si="60"/>
        <v>0.52726705233569271</v>
      </c>
      <c r="Y75" s="75">
        <f t="shared" si="61"/>
        <v>0.41456379905425855</v>
      </c>
      <c r="Z75" s="75">
        <f t="shared" si="62"/>
        <v>0.40080616796210755</v>
      </c>
      <c r="AA75" s="75">
        <f t="shared" si="63"/>
        <v>8.7113533112057745E-2</v>
      </c>
      <c r="AB75" s="75">
        <f t="shared" si="64"/>
        <v>0.32267493084556848</v>
      </c>
      <c r="AC75" s="75">
        <f t="shared" si="65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6"/>
        <v>6.3973304975850853E-2</v>
      </c>
      <c r="AS75" s="75">
        <f t="shared" si="67"/>
        <v>1.0276482430414033</v>
      </c>
      <c r="AT75" s="75">
        <f t="shared" si="41"/>
        <v>8.0119015283006093E-2</v>
      </c>
      <c r="AU75" s="75">
        <f t="shared" si="42"/>
        <v>0.48364959377165406</v>
      </c>
      <c r="AV75" s="75">
        <f t="shared" si="43"/>
        <v>0.77629532484857577</v>
      </c>
      <c r="AW75" s="75">
        <f t="shared" si="44"/>
        <v>0.34011760584391421</v>
      </c>
      <c r="AX75" s="75">
        <f t="shared" si="45"/>
        <v>0.606013025573652</v>
      </c>
      <c r="AY75" s="75">
        <f t="shared" si="46"/>
        <v>0.70742566893921555</v>
      </c>
      <c r="AZ75" s="75">
        <f t="shared" si="47"/>
        <v>0.38055948637652337</v>
      </c>
      <c r="BA75" s="75">
        <f t="shared" si="48"/>
        <v>0.50630322701004182</v>
      </c>
      <c r="BB75" s="75">
        <f t="shared" si="49"/>
        <v>0.25702580796179986</v>
      </c>
      <c r="BC75" s="75">
        <f t="shared" si="50"/>
        <v>0.62001921949934902</v>
      </c>
      <c r="BD75" s="75">
        <f t="shared" si="51"/>
        <v>0.26609110842761052</v>
      </c>
      <c r="BF75" s="57">
        <f t="shared" si="68"/>
        <v>1.1666945077988957</v>
      </c>
      <c r="BG75" s="57">
        <f t="shared" si="69"/>
        <v>1.7037964857782431E-2</v>
      </c>
      <c r="BH75" s="57">
        <f t="shared" si="70"/>
        <v>0.16984159225205753</v>
      </c>
      <c r="BI75" s="57">
        <f t="shared" si="71"/>
        <v>8.0436541166505338E-3</v>
      </c>
      <c r="BJ75" s="57">
        <f t="shared" si="72"/>
        <v>-0.1342081965751569</v>
      </c>
      <c r="BK75" s="57">
        <f t="shared" si="73"/>
        <v>-0.29274576319942242</v>
      </c>
      <c r="BL75" s="57">
        <f t="shared" si="74"/>
        <v>-0.18015861660352284</v>
      </c>
      <c r="BM75" s="57">
        <f t="shared" si="75"/>
        <v>3.4004312677735182E-2</v>
      </c>
      <c r="BN75" s="57">
        <f t="shared" si="76"/>
        <v>-0.10549705904793427</v>
      </c>
      <c r="BO75" s="57">
        <f t="shared" si="77"/>
        <v>-0.16991227484974211</v>
      </c>
      <c r="BP75" s="57">
        <f t="shared" si="78"/>
        <v>-0.29734428865378054</v>
      </c>
      <c r="BQ75" s="57">
        <f t="shared" si="79"/>
        <v>-7.132760399663271E-2</v>
      </c>
      <c r="BR75" s="57">
        <f t="shared" si="52"/>
        <v>0.1444282287769296</v>
      </c>
      <c r="BU75" t="s">
        <v>103</v>
      </c>
      <c r="BV75">
        <v>0.1937015693309363</v>
      </c>
    </row>
    <row r="76" spans="1:74" x14ac:dyDescent="0.25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3"/>
        <v>4.6510375680181459E-2</v>
      </c>
      <c r="R76" s="75">
        <f t="shared" si="54"/>
        <v>1.3105791669290856</v>
      </c>
      <c r="S76" s="75">
        <f t="shared" si="55"/>
        <v>0.11415946777356564</v>
      </c>
      <c r="T76" s="75">
        <f t="shared" si="56"/>
        <v>0.42822265645468277</v>
      </c>
      <c r="U76" s="75">
        <f t="shared" si="57"/>
        <v>0.85365199755968668</v>
      </c>
      <c r="V76" s="75">
        <f t="shared" si="58"/>
        <v>0.21209843266506326</v>
      </c>
      <c r="W76" s="75">
        <f t="shared" si="59"/>
        <v>0.20082878997843259</v>
      </c>
      <c r="X76" s="75">
        <f t="shared" si="60"/>
        <v>0.61909834115684403</v>
      </c>
      <c r="Y76" s="75">
        <f t="shared" si="61"/>
        <v>0.22667585026469736</v>
      </c>
      <c r="Z76" s="75">
        <f t="shared" si="62"/>
        <v>0.30257344071946962</v>
      </c>
      <c r="AA76" s="75">
        <f t="shared" si="63"/>
        <v>4.567944139684188E-2</v>
      </c>
      <c r="AB76" s="75">
        <f t="shared" si="64"/>
        <v>0.24002929783917754</v>
      </c>
      <c r="AC76" s="75">
        <f t="shared" si="65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6"/>
        <v>5.0348989543882228E-2</v>
      </c>
      <c r="AS76" s="75">
        <f t="shared" si="67"/>
        <v>0.56800520708075286</v>
      </c>
      <c r="AT76" s="75">
        <f t="shared" si="41"/>
        <v>9.2443933421465826E-2</v>
      </c>
      <c r="AU76" s="75">
        <f t="shared" si="42"/>
        <v>0.32656606486375694</v>
      </c>
      <c r="AV76" s="75">
        <f t="shared" si="43"/>
        <v>0.93397280330426358</v>
      </c>
      <c r="AW76" s="75">
        <f t="shared" si="44"/>
        <v>0.37678316524576821</v>
      </c>
      <c r="AX76" s="75">
        <f t="shared" si="45"/>
        <v>0.32117176625352006</v>
      </c>
      <c r="AY76" s="75">
        <f t="shared" si="46"/>
        <v>0.97618452212701212</v>
      </c>
      <c r="AZ76" s="75">
        <f t="shared" si="47"/>
        <v>0.21016032610284224</v>
      </c>
      <c r="BA76" s="75">
        <f t="shared" si="48"/>
        <v>0.36314769812680786</v>
      </c>
      <c r="BB76" s="75">
        <f t="shared" si="49"/>
        <v>0.11398013331488403</v>
      </c>
      <c r="BC76" s="75">
        <f t="shared" si="50"/>
        <v>0.46083405972713737</v>
      </c>
      <c r="BD76" s="75">
        <f t="shared" si="51"/>
        <v>0.2473793947022383</v>
      </c>
      <c r="BF76" s="57">
        <f t="shared" si="68"/>
        <v>0.74257395984833274</v>
      </c>
      <c r="BG76" s="57">
        <f t="shared" si="69"/>
        <v>2.1715534352099816E-2</v>
      </c>
      <c r="BH76" s="57">
        <f t="shared" si="70"/>
        <v>0.10165659159092583</v>
      </c>
      <c r="BI76" s="57">
        <f t="shared" si="71"/>
        <v>-8.0320805744576895E-2</v>
      </c>
      <c r="BJ76" s="57">
        <f t="shared" si="72"/>
        <v>-0.16468473258070496</v>
      </c>
      <c r="BK76" s="57">
        <f t="shared" si="73"/>
        <v>-0.12034297627508747</v>
      </c>
      <c r="BL76" s="57">
        <f t="shared" si="74"/>
        <v>-0.35708618097016809</v>
      </c>
      <c r="BM76" s="57">
        <f t="shared" si="75"/>
        <v>1.6515524161855116E-2</v>
      </c>
      <c r="BN76" s="57">
        <f t="shared" si="76"/>
        <v>-6.0574257407338239E-2</v>
      </c>
      <c r="BO76" s="57">
        <f t="shared" si="77"/>
        <v>-6.8300691918042153E-2</v>
      </c>
      <c r="BP76" s="57">
        <f t="shared" si="78"/>
        <v>-0.22080476188795983</v>
      </c>
      <c r="BQ76" s="57">
        <f t="shared" si="79"/>
        <v>-6.4540681821167456E-2</v>
      </c>
      <c r="BR76" s="57">
        <f t="shared" si="52"/>
        <v>-0.25419347865183162</v>
      </c>
      <c r="BU76" t="s">
        <v>100</v>
      </c>
      <c r="BV76">
        <v>0.67955177648177689</v>
      </c>
    </row>
    <row r="77" spans="1:74" x14ac:dyDescent="0.25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5">
        <f t="shared" si="53"/>
        <v>4.8565417168664249E-2</v>
      </c>
      <c r="R77" s="75">
        <f t="shared" si="54"/>
        <v>1.5467503332045072</v>
      </c>
      <c r="S77" s="75">
        <f t="shared" si="55"/>
        <v>0.13021919659100287</v>
      </c>
      <c r="T77" s="75">
        <f t="shared" si="56"/>
        <v>0.38552957451228564</v>
      </c>
      <c r="U77" s="75">
        <f t="shared" si="57"/>
        <v>0.45662653354206245</v>
      </c>
      <c r="V77" s="75">
        <f t="shared" si="58"/>
        <v>0.24383280481564945</v>
      </c>
      <c r="W77" s="75">
        <f t="shared" si="59"/>
        <v>0.25662016228000722</v>
      </c>
      <c r="X77" s="75">
        <f t="shared" si="60"/>
        <v>0.64773301687650753</v>
      </c>
      <c r="Y77" s="75">
        <f t="shared" si="61"/>
        <v>0.13881063020712148</v>
      </c>
      <c r="Z77" s="75">
        <f t="shared" si="62"/>
        <v>0.34446105272216349</v>
      </c>
      <c r="AA77" s="75">
        <f t="shared" si="63"/>
        <v>4.7429615841166305E-2</v>
      </c>
      <c r="AB77" s="75">
        <f t="shared" si="64"/>
        <v>0.32038500996147312</v>
      </c>
      <c r="AC77" s="75">
        <f t="shared" si="65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5">
        <f t="shared" si="66"/>
        <v>5.2919637048833401E-2</v>
      </c>
      <c r="AS77" s="75">
        <f t="shared" si="67"/>
        <v>0.77271589911700433</v>
      </c>
      <c r="AT77" s="75">
        <f t="shared" si="41"/>
        <v>0.10531965420983995</v>
      </c>
      <c r="AU77" s="75">
        <f t="shared" si="42"/>
        <v>0.28782589770373557</v>
      </c>
      <c r="AV77" s="75">
        <f t="shared" si="43"/>
        <v>0.4596106646998786</v>
      </c>
      <c r="AW77" s="75">
        <f t="shared" si="44"/>
        <v>0.40846007575106352</v>
      </c>
      <c r="AX77" s="75">
        <f t="shared" si="45"/>
        <v>0.47468048665174756</v>
      </c>
      <c r="AY77" s="75">
        <f t="shared" si="46"/>
        <v>0.91344052790175534</v>
      </c>
      <c r="AZ77" s="75">
        <f t="shared" si="47"/>
        <v>0.1087473387049834</v>
      </c>
      <c r="BA77" s="75">
        <f t="shared" si="48"/>
        <v>0.39803669665572383</v>
      </c>
      <c r="BB77" s="75">
        <f t="shared" si="49"/>
        <v>0.14381252782155371</v>
      </c>
      <c r="BC77" s="75">
        <f t="shared" si="50"/>
        <v>0.60049071770864559</v>
      </c>
      <c r="BD77" s="75">
        <f t="shared" si="51"/>
        <v>0.24857534198011538</v>
      </c>
      <c r="BF77" s="57">
        <f t="shared" si="68"/>
        <v>0.77403443408750283</v>
      </c>
      <c r="BG77" s="57">
        <f t="shared" si="69"/>
        <v>2.4899542381162917E-2</v>
      </c>
      <c r="BH77" s="57">
        <f t="shared" si="70"/>
        <v>9.7703676808550077E-2</v>
      </c>
      <c r="BI77" s="57">
        <f t="shared" si="71"/>
        <v>-2.98413115781615E-3</v>
      </c>
      <c r="BJ77" s="57">
        <f t="shared" si="72"/>
        <v>-0.16462727093541407</v>
      </c>
      <c r="BK77" s="57">
        <f t="shared" si="73"/>
        <v>-0.21806032437174033</v>
      </c>
      <c r="BL77" s="57">
        <f t="shared" si="74"/>
        <v>-0.26570751102524781</v>
      </c>
      <c r="BM77" s="57">
        <f t="shared" si="75"/>
        <v>3.0063291502138073E-2</v>
      </c>
      <c r="BN77" s="57">
        <f t="shared" si="76"/>
        <v>-5.3575643933560346E-2</v>
      </c>
      <c r="BO77" s="57">
        <f t="shared" si="77"/>
        <v>-9.6382911980387398E-2</v>
      </c>
      <c r="BP77" s="57">
        <f t="shared" si="78"/>
        <v>-0.28010570774717247</v>
      </c>
      <c r="BQ77" s="57">
        <f t="shared" si="79"/>
        <v>-6.8489523734017649E-2</v>
      </c>
      <c r="BR77" s="57">
        <f t="shared" si="52"/>
        <v>-0.22323208010600235</v>
      </c>
    </row>
    <row r="78" spans="1:74" x14ac:dyDescent="0.25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5">
        <f t="shared" si="53"/>
        <v>6.1559174360696023E-2</v>
      </c>
      <c r="R78" s="75">
        <f t="shared" si="54"/>
        <v>2.4746746039979675</v>
      </c>
      <c r="S78" s="75">
        <f t="shared" si="55"/>
        <v>0.13322464746337404</v>
      </c>
      <c r="T78" s="75">
        <f t="shared" si="56"/>
        <v>0.23877648752624472</v>
      </c>
      <c r="U78" s="75">
        <f t="shared" si="57"/>
        <v>0.8384475519013147</v>
      </c>
      <c r="V78" s="75">
        <f t="shared" si="58"/>
        <v>0.22943959883213158</v>
      </c>
      <c r="W78" s="75">
        <f t="shared" si="59"/>
        <v>0.21549811617256309</v>
      </c>
      <c r="X78" s="75">
        <f t="shared" si="60"/>
        <v>0.6277449827287479</v>
      </c>
      <c r="Y78" s="75">
        <f t="shared" si="61"/>
        <v>0.29579585448924822</v>
      </c>
      <c r="Z78" s="75">
        <f t="shared" si="62"/>
        <v>0.59811134880030048</v>
      </c>
      <c r="AA78" s="75">
        <f t="shared" si="63"/>
        <v>1.1618418359872989E-2</v>
      </c>
      <c r="AB78" s="75">
        <f t="shared" si="64"/>
        <v>0.30177686401794951</v>
      </c>
      <c r="AC78" s="75">
        <f t="shared" si="65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5">
        <f t="shared" si="66"/>
        <v>5.9724380347623507E-2</v>
      </c>
      <c r="AS78" s="75">
        <f t="shared" si="67"/>
        <v>1.0802405382806839</v>
      </c>
      <c r="AT78" s="75">
        <f t="shared" si="41"/>
        <v>0.11087254404103959</v>
      </c>
      <c r="AU78" s="75">
        <f t="shared" si="42"/>
        <v>0.16605634371533851</v>
      </c>
      <c r="AV78" s="75">
        <f t="shared" si="43"/>
        <v>0.88285921508782494</v>
      </c>
      <c r="AW78" s="75">
        <f t="shared" si="44"/>
        <v>0.37462633497904169</v>
      </c>
      <c r="AX78" s="75">
        <f t="shared" si="45"/>
        <v>0.42598224734227236</v>
      </c>
      <c r="AY78" s="75">
        <f t="shared" si="46"/>
        <v>0.96608139037257779</v>
      </c>
      <c r="AZ78" s="75">
        <f t="shared" si="47"/>
        <v>0.26415365477289732</v>
      </c>
      <c r="BA78" s="75">
        <f t="shared" si="48"/>
        <v>0.80456114647559351</v>
      </c>
      <c r="BB78" s="75">
        <f t="shared" si="49"/>
        <v>2.7893431238346294E-2</v>
      </c>
      <c r="BC78" s="75">
        <f t="shared" si="50"/>
        <v>0.51558016057518663</v>
      </c>
      <c r="BD78" s="75">
        <f t="shared" si="51"/>
        <v>0.29621977911687591</v>
      </c>
      <c r="BF78" s="57">
        <f t="shared" si="68"/>
        <v>1.3944340657172836</v>
      </c>
      <c r="BG78" s="57">
        <f t="shared" si="69"/>
        <v>2.2352103422334443E-2</v>
      </c>
      <c r="BH78" s="57">
        <f t="shared" si="70"/>
        <v>7.2720143810906218E-2</v>
      </c>
      <c r="BI78" s="57">
        <f t="shared" si="71"/>
        <v>-4.4411663186510242E-2</v>
      </c>
      <c r="BJ78" s="57">
        <f t="shared" si="72"/>
        <v>-0.14518673614691011</v>
      </c>
      <c r="BK78" s="57">
        <f t="shared" si="73"/>
        <v>-0.21048413116970927</v>
      </c>
      <c r="BL78" s="57">
        <f t="shared" si="74"/>
        <v>-0.33833640764382988</v>
      </c>
      <c r="BM78" s="57">
        <f t="shared" si="75"/>
        <v>3.1642199716350905E-2</v>
      </c>
      <c r="BN78" s="57">
        <f t="shared" si="76"/>
        <v>-0.20644979767529303</v>
      </c>
      <c r="BO78" s="57">
        <f t="shared" si="77"/>
        <v>-1.6275012878473306E-2</v>
      </c>
      <c r="BP78" s="57">
        <f t="shared" si="78"/>
        <v>-0.21380329655723712</v>
      </c>
      <c r="BQ78" s="57">
        <f t="shared" si="79"/>
        <v>-7.8628433440706996E-2</v>
      </c>
      <c r="BR78" s="57">
        <f t="shared" si="52"/>
        <v>0.26757303396820498</v>
      </c>
    </row>
    <row r="79" spans="1:74" x14ac:dyDescent="0.25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5">
        <f t="shared" si="53"/>
        <v>7.2396997116398465E-2</v>
      </c>
      <c r="R79" s="75">
        <f t="shared" si="54"/>
        <v>3.5651317284999045</v>
      </c>
      <c r="S79" s="75">
        <f t="shared" si="55"/>
        <v>9.8582361671637989E-2</v>
      </c>
      <c r="T79" s="75">
        <f t="shared" si="56"/>
        <v>0.34349427393829973</v>
      </c>
      <c r="U79" s="75">
        <f t="shared" si="57"/>
        <v>0.52103743062631291</v>
      </c>
      <c r="V79" s="75">
        <f t="shared" si="58"/>
        <v>0.21756304299818485</v>
      </c>
      <c r="W79" s="75">
        <f t="shared" si="59"/>
        <v>0.23698585639322348</v>
      </c>
      <c r="X79" s="75">
        <f t="shared" si="60"/>
        <v>0.5568905055285932</v>
      </c>
      <c r="Y79" s="75">
        <f t="shared" si="61"/>
        <v>0.29003822758664388</v>
      </c>
      <c r="Z79" s="75">
        <f t="shared" si="62"/>
        <v>0.47241790985467369</v>
      </c>
      <c r="AA79" s="75">
        <f t="shared" si="63"/>
        <v>4.4242657404981636E-2</v>
      </c>
      <c r="AB79" s="75">
        <f t="shared" si="64"/>
        <v>0.35647684334071617</v>
      </c>
      <c r="AC79" s="75">
        <f t="shared" si="65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5">
        <f t="shared" si="66"/>
        <v>6.2711359496998131E-2</v>
      </c>
      <c r="AS79" s="75">
        <f t="shared" si="67"/>
        <v>1.5804107631511459</v>
      </c>
      <c r="AT79" s="75">
        <f t="shared" si="41"/>
        <v>7.9317194508873451E-2</v>
      </c>
      <c r="AU79" s="75">
        <f t="shared" si="42"/>
        <v>0.27163232144871025</v>
      </c>
      <c r="AV79" s="75">
        <f t="shared" si="43"/>
        <v>0.52765241439219379</v>
      </c>
      <c r="AW79" s="75">
        <f t="shared" si="44"/>
        <v>0.34641108572442075</v>
      </c>
      <c r="AX79" s="75">
        <f t="shared" si="45"/>
        <v>0.44791195413391205</v>
      </c>
      <c r="AY79" s="75">
        <f t="shared" si="46"/>
        <v>0.77018049207340911</v>
      </c>
      <c r="AZ79" s="75">
        <f t="shared" si="47"/>
        <v>0.25810492806377777</v>
      </c>
      <c r="BA79" s="75">
        <f t="shared" si="48"/>
        <v>0.52748005886760607</v>
      </c>
      <c r="BB79" s="75">
        <f t="shared" si="49"/>
        <v>0.10210920895999788</v>
      </c>
      <c r="BC79" s="75">
        <f t="shared" si="50"/>
        <v>0.63687364281098513</v>
      </c>
      <c r="BD79" s="75">
        <f t="shared" si="51"/>
        <v>0.28643388623400573</v>
      </c>
      <c r="BF79" s="57">
        <f t="shared" si="68"/>
        <v>1.9847209653487585</v>
      </c>
      <c r="BG79" s="57">
        <f t="shared" si="69"/>
        <v>1.9265167162764538E-2</v>
      </c>
      <c r="BH79" s="57">
        <f t="shared" si="70"/>
        <v>7.1861952489589487E-2</v>
      </c>
      <c r="BI79" s="57">
        <f t="shared" si="71"/>
        <v>-6.6149837658808774E-3</v>
      </c>
      <c r="BJ79" s="57">
        <f t="shared" si="72"/>
        <v>-0.1288480427262359</v>
      </c>
      <c r="BK79" s="57">
        <f t="shared" si="73"/>
        <v>-0.21092609774068857</v>
      </c>
      <c r="BL79" s="57">
        <f t="shared" si="74"/>
        <v>-0.2132899865448159</v>
      </c>
      <c r="BM79" s="57">
        <f t="shared" si="75"/>
        <v>3.193329952286611E-2</v>
      </c>
      <c r="BN79" s="57">
        <f t="shared" si="76"/>
        <v>-5.5062149012932382E-2</v>
      </c>
      <c r="BO79" s="57">
        <f t="shared" si="77"/>
        <v>-5.7866551555016243E-2</v>
      </c>
      <c r="BP79" s="57">
        <f t="shared" si="78"/>
        <v>-0.28039679947026896</v>
      </c>
      <c r="BQ79" s="57">
        <f t="shared" si="79"/>
        <v>-8.1465670526381068E-2</v>
      </c>
      <c r="BR79" s="57">
        <f t="shared" si="52"/>
        <v>1.0733111031817584</v>
      </c>
    </row>
    <row r="80" spans="1:74" x14ac:dyDescent="0.25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5">
        <f t="shared" si="53"/>
        <v>7.7586494832337705E-2</v>
      </c>
      <c r="R80" s="75">
        <f t="shared" si="54"/>
        <v>3.3175875514077133</v>
      </c>
      <c r="S80" s="75">
        <f t="shared" si="55"/>
        <v>0.15224527536464835</v>
      </c>
      <c r="T80" s="75">
        <f t="shared" si="56"/>
        <v>0.749992213771421</v>
      </c>
      <c r="U80" s="75">
        <f t="shared" si="57"/>
        <v>0.68785767577958501</v>
      </c>
      <c r="V80" s="75">
        <f t="shared" si="58"/>
        <v>0.23380093419694897</v>
      </c>
      <c r="W80" s="75">
        <f t="shared" si="59"/>
        <v>0.25307115824510129</v>
      </c>
      <c r="X80" s="75">
        <f t="shared" si="60"/>
        <v>0.55714079036505326</v>
      </c>
      <c r="Y80" s="75">
        <f t="shared" si="61"/>
        <v>7.4981670135954206E-2</v>
      </c>
      <c r="Z80" s="75">
        <f t="shared" si="62"/>
        <v>0.32821027576472744</v>
      </c>
      <c r="AA80" s="75">
        <f t="shared" si="63"/>
        <v>0.34431989789660394</v>
      </c>
      <c r="AB80" s="75">
        <f t="shared" si="64"/>
        <v>0.36974020763356708</v>
      </c>
      <c r="AC80" s="75">
        <f t="shared" si="65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5">
        <f t="shared" si="66"/>
        <v>7.5019126341982378E-2</v>
      </c>
      <c r="AS80" s="75">
        <f t="shared" si="67"/>
        <v>1.5680315751312346</v>
      </c>
      <c r="AT80" s="75">
        <f t="shared" si="41"/>
        <v>0.12433586788425047</v>
      </c>
      <c r="AU80" s="75">
        <f t="shared" si="42"/>
        <v>0.6380083452371631</v>
      </c>
      <c r="AV80" s="75">
        <f t="shared" si="43"/>
        <v>0.69388265905271729</v>
      </c>
      <c r="AW80" s="75">
        <f t="shared" si="44"/>
        <v>0.39196340149044184</v>
      </c>
      <c r="AX80" s="75">
        <f t="shared" si="45"/>
        <v>0.46706199281481048</v>
      </c>
      <c r="AY80" s="75">
        <f t="shared" si="46"/>
        <v>0.83453310827898575</v>
      </c>
      <c r="AZ80" s="75">
        <f t="shared" si="47"/>
        <v>6.2876313565444972E-2</v>
      </c>
      <c r="BA80" s="75">
        <f t="shared" si="48"/>
        <v>0.39036283432693436</v>
      </c>
      <c r="BB80" s="75">
        <f t="shared" si="49"/>
        <v>0.76492602262488296</v>
      </c>
      <c r="BC80" s="75">
        <f t="shared" si="50"/>
        <v>0.6612410676986672</v>
      </c>
      <c r="BD80" s="75">
        <f t="shared" si="51"/>
        <v>0.27284063715608525</v>
      </c>
      <c r="BF80" s="57">
        <f t="shared" si="68"/>
        <v>1.7495559762764787</v>
      </c>
      <c r="BG80" s="57">
        <f t="shared" si="69"/>
        <v>2.7909407480397885E-2</v>
      </c>
      <c r="BH80" s="57">
        <f t="shared" si="70"/>
        <v>0.1119838685342579</v>
      </c>
      <c r="BI80" s="57">
        <f t="shared" si="71"/>
        <v>-6.0249832731322783E-3</v>
      </c>
      <c r="BJ80" s="57">
        <f t="shared" si="72"/>
        <v>-0.15816246729349287</v>
      </c>
      <c r="BK80" s="57">
        <f t="shared" si="73"/>
        <v>-0.21399083456970919</v>
      </c>
      <c r="BL80" s="57">
        <f t="shared" si="74"/>
        <v>-0.27739231791393248</v>
      </c>
      <c r="BM80" s="57">
        <f t="shared" si="75"/>
        <v>1.2105356570509235E-2</v>
      </c>
      <c r="BN80" s="57">
        <f t="shared" si="76"/>
        <v>-6.2152558562206917E-2</v>
      </c>
      <c r="BO80" s="57">
        <f t="shared" si="77"/>
        <v>-0.42060612472827902</v>
      </c>
      <c r="BP80" s="57">
        <f t="shared" si="78"/>
        <v>-0.29150086006510012</v>
      </c>
      <c r="BQ80" s="57">
        <f t="shared" si="79"/>
        <v>-7.4482983506101746E-2</v>
      </c>
      <c r="BR80" s="57">
        <f t="shared" si="52"/>
        <v>0.39724147894968886</v>
      </c>
    </row>
    <row r="81" spans="1:70" x14ac:dyDescent="0.25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5">
        <f t="shared" si="53"/>
        <v>8.5946149900761881E-2</v>
      </c>
      <c r="R81" s="75">
        <f t="shared" si="54"/>
        <v>3.6900212582295713</v>
      </c>
      <c r="S81" s="75">
        <f t="shared" si="55"/>
        <v>7.1787482310957523E-2</v>
      </c>
      <c r="T81" s="75">
        <f t="shared" si="56"/>
        <v>0.92130633817409158</v>
      </c>
      <c r="U81" s="75">
        <f t="shared" si="57"/>
        <v>0.5618366748227237</v>
      </c>
      <c r="V81" s="75">
        <f t="shared" si="58"/>
        <v>0.33687620333449636</v>
      </c>
      <c r="W81" s="75">
        <f t="shared" si="59"/>
        <v>0.28443266009121287</v>
      </c>
      <c r="X81" s="75">
        <f t="shared" si="60"/>
        <v>0.64226362773570833</v>
      </c>
      <c r="Y81" s="75">
        <f t="shared" si="61"/>
        <v>0.222148518593178</v>
      </c>
      <c r="Z81" s="75">
        <f t="shared" si="62"/>
        <v>0.50180232636005961</v>
      </c>
      <c r="AA81" s="75">
        <f t="shared" si="63"/>
        <v>6.6842004835693539E-2</v>
      </c>
      <c r="AB81" s="75">
        <f t="shared" si="64"/>
        <v>0.47942597511447194</v>
      </c>
      <c r="AC81" s="75">
        <f t="shared" si="65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5">
        <f t="shared" si="66"/>
        <v>8.2287214751164628E-2</v>
      </c>
      <c r="AS81" s="75">
        <f t="shared" si="67"/>
        <v>1.7234552265297243</v>
      </c>
      <c r="AT81" s="75">
        <f t="shared" si="41"/>
        <v>5.5442185811254999E-2</v>
      </c>
      <c r="AU81" s="75">
        <f t="shared" si="42"/>
        <v>0.73525874198484609</v>
      </c>
      <c r="AV81" s="75">
        <f t="shared" si="43"/>
        <v>0.63278042065346696</v>
      </c>
      <c r="AW81" s="75">
        <f t="shared" si="44"/>
        <v>0.58006957970379547</v>
      </c>
      <c r="AX81" s="75">
        <f t="shared" si="45"/>
        <v>0.53165327624419156</v>
      </c>
      <c r="AY81" s="75">
        <f t="shared" si="46"/>
        <v>1.0129963627442933</v>
      </c>
      <c r="AZ81" s="75">
        <f t="shared" si="47"/>
        <v>0.19906251159104979</v>
      </c>
      <c r="BA81" s="75">
        <f t="shared" si="48"/>
        <v>0.6658626222843963</v>
      </c>
      <c r="BB81" s="75">
        <f t="shared" si="49"/>
        <v>0.17312061501201317</v>
      </c>
      <c r="BC81" s="75">
        <f t="shared" si="50"/>
        <v>0.8093364517858721</v>
      </c>
      <c r="BD81" s="75">
        <f t="shared" si="51"/>
        <v>0.287277649914497</v>
      </c>
      <c r="BF81" s="57">
        <f t="shared" si="68"/>
        <v>1.966566031699847</v>
      </c>
      <c r="BG81" s="57">
        <f t="shared" si="69"/>
        <v>1.6345296499702525E-2</v>
      </c>
      <c r="BH81" s="57">
        <f t="shared" si="70"/>
        <v>0.18604759618924549</v>
      </c>
      <c r="BI81" s="57">
        <f t="shared" si="71"/>
        <v>-7.0943745830743254E-2</v>
      </c>
      <c r="BJ81" s="57">
        <f t="shared" si="72"/>
        <v>-0.24319337636929911</v>
      </c>
      <c r="BK81" s="57">
        <f t="shared" si="73"/>
        <v>-0.24722061615297869</v>
      </c>
      <c r="BL81" s="57">
        <f t="shared" si="74"/>
        <v>-0.37073273500858495</v>
      </c>
      <c r="BM81" s="57">
        <f t="shared" si="75"/>
        <v>2.3086007002128206E-2</v>
      </c>
      <c r="BN81" s="57">
        <f t="shared" si="76"/>
        <v>-0.16406029592433669</v>
      </c>
      <c r="BO81" s="57">
        <f t="shared" si="77"/>
        <v>-0.10627861017631964</v>
      </c>
      <c r="BP81" s="57">
        <f t="shared" si="78"/>
        <v>-0.32991047667140017</v>
      </c>
      <c r="BQ81" s="57">
        <f t="shared" si="79"/>
        <v>-8.4848819325288316E-2</v>
      </c>
      <c r="BR81" s="57">
        <f t="shared" si="52"/>
        <v>0.57485625593197276</v>
      </c>
    </row>
    <row r="82" spans="1:70" x14ac:dyDescent="0.25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5">
        <f t="shared" si="53"/>
        <v>7.4337232159194189E-2</v>
      </c>
      <c r="R82" s="75">
        <f t="shared" si="54"/>
        <v>2.3008748894949007</v>
      </c>
      <c r="S82" s="75">
        <f t="shared" si="55"/>
        <v>0.15001244458982274</v>
      </c>
      <c r="T82" s="75">
        <f t="shared" si="56"/>
        <v>0.6794562339920337</v>
      </c>
      <c r="U82" s="75">
        <f t="shared" si="57"/>
        <v>1.2240351042502455</v>
      </c>
      <c r="V82" s="75">
        <f t="shared" si="58"/>
        <v>0.34665599687326781</v>
      </c>
      <c r="W82" s="75">
        <f t="shared" si="59"/>
        <v>0.40023523422052204</v>
      </c>
      <c r="X82" s="75">
        <f t="shared" si="60"/>
        <v>0.76838696727772615</v>
      </c>
      <c r="Y82" s="75">
        <f t="shared" si="61"/>
        <v>0.23453818963215947</v>
      </c>
      <c r="Z82" s="75">
        <f t="shared" si="62"/>
        <v>0.5322448711419846</v>
      </c>
      <c r="AA82" s="75">
        <f t="shared" si="63"/>
        <v>6.492733448956016E-2</v>
      </c>
      <c r="AB82" s="75">
        <f t="shared" si="64"/>
        <v>0.43124715046091011</v>
      </c>
      <c r="AC82" s="75">
        <f t="shared" si="65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5">
        <f t="shared" si="66"/>
        <v>8.0005208860851162E-2</v>
      </c>
      <c r="AS82" s="75">
        <f t="shared" si="67"/>
        <v>0.98691173102518792</v>
      </c>
      <c r="AT82" s="75">
        <f t="shared" si="41"/>
        <v>0.12110277388476373</v>
      </c>
      <c r="AU82" s="75">
        <f t="shared" si="42"/>
        <v>0.52644282909686546</v>
      </c>
      <c r="AV82" s="75">
        <f t="shared" si="43"/>
        <v>1.2087765355561135</v>
      </c>
      <c r="AW82" s="75">
        <f t="shared" si="44"/>
        <v>0.58307038300319092</v>
      </c>
      <c r="AX82" s="75">
        <f t="shared" si="45"/>
        <v>0.69006445779921932</v>
      </c>
      <c r="AY82" s="75">
        <f t="shared" si="46"/>
        <v>1.2291863582119946</v>
      </c>
      <c r="AZ82" s="75">
        <f t="shared" si="47"/>
        <v>0.21099963210036987</v>
      </c>
      <c r="BA82" s="75">
        <f t="shared" si="48"/>
        <v>0.75294062166768849</v>
      </c>
      <c r="BB82" s="75">
        <f t="shared" si="49"/>
        <v>0.15974564796478377</v>
      </c>
      <c r="BC82" s="75">
        <f t="shared" si="50"/>
        <v>0.81001268139311511</v>
      </c>
      <c r="BD82" s="75">
        <f t="shared" si="51"/>
        <v>0.29390962344002863</v>
      </c>
      <c r="BF82" s="57">
        <f t="shared" si="68"/>
        <v>1.3139631584697127</v>
      </c>
      <c r="BG82" s="57">
        <f t="shared" si="69"/>
        <v>2.890967070505901E-2</v>
      </c>
      <c r="BH82" s="57">
        <f t="shared" si="70"/>
        <v>0.15301340489516824</v>
      </c>
      <c r="BI82" s="57">
        <f t="shared" si="71"/>
        <v>1.5258568694132002E-2</v>
      </c>
      <c r="BJ82" s="57">
        <f t="shared" si="72"/>
        <v>-0.2364143861299231</v>
      </c>
      <c r="BK82" s="57">
        <f t="shared" si="73"/>
        <v>-0.28982922357869728</v>
      </c>
      <c r="BL82" s="57">
        <f t="shared" si="74"/>
        <v>-0.46079939093426847</v>
      </c>
      <c r="BM82" s="57">
        <f t="shared" si="75"/>
        <v>2.35385575317896E-2</v>
      </c>
      <c r="BN82" s="57">
        <f t="shared" si="76"/>
        <v>-0.22069575052570389</v>
      </c>
      <c r="BO82" s="57">
        <f t="shared" si="77"/>
        <v>-9.4818313475223612E-2</v>
      </c>
      <c r="BP82" s="57">
        <f t="shared" si="78"/>
        <v>-0.378765530932205</v>
      </c>
      <c r="BQ82" s="57">
        <f t="shared" si="79"/>
        <v>-7.0252853856129865E-2</v>
      </c>
      <c r="BR82" s="57">
        <f t="shared" si="52"/>
        <v>-0.21689208913628963</v>
      </c>
    </row>
    <row r="83" spans="1:70" x14ac:dyDescent="0.25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5">
        <f t="shared" si="53"/>
        <v>5.6976255082355154E-2</v>
      </c>
      <c r="R83" s="75">
        <f t="shared" si="54"/>
        <v>1.6681927854056178</v>
      </c>
      <c r="S83" s="75">
        <f t="shared" si="55"/>
        <v>8.0772681752039069E-2</v>
      </c>
      <c r="T83" s="75">
        <f t="shared" si="56"/>
        <v>0.39717548266810321</v>
      </c>
      <c r="U83" s="75">
        <f t="shared" si="57"/>
        <v>1.0251058306968053</v>
      </c>
      <c r="V83" s="75">
        <f t="shared" si="58"/>
        <v>0.31261755726816592</v>
      </c>
      <c r="W83" s="75">
        <f t="shared" si="59"/>
        <v>0.37759095495296291</v>
      </c>
      <c r="X83" s="75">
        <f t="shared" si="60"/>
        <v>0.64666466177929338</v>
      </c>
      <c r="Y83" s="75">
        <f t="shared" si="61"/>
        <v>0.3534817666402445</v>
      </c>
      <c r="Z83" s="75">
        <f t="shared" si="62"/>
        <v>0.4448691429043678</v>
      </c>
      <c r="AA83" s="75">
        <f t="shared" si="63"/>
        <v>9.1023152693212039E-2</v>
      </c>
      <c r="AB83" s="75">
        <f t="shared" si="64"/>
        <v>0.27644543160275165</v>
      </c>
      <c r="AC83" s="75">
        <f t="shared" si="65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5">
        <f t="shared" si="66"/>
        <v>6.2131595829869157E-2</v>
      </c>
      <c r="AS83" s="75">
        <f t="shared" si="67"/>
        <v>0.68736682838916308</v>
      </c>
      <c r="AT83" s="75">
        <f t="shared" si="41"/>
        <v>6.4639040998103456E-2</v>
      </c>
      <c r="AU83" s="75">
        <f t="shared" si="42"/>
        <v>0.2951636024102533</v>
      </c>
      <c r="AV83" s="75">
        <f t="shared" si="43"/>
        <v>0.84183339095693754</v>
      </c>
      <c r="AW83" s="75">
        <f t="shared" si="44"/>
        <v>0.54478403236898731</v>
      </c>
      <c r="AX83" s="75">
        <f t="shared" si="45"/>
        <v>0.68182189571147356</v>
      </c>
      <c r="AY83" s="75">
        <f t="shared" si="46"/>
        <v>0.98854979720115366</v>
      </c>
      <c r="AZ83" s="75">
        <f t="shared" si="47"/>
        <v>0.32147242558254274</v>
      </c>
      <c r="BA83" s="75">
        <f t="shared" si="48"/>
        <v>0.5654305998932232</v>
      </c>
      <c r="BB83" s="75">
        <f t="shared" si="49"/>
        <v>0.20520221188278373</v>
      </c>
      <c r="BC83" s="75">
        <f t="shared" si="50"/>
        <v>0.57551647274544115</v>
      </c>
      <c r="BD83" s="75">
        <f t="shared" si="51"/>
        <v>0.27130774182166362</v>
      </c>
      <c r="BF83" s="57">
        <f t="shared" si="68"/>
        <v>0.9808259570164547</v>
      </c>
      <c r="BG83" s="57">
        <f t="shared" si="69"/>
        <v>1.6133640753935613E-2</v>
      </c>
      <c r="BH83" s="57">
        <f t="shared" si="70"/>
        <v>0.10201188025784991</v>
      </c>
      <c r="BI83" s="57">
        <f t="shared" si="71"/>
        <v>0.18327243973986773</v>
      </c>
      <c r="BJ83" s="57">
        <f t="shared" si="72"/>
        <v>-0.23216647510082139</v>
      </c>
      <c r="BK83" s="57">
        <f t="shared" si="73"/>
        <v>-0.30423094075851065</v>
      </c>
      <c r="BL83" s="57">
        <f t="shared" si="74"/>
        <v>-0.34188513542186028</v>
      </c>
      <c r="BM83" s="57">
        <f t="shared" si="75"/>
        <v>3.2009341057701757E-2</v>
      </c>
      <c r="BN83" s="57">
        <f t="shared" si="76"/>
        <v>-0.1205614569888554</v>
      </c>
      <c r="BO83" s="57">
        <f t="shared" si="77"/>
        <v>-0.11417905918957169</v>
      </c>
      <c r="BP83" s="57">
        <f t="shared" si="78"/>
        <v>-0.29907104114268951</v>
      </c>
      <c r="BQ83" s="57">
        <f t="shared" si="79"/>
        <v>-6.6397882910197548E-2</v>
      </c>
      <c r="BR83" s="57">
        <f t="shared" si="52"/>
        <v>-0.16423873268669678</v>
      </c>
    </row>
    <row r="84" spans="1:70" x14ac:dyDescent="0.25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5">
        <f t="shared" si="53"/>
        <v>6.1142218424594663E-2</v>
      </c>
      <c r="R84" s="75">
        <f t="shared" si="54"/>
        <v>2.0795296836288935</v>
      </c>
      <c r="S84" s="75">
        <f t="shared" si="55"/>
        <v>0.15914100941382267</v>
      </c>
      <c r="T84" s="75">
        <f t="shared" si="56"/>
        <v>0.28908442375697996</v>
      </c>
      <c r="U84" s="75">
        <f t="shared" si="57"/>
        <v>0.47917816030046184</v>
      </c>
      <c r="V84" s="75">
        <f t="shared" si="58"/>
        <v>0.25422951508973946</v>
      </c>
      <c r="W84" s="75">
        <f t="shared" si="59"/>
        <v>0.41246022485564299</v>
      </c>
      <c r="X84" s="75">
        <f t="shared" si="60"/>
        <v>0.57540195206851164</v>
      </c>
      <c r="Y84" s="75">
        <f t="shared" si="61"/>
        <v>0.43069551762660668</v>
      </c>
      <c r="Z84" s="75">
        <f t="shared" si="62"/>
        <v>0.74683231924988369</v>
      </c>
      <c r="AA84" s="75">
        <f t="shared" si="63"/>
        <v>8.4664012338174985E-2</v>
      </c>
      <c r="AB84" s="75">
        <f t="shared" si="64"/>
        <v>0.35705314632550439</v>
      </c>
      <c r="AC84" s="75">
        <f t="shared" si="65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5">
        <f t="shared" si="66"/>
        <v>6.567049221317367E-2</v>
      </c>
      <c r="AS84" s="75">
        <f t="shared" si="67"/>
        <v>0.97161821825993377</v>
      </c>
      <c r="AT84" s="75">
        <f t="shared" si="41"/>
        <v>0.13092626760259893</v>
      </c>
      <c r="AU84" s="75">
        <f t="shared" si="42"/>
        <v>0.2120027122758455</v>
      </c>
      <c r="AV84" s="75">
        <f t="shared" si="43"/>
        <v>0.43525848652259913</v>
      </c>
      <c r="AW84" s="75">
        <f t="shared" si="44"/>
        <v>0.43012309925177339</v>
      </c>
      <c r="AX84" s="75">
        <f t="shared" si="45"/>
        <v>0.72361047761665986</v>
      </c>
      <c r="AY84" s="75">
        <f t="shared" si="46"/>
        <v>0.83166065064778871</v>
      </c>
      <c r="AZ84" s="75">
        <f t="shared" si="47"/>
        <v>0.39698962250257885</v>
      </c>
      <c r="BA84" s="75">
        <f t="shared" si="48"/>
        <v>0.99024291099930684</v>
      </c>
      <c r="BB84" s="75">
        <f t="shared" si="49"/>
        <v>0.20761707031877685</v>
      </c>
      <c r="BC84" s="75">
        <f t="shared" si="50"/>
        <v>0.64868452315167358</v>
      </c>
      <c r="BD84" s="75">
        <f t="shared" si="51"/>
        <v>0.27247306438899704</v>
      </c>
      <c r="BF84" s="57">
        <f t="shared" si="68"/>
        <v>1.1079114653689597</v>
      </c>
      <c r="BG84" s="57">
        <f t="shared" si="69"/>
        <v>2.8214741811223742E-2</v>
      </c>
      <c r="BH84" s="57">
        <f t="shared" si="70"/>
        <v>7.7081711481134463E-2</v>
      </c>
      <c r="BI84" s="57">
        <f t="shared" si="71"/>
        <v>4.3919673777862711E-2</v>
      </c>
      <c r="BJ84" s="57">
        <f t="shared" si="72"/>
        <v>-0.17589358416203393</v>
      </c>
      <c r="BK84" s="57">
        <f t="shared" si="73"/>
        <v>-0.31115025276101688</v>
      </c>
      <c r="BL84" s="57">
        <f t="shared" si="74"/>
        <v>-0.25625869857927708</v>
      </c>
      <c r="BM84" s="57">
        <f t="shared" si="75"/>
        <v>3.3705895124027829E-2</v>
      </c>
      <c r="BN84" s="57">
        <f t="shared" si="76"/>
        <v>-0.24341059174942314</v>
      </c>
      <c r="BO84" s="57">
        <f t="shared" si="77"/>
        <v>-0.12295305798060187</v>
      </c>
      <c r="BP84" s="57">
        <f t="shared" si="78"/>
        <v>-0.29163137682616919</v>
      </c>
      <c r="BQ84" s="57">
        <f t="shared" si="79"/>
        <v>-7.829869591421218E-2</v>
      </c>
      <c r="BR84" s="57">
        <f t="shared" si="52"/>
        <v>-0.18876277040952594</v>
      </c>
    </row>
    <row r="85" spans="1:70" x14ac:dyDescent="0.25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5">
        <f t="shared" si="53"/>
        <v>0.13051800137981262</v>
      </c>
      <c r="R85" s="75">
        <f t="shared" si="54"/>
        <v>5.9145897451730125</v>
      </c>
      <c r="S85" s="75">
        <f t="shared" si="55"/>
        <v>0.16033883557213394</v>
      </c>
      <c r="T85" s="75">
        <f t="shared" si="56"/>
        <v>0.82006646075274781</v>
      </c>
      <c r="U85" s="75">
        <f t="shared" si="57"/>
        <v>0.91609617861403503</v>
      </c>
      <c r="V85" s="75">
        <f t="shared" si="58"/>
        <v>0.58225370636201046</v>
      </c>
      <c r="W85" s="75">
        <f t="shared" si="59"/>
        <v>0.69672938025055686</v>
      </c>
      <c r="X85" s="75">
        <f t="shared" si="60"/>
        <v>1.091033852074887</v>
      </c>
      <c r="Y85" s="75">
        <f t="shared" si="61"/>
        <v>0.17553629402417079</v>
      </c>
      <c r="Z85" s="75">
        <f t="shared" si="62"/>
        <v>0.83708113373942628</v>
      </c>
      <c r="AA85" s="75">
        <f t="shared" si="63"/>
        <v>0.11731212891143915</v>
      </c>
      <c r="AB85" s="75">
        <f t="shared" si="64"/>
        <v>0.62379276159986974</v>
      </c>
      <c r="AC85" s="75">
        <f t="shared" si="65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5">
        <f t="shared" si="66"/>
        <v>0.12188583902114569</v>
      </c>
      <c r="AS85" s="75">
        <f t="shared" si="67"/>
        <v>2.5456605556856839</v>
      </c>
      <c r="AT85" s="75">
        <f t="shared" si="41"/>
        <v>0.12183385696338664</v>
      </c>
      <c r="AU85" s="75">
        <f t="shared" si="42"/>
        <v>0.60447762821186146</v>
      </c>
      <c r="AV85" s="75">
        <f t="shared" si="43"/>
        <v>1.0309588014641051</v>
      </c>
      <c r="AW85" s="75">
        <f t="shared" si="44"/>
        <v>0.97304325786159518</v>
      </c>
      <c r="AX85" s="75">
        <f t="shared" si="45"/>
        <v>1.292512816610577</v>
      </c>
      <c r="AY85" s="75">
        <f t="shared" si="46"/>
        <v>1.5964709665500187</v>
      </c>
      <c r="AZ85" s="75">
        <f t="shared" si="47"/>
        <v>0.15398052146089211</v>
      </c>
      <c r="BA85" s="75">
        <f t="shared" si="48"/>
        <v>1.0855558137043004</v>
      </c>
      <c r="BB85" s="75">
        <f t="shared" si="49"/>
        <v>0.29045504040748438</v>
      </c>
      <c r="BC85" s="75">
        <f t="shared" si="50"/>
        <v>1.105531775514851</v>
      </c>
      <c r="BD85" s="75">
        <f t="shared" si="51"/>
        <v>0.39059169234791974</v>
      </c>
      <c r="BF85" s="57">
        <f t="shared" si="68"/>
        <v>3.3689291894873286</v>
      </c>
      <c r="BG85" s="57">
        <f t="shared" si="69"/>
        <v>3.8504978608747298E-2</v>
      </c>
      <c r="BH85" s="57">
        <f t="shared" si="70"/>
        <v>0.21558883254088634</v>
      </c>
      <c r="BI85" s="57">
        <f t="shared" si="71"/>
        <v>-0.1148626228500701</v>
      </c>
      <c r="BJ85" s="57">
        <f t="shared" si="72"/>
        <v>-0.39078955149958472</v>
      </c>
      <c r="BK85" s="57">
        <f t="shared" si="73"/>
        <v>-0.59578343636002018</v>
      </c>
      <c r="BL85" s="57">
        <f t="shared" si="74"/>
        <v>-0.50543711447513173</v>
      </c>
      <c r="BM85" s="57">
        <f t="shared" si="75"/>
        <v>2.1555772563278675E-2</v>
      </c>
      <c r="BN85" s="57">
        <f t="shared" si="76"/>
        <v>-0.24847467996487416</v>
      </c>
      <c r="BO85" s="57">
        <f t="shared" si="77"/>
        <v>-0.17314291149604522</v>
      </c>
      <c r="BP85" s="57">
        <f t="shared" si="78"/>
        <v>-0.48173901391498131</v>
      </c>
      <c r="BQ85" s="57">
        <f t="shared" si="79"/>
        <v>-9.1239113399873228E-2</v>
      </c>
      <c r="BR85" s="57">
        <f t="shared" si="52"/>
        <v>1.0431103292396604</v>
      </c>
    </row>
    <row r="86" spans="1:70" x14ac:dyDescent="0.25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5">
        <f t="shared" si="53"/>
        <v>0.13247857195113033</v>
      </c>
      <c r="R86" s="75">
        <f t="shared" si="54"/>
        <v>5.4629930489275749</v>
      </c>
      <c r="S86" s="75">
        <f t="shared" si="55"/>
        <v>0.20175964901613172</v>
      </c>
      <c r="T86" s="75">
        <f t="shared" si="56"/>
        <v>1.2691163050023697</v>
      </c>
      <c r="U86" s="75">
        <f t="shared" si="57"/>
        <v>0.94422751085048484</v>
      </c>
      <c r="V86" s="75">
        <f t="shared" si="58"/>
        <v>0.52865142233291329</v>
      </c>
      <c r="W86" s="75">
        <f t="shared" si="59"/>
        <v>0.46565573591823523</v>
      </c>
      <c r="X86" s="75">
        <f t="shared" si="60"/>
        <v>1.1172414341915899</v>
      </c>
      <c r="Y86" s="75">
        <f t="shared" si="61"/>
        <v>0.34090651678880279</v>
      </c>
      <c r="Z86" s="75">
        <f t="shared" si="62"/>
        <v>1.0729575420196564</v>
      </c>
      <c r="AA86" s="75">
        <f t="shared" si="63"/>
        <v>0.1045099925432464</v>
      </c>
      <c r="AB86" s="75">
        <f t="shared" si="64"/>
        <v>0.62640654408684227</v>
      </c>
      <c r="AC86" s="75">
        <f t="shared" si="65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5">
        <f t="shared" si="66"/>
        <v>0.12473718469624107</v>
      </c>
      <c r="AS86" s="75">
        <f t="shared" si="67"/>
        <v>2.4213025590639159</v>
      </c>
      <c r="AT86" s="75">
        <f t="shared" si="41"/>
        <v>0.16297085251746421</v>
      </c>
      <c r="AU86" s="75">
        <f t="shared" si="42"/>
        <v>1.0058725831975845</v>
      </c>
      <c r="AV86" s="75">
        <f t="shared" si="43"/>
        <v>0.87621479106174405</v>
      </c>
      <c r="AW86" s="75">
        <f t="shared" si="44"/>
        <v>0.87888700712995027</v>
      </c>
      <c r="AX86" s="75">
        <f t="shared" si="45"/>
        <v>0.78762923514728744</v>
      </c>
      <c r="AY86" s="75">
        <f t="shared" si="46"/>
        <v>1.5884002062469422</v>
      </c>
      <c r="AZ86" s="75">
        <f t="shared" si="47"/>
        <v>0.2996974773467263</v>
      </c>
      <c r="BA86" s="75">
        <f t="shared" si="48"/>
        <v>1.3807172230437466</v>
      </c>
      <c r="BB86" s="75">
        <f t="shared" si="49"/>
        <v>0.27793008442652045</v>
      </c>
      <c r="BC86" s="75">
        <f t="shared" si="50"/>
        <v>1.1969607362341275</v>
      </c>
      <c r="BD86" s="75">
        <f t="shared" si="51"/>
        <v>0.48326637631814773</v>
      </c>
      <c r="BF86" s="57">
        <f t="shared" si="68"/>
        <v>3.041690489863659</v>
      </c>
      <c r="BG86" s="57">
        <f t="shared" si="69"/>
        <v>3.878879649866751E-2</v>
      </c>
      <c r="BH86" s="57">
        <f t="shared" si="70"/>
        <v>0.26324372180478517</v>
      </c>
      <c r="BI86" s="57">
        <f t="shared" si="71"/>
        <v>6.8012719788740794E-2</v>
      </c>
      <c r="BJ86" s="57">
        <f t="shared" si="72"/>
        <v>-0.35023558479703698</v>
      </c>
      <c r="BK86" s="57">
        <f t="shared" si="73"/>
        <v>-0.32197349922905222</v>
      </c>
      <c r="BL86" s="57">
        <f t="shared" si="74"/>
        <v>-0.47115877205535228</v>
      </c>
      <c r="BM86" s="57">
        <f t="shared" si="75"/>
        <v>4.1209039442076489E-2</v>
      </c>
      <c r="BN86" s="57">
        <f t="shared" si="76"/>
        <v>-0.30775968102409013</v>
      </c>
      <c r="BO86" s="57">
        <f t="shared" si="77"/>
        <v>-0.17342009188327406</v>
      </c>
      <c r="BP86" s="57">
        <f t="shared" si="78"/>
        <v>-0.5705541921472852</v>
      </c>
      <c r="BQ86" s="57">
        <f t="shared" si="79"/>
        <v>-0.13310920894253586</v>
      </c>
      <c r="BR86" s="57">
        <f t="shared" si="52"/>
        <v>1.1247337373193016</v>
      </c>
    </row>
    <row r="87" spans="1:70" x14ac:dyDescent="0.25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5">
        <f t="shared" si="53"/>
        <v>8.1310040635020231E-2</v>
      </c>
      <c r="R87" s="75">
        <f t="shared" si="54"/>
        <v>2.799234399598284</v>
      </c>
      <c r="S87" s="75">
        <f t="shared" si="55"/>
        <v>0.16646009775856332</v>
      </c>
      <c r="T87" s="75">
        <f t="shared" si="56"/>
        <v>0.91999187206749744</v>
      </c>
      <c r="U87" s="75">
        <f t="shared" si="57"/>
        <v>0.73292480716967368</v>
      </c>
      <c r="V87" s="75">
        <f t="shared" si="58"/>
        <v>0.42971731175360367</v>
      </c>
      <c r="W87" s="75">
        <f t="shared" si="59"/>
        <v>0.22285057193978522</v>
      </c>
      <c r="X87" s="75">
        <f t="shared" si="60"/>
        <v>0.69241920625939901</v>
      </c>
      <c r="Y87" s="75">
        <f t="shared" si="61"/>
        <v>0.42561799522913524</v>
      </c>
      <c r="Z87" s="75">
        <f t="shared" si="62"/>
        <v>0.68803674426769412</v>
      </c>
      <c r="AA87" s="75">
        <f t="shared" si="63"/>
        <v>7.8100396705451061E-2</v>
      </c>
      <c r="AB87" s="75">
        <f t="shared" si="64"/>
        <v>0.42937583644034261</v>
      </c>
      <c r="AC87" s="75">
        <f t="shared" si="65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5">
        <f t="shared" si="66"/>
        <v>8.3794170557853542E-2</v>
      </c>
      <c r="AS87" s="75">
        <f t="shared" si="67"/>
        <v>1.3422924472699076</v>
      </c>
      <c r="AT87" s="75">
        <f t="shared" si="41"/>
        <v>0.13783713921052226</v>
      </c>
      <c r="AU87" s="75">
        <f t="shared" si="42"/>
        <v>0.72364888800968508</v>
      </c>
      <c r="AV87" s="75">
        <f t="shared" si="43"/>
        <v>0.80464300844248082</v>
      </c>
      <c r="AW87" s="75">
        <f t="shared" si="44"/>
        <v>0.74942101613981593</v>
      </c>
      <c r="AX87" s="75">
        <f t="shared" si="45"/>
        <v>0.43337990265542081</v>
      </c>
      <c r="AY87" s="75">
        <f t="shared" si="46"/>
        <v>1.033370918122789</v>
      </c>
      <c r="AZ87" s="75">
        <f t="shared" si="47"/>
        <v>0.3872389220479579</v>
      </c>
      <c r="BA87" s="75">
        <f t="shared" si="48"/>
        <v>0.84461856710796801</v>
      </c>
      <c r="BB87" s="75">
        <f t="shared" si="49"/>
        <v>0.1941132371913101</v>
      </c>
      <c r="BC87" s="75">
        <f t="shared" si="50"/>
        <v>0.77914690953242205</v>
      </c>
      <c r="BD87" s="75">
        <f t="shared" si="51"/>
        <v>0.29697643127191919</v>
      </c>
      <c r="BF87" s="57">
        <f t="shared" si="68"/>
        <v>1.4569419523283764</v>
      </c>
      <c r="BG87" s="57">
        <f t="shared" si="69"/>
        <v>2.8622958548041061E-2</v>
      </c>
      <c r="BH87" s="57">
        <f t="shared" si="70"/>
        <v>0.19634298405781236</v>
      </c>
      <c r="BI87" s="57">
        <f t="shared" si="71"/>
        <v>-7.1718201272807147E-2</v>
      </c>
      <c r="BJ87" s="57">
        <f t="shared" si="72"/>
        <v>-0.31970370438621226</v>
      </c>
      <c r="BK87" s="57">
        <f t="shared" si="73"/>
        <v>-0.21052933071563559</v>
      </c>
      <c r="BL87" s="57">
        <f t="shared" si="74"/>
        <v>-0.34095171186339002</v>
      </c>
      <c r="BM87" s="57">
        <f t="shared" si="75"/>
        <v>3.8379073181177337E-2</v>
      </c>
      <c r="BN87" s="57">
        <f t="shared" si="76"/>
        <v>-0.15658182284027389</v>
      </c>
      <c r="BO87" s="57">
        <f t="shared" si="77"/>
        <v>-0.11601284048585904</v>
      </c>
      <c r="BP87" s="57">
        <f t="shared" si="78"/>
        <v>-0.34977107309207944</v>
      </c>
      <c r="BQ87" s="57">
        <f t="shared" si="79"/>
        <v>-6.5008345214086327E-2</v>
      </c>
      <c r="BR87" s="57">
        <f t="shared" si="52"/>
        <v>9.000993824506337E-2</v>
      </c>
    </row>
    <row r="88" spans="1:70" x14ac:dyDescent="0.25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5">
        <f t="shared" si="53"/>
        <v>0.13044013553219957</v>
      </c>
      <c r="R88" s="75">
        <f t="shared" si="54"/>
        <v>5.7511230831802065</v>
      </c>
      <c r="S88" s="75">
        <f t="shared" si="55"/>
        <v>0.2045885602057177</v>
      </c>
      <c r="T88" s="75">
        <f t="shared" si="56"/>
        <v>0.90238539914551297</v>
      </c>
      <c r="U88" s="75">
        <f t="shared" si="57"/>
        <v>0.7433937071114034</v>
      </c>
      <c r="V88" s="75">
        <f t="shared" si="58"/>
        <v>0.52471461077809112</v>
      </c>
      <c r="W88" s="75">
        <f t="shared" si="59"/>
        <v>0.68939206992680446</v>
      </c>
      <c r="X88" s="75">
        <f t="shared" si="60"/>
        <v>1.012488709272658</v>
      </c>
      <c r="Y88" s="75">
        <f t="shared" si="61"/>
        <v>0.53789491591831162</v>
      </c>
      <c r="Z88" s="75">
        <f t="shared" si="62"/>
        <v>0.94607821801570458</v>
      </c>
      <c r="AA88" s="75">
        <f t="shared" si="63"/>
        <v>9.8349666980877826E-2</v>
      </c>
      <c r="AB88" s="75">
        <f t="shared" si="64"/>
        <v>0.56943781903301327</v>
      </c>
      <c r="AC88" s="75">
        <f t="shared" si="65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5">
        <f t="shared" si="66"/>
        <v>0.12649986043209283</v>
      </c>
      <c r="AS88" s="75">
        <f t="shared" si="67"/>
        <v>2.6878274575199064</v>
      </c>
      <c r="AT88" s="75">
        <f t="shared" si="41"/>
        <v>0.16605179032976647</v>
      </c>
      <c r="AU88" s="75">
        <f t="shared" si="42"/>
        <v>0.67143095518462104</v>
      </c>
      <c r="AV88" s="75">
        <f t="shared" si="43"/>
        <v>0.68812798510665008</v>
      </c>
      <c r="AW88" s="75">
        <f t="shared" si="44"/>
        <v>0.88741969379350871</v>
      </c>
      <c r="AX88" s="75">
        <f t="shared" si="45"/>
        <v>1.3028071262997172</v>
      </c>
      <c r="AY88" s="75">
        <f t="shared" si="46"/>
        <v>1.4977711870505728</v>
      </c>
      <c r="AZ88" s="75">
        <f t="shared" si="47"/>
        <v>0.48301187832853137</v>
      </c>
      <c r="BA88" s="75">
        <f t="shared" si="48"/>
        <v>1.2400362470065478</v>
      </c>
      <c r="BB88" s="75">
        <f t="shared" si="49"/>
        <v>0.27003998664632706</v>
      </c>
      <c r="BC88" s="75">
        <f t="shared" si="50"/>
        <v>1.0956968021828557</v>
      </c>
      <c r="BD88" s="75">
        <f t="shared" si="51"/>
        <v>0.4614315250297944</v>
      </c>
      <c r="BF88" s="57">
        <f t="shared" si="68"/>
        <v>3.0632956256603001</v>
      </c>
      <c r="BG88" s="57">
        <f t="shared" si="69"/>
        <v>3.8536769875951227E-2</v>
      </c>
      <c r="BH88" s="57">
        <f t="shared" si="70"/>
        <v>0.23095444396089193</v>
      </c>
      <c r="BI88" s="57">
        <f t="shared" si="71"/>
        <v>5.5265722004753326E-2</v>
      </c>
      <c r="BJ88" s="57">
        <f t="shared" si="72"/>
        <v>-0.3627050830154176</v>
      </c>
      <c r="BK88" s="57">
        <f t="shared" si="73"/>
        <v>-0.61341505637291271</v>
      </c>
      <c r="BL88" s="57">
        <f t="shared" si="74"/>
        <v>-0.48528247777791478</v>
      </c>
      <c r="BM88" s="57">
        <f t="shared" si="75"/>
        <v>5.4883037589780248E-2</v>
      </c>
      <c r="BN88" s="57">
        <f t="shared" si="76"/>
        <v>-0.29395802899084322</v>
      </c>
      <c r="BO88" s="57">
        <f t="shared" si="77"/>
        <v>-0.17169031966544923</v>
      </c>
      <c r="BP88" s="57">
        <f t="shared" si="78"/>
        <v>-0.52625898314984243</v>
      </c>
      <c r="BQ88" s="57">
        <f t="shared" si="79"/>
        <v>-0.11893884563522739</v>
      </c>
      <c r="BR88" s="57">
        <f t="shared" si="52"/>
        <v>0.87068680448406932</v>
      </c>
    </row>
    <row r="89" spans="1:70" x14ac:dyDescent="0.25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5">
        <f t="shared" si="53"/>
        <v>0.25930668071910268</v>
      </c>
      <c r="R89" s="75">
        <f t="shared" si="54"/>
        <v>11.494301675160811</v>
      </c>
      <c r="S89" s="75">
        <f t="shared" si="55"/>
        <v>0.34631861128840813</v>
      </c>
      <c r="T89" s="75">
        <f t="shared" si="56"/>
        <v>1.4405379412707076</v>
      </c>
      <c r="U89" s="75">
        <f t="shared" si="57"/>
        <v>1.3221700972612465</v>
      </c>
      <c r="V89" s="75">
        <f t="shared" si="58"/>
        <v>1.2729385504900765</v>
      </c>
      <c r="W89" s="75">
        <f t="shared" si="59"/>
        <v>1.494123961014183</v>
      </c>
      <c r="X89" s="75">
        <f t="shared" si="60"/>
        <v>3.0769221171386967</v>
      </c>
      <c r="Y89" s="75">
        <f t="shared" si="61"/>
        <v>0.57495014331598371</v>
      </c>
      <c r="Z89" s="75">
        <f t="shared" si="62"/>
        <v>1.4816366855198382</v>
      </c>
      <c r="AA89" s="75">
        <f t="shared" si="63"/>
        <v>7.3246871202234234E-2</v>
      </c>
      <c r="AB89" s="75">
        <f t="shared" si="64"/>
        <v>1.040016273295729</v>
      </c>
      <c r="AC89" s="75">
        <f t="shared" si="65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5">
        <f t="shared" si="66"/>
        <v>0.25180515107178114</v>
      </c>
      <c r="AS89" s="75">
        <f t="shared" si="67"/>
        <v>5.1578086272881336</v>
      </c>
      <c r="AT89" s="75">
        <f t="shared" si="41"/>
        <v>0.2831472537948384</v>
      </c>
      <c r="AU89" s="75">
        <f t="shared" si="42"/>
        <v>1.127438098245181</v>
      </c>
      <c r="AV89" s="75">
        <f t="shared" si="43"/>
        <v>1.2984715105012818</v>
      </c>
      <c r="AW89" s="75">
        <f t="shared" si="44"/>
        <v>2.1681089552892807</v>
      </c>
      <c r="AX89" s="75">
        <f t="shared" si="45"/>
        <v>2.6572681639717244</v>
      </c>
      <c r="AY89" s="75">
        <f t="shared" si="46"/>
        <v>4.4126470603442636</v>
      </c>
      <c r="AZ89" s="75">
        <f t="shared" si="47"/>
        <v>0.50221949092563267</v>
      </c>
      <c r="BA89" s="75">
        <f t="shared" si="48"/>
        <v>1.897138848138771</v>
      </c>
      <c r="BB89" s="75">
        <f t="shared" si="49"/>
        <v>0.18391737303549643</v>
      </c>
      <c r="BC89" s="75">
        <f t="shared" si="50"/>
        <v>1.92400906383477</v>
      </c>
      <c r="BD89" s="75">
        <f t="shared" si="51"/>
        <v>1.2649020926332017</v>
      </c>
      <c r="BF89" s="57">
        <f t="shared" si="68"/>
        <v>6.3364930478726773</v>
      </c>
      <c r="BG89" s="57">
        <f t="shared" si="69"/>
        <v>6.3171357493569724E-2</v>
      </c>
      <c r="BH89" s="57">
        <f t="shared" si="70"/>
        <v>0.31309984302552651</v>
      </c>
      <c r="BI89" s="57">
        <f t="shared" si="71"/>
        <v>2.3698586759964613E-2</v>
      </c>
      <c r="BJ89" s="57">
        <f t="shared" si="72"/>
        <v>-0.89517040479920418</v>
      </c>
      <c r="BK89" s="57">
        <f t="shared" si="73"/>
        <v>-1.1631442029575414</v>
      </c>
      <c r="BL89" s="57">
        <f t="shared" si="74"/>
        <v>-1.3357249432055669</v>
      </c>
      <c r="BM89" s="57">
        <f t="shared" si="75"/>
        <v>7.2730652390351036E-2</v>
      </c>
      <c r="BN89" s="57">
        <f t="shared" si="76"/>
        <v>-0.4155021626189328</v>
      </c>
      <c r="BO89" s="57">
        <f t="shared" si="77"/>
        <v>-0.1106705018332622</v>
      </c>
      <c r="BP89" s="57">
        <f t="shared" si="78"/>
        <v>-0.88399279053904101</v>
      </c>
      <c r="BQ89" s="57">
        <f t="shared" si="79"/>
        <v>-0.29298316679437031</v>
      </c>
      <c r="BR89" s="57">
        <f t="shared" si="52"/>
        <v>1.7120053147941694</v>
      </c>
    </row>
    <row r="90" spans="1:70" x14ac:dyDescent="0.25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5">
        <f t="shared" si="53"/>
        <v>0.20458141154209519</v>
      </c>
      <c r="R90" s="75">
        <f t="shared" si="54"/>
        <v>8.0926148968088185</v>
      </c>
      <c r="S90" s="75">
        <f t="shared" si="55"/>
        <v>0.34351971504759388</v>
      </c>
      <c r="T90" s="75">
        <f t="shared" si="56"/>
        <v>0.95956544822955181</v>
      </c>
      <c r="U90" s="75">
        <f t="shared" si="57"/>
        <v>1.3478289178301677</v>
      </c>
      <c r="V90" s="75">
        <f t="shared" si="58"/>
        <v>0.97417571167601802</v>
      </c>
      <c r="W90" s="75">
        <f t="shared" si="59"/>
        <v>0.97108157473225809</v>
      </c>
      <c r="X90" s="75">
        <f t="shared" si="60"/>
        <v>2.6655633234148635</v>
      </c>
      <c r="Y90" s="75">
        <f t="shared" si="61"/>
        <v>0.84405203607726298</v>
      </c>
      <c r="Z90" s="75">
        <f t="shared" si="62"/>
        <v>1.6584934051554059</v>
      </c>
      <c r="AA90" s="75">
        <f t="shared" si="63"/>
        <v>1.0034240659921166E-2</v>
      </c>
      <c r="AB90" s="75">
        <f t="shared" si="64"/>
        <v>0.91204522727737636</v>
      </c>
      <c r="AC90" s="75">
        <f t="shared" si="65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5">
        <f t="shared" si="66"/>
        <v>0.20860510050867043</v>
      </c>
      <c r="AS90" s="75">
        <f t="shared" si="67"/>
        <v>3.6983313432025193</v>
      </c>
      <c r="AT90" s="75">
        <f t="shared" si="41"/>
        <v>0.28358916379971039</v>
      </c>
      <c r="AU90" s="75">
        <f t="shared" si="42"/>
        <v>0.72385947765896985</v>
      </c>
      <c r="AV90" s="75">
        <f t="shared" si="43"/>
        <v>1.1324623620451533</v>
      </c>
      <c r="AW90" s="75">
        <f t="shared" si="44"/>
        <v>1.6354378425163565</v>
      </c>
      <c r="AX90" s="75">
        <f t="shared" si="45"/>
        <v>1.7782944850651898</v>
      </c>
      <c r="AY90" s="75">
        <f t="shared" si="46"/>
        <v>3.8900997638966541</v>
      </c>
      <c r="AZ90" s="75">
        <f t="shared" si="47"/>
        <v>0.74196487503412711</v>
      </c>
      <c r="BA90" s="75">
        <f t="shared" si="48"/>
        <v>2.1364046204525633</v>
      </c>
      <c r="BB90" s="75">
        <f t="shared" si="49"/>
        <v>1.9019922913920032E-2</v>
      </c>
      <c r="BC90" s="75">
        <f t="shared" si="50"/>
        <v>1.6541841437461686</v>
      </c>
      <c r="BD90" s="75">
        <f t="shared" si="51"/>
        <v>1.8489893837804567</v>
      </c>
      <c r="BF90" s="57">
        <f t="shared" si="68"/>
        <v>4.3942835536062992</v>
      </c>
      <c r="BG90" s="57">
        <f t="shared" si="69"/>
        <v>5.993055124788349E-2</v>
      </c>
      <c r="BH90" s="57">
        <f t="shared" si="70"/>
        <v>0.23570597057058196</v>
      </c>
      <c r="BI90" s="57">
        <f t="shared" si="71"/>
        <v>0.2153665557850144</v>
      </c>
      <c r="BJ90" s="57">
        <f t="shared" si="72"/>
        <v>-0.66126213084033847</v>
      </c>
      <c r="BK90" s="57">
        <f t="shared" si="73"/>
        <v>-0.80721291033293174</v>
      </c>
      <c r="BL90" s="57">
        <f t="shared" si="74"/>
        <v>-1.2245364404817907</v>
      </c>
      <c r="BM90" s="57">
        <f t="shared" si="75"/>
        <v>0.10208716104313587</v>
      </c>
      <c r="BN90" s="57">
        <f t="shared" si="76"/>
        <v>-0.47791121529715741</v>
      </c>
      <c r="BO90" s="57">
        <f t="shared" si="77"/>
        <v>-8.9856822539988654E-3</v>
      </c>
      <c r="BP90" s="57">
        <f t="shared" si="78"/>
        <v>-0.74213891646879226</v>
      </c>
      <c r="BQ90" s="57">
        <f t="shared" si="79"/>
        <v>-0.47103425624267103</v>
      </c>
      <c r="BR90" s="57">
        <f t="shared" si="52"/>
        <v>0.61429224033523377</v>
      </c>
    </row>
    <row r="91" spans="1:70" x14ac:dyDescent="0.25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5">
        <f t="shared" si="53"/>
        <v>0.12452032037765881</v>
      </c>
      <c r="R91" s="75">
        <f t="shared" si="54"/>
        <v>4.4591808049132888</v>
      </c>
      <c r="S91" s="75">
        <f t="shared" si="55"/>
        <v>0.28600986835463948</v>
      </c>
      <c r="T91" s="75">
        <f t="shared" si="56"/>
        <v>0.55368659652542729</v>
      </c>
      <c r="U91" s="75">
        <f t="shared" si="57"/>
        <v>1.6579639565137805</v>
      </c>
      <c r="V91" s="75">
        <f t="shared" si="58"/>
        <v>0.45039380712018418</v>
      </c>
      <c r="W91" s="75">
        <f t="shared" si="59"/>
        <v>0.62809950109566648</v>
      </c>
      <c r="X91" s="75">
        <f t="shared" si="60"/>
        <v>2.0500026814606489</v>
      </c>
      <c r="Y91" s="75">
        <f t="shared" si="61"/>
        <v>0.83700557928877894</v>
      </c>
      <c r="Z91" s="75">
        <f t="shared" si="62"/>
        <v>0.62303959692287114</v>
      </c>
      <c r="AA91" s="75">
        <f t="shared" si="63"/>
        <v>8.4996295254553364E-2</v>
      </c>
      <c r="AB91" s="75">
        <f t="shared" si="64"/>
        <v>0.52991381628935674</v>
      </c>
      <c r="AC91" s="75">
        <f t="shared" si="65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5">
        <f t="shared" si="66"/>
        <v>0.13487827515377537</v>
      </c>
      <c r="AS91" s="75">
        <f t="shared" si="67"/>
        <v>2.1726623409549601</v>
      </c>
      <c r="AT91" s="75">
        <f t="shared" si="41"/>
        <v>0.24135124214733067</v>
      </c>
      <c r="AU91" s="75">
        <f t="shared" si="42"/>
        <v>0.40764571449479498</v>
      </c>
      <c r="AV91" s="75">
        <f t="shared" si="43"/>
        <v>1.6158391013496749</v>
      </c>
      <c r="AW91" s="75">
        <f t="shared" si="44"/>
        <v>0.76965411856146426</v>
      </c>
      <c r="AX91" s="75">
        <f t="shared" si="45"/>
        <v>1.2100897758591722</v>
      </c>
      <c r="AY91" s="75">
        <f t="shared" si="46"/>
        <v>3.3561095482817005</v>
      </c>
      <c r="AZ91" s="75">
        <f t="shared" si="47"/>
        <v>0.76831215652740492</v>
      </c>
      <c r="BA91" s="75">
        <f t="shared" si="48"/>
        <v>0.78233447856311722</v>
      </c>
      <c r="BB91" s="75">
        <f t="shared" si="49"/>
        <v>0.24458866872085408</v>
      </c>
      <c r="BC91" s="75">
        <f t="shared" si="50"/>
        <v>0.92014762972936226</v>
      </c>
      <c r="BD91" s="75">
        <f t="shared" si="51"/>
        <v>0.81628487891339707</v>
      </c>
      <c r="BF91" s="57">
        <f t="shared" si="68"/>
        <v>2.2865184639583287</v>
      </c>
      <c r="BG91" s="57">
        <f t="shared" si="69"/>
        <v>4.4658626207308816E-2</v>
      </c>
      <c r="BH91" s="57">
        <f t="shared" si="70"/>
        <v>0.14604088203063231</v>
      </c>
      <c r="BI91" s="57">
        <f t="shared" si="71"/>
        <v>4.2124855164105579E-2</v>
      </c>
      <c r="BJ91" s="57">
        <f t="shared" si="72"/>
        <v>-0.31926031144128009</v>
      </c>
      <c r="BK91" s="57">
        <f t="shared" si="73"/>
        <v>-0.58199027476350573</v>
      </c>
      <c r="BL91" s="57">
        <f t="shared" si="74"/>
        <v>-1.3061068668210516</v>
      </c>
      <c r="BM91" s="57">
        <f t="shared" si="75"/>
        <v>6.8693422761374023E-2</v>
      </c>
      <c r="BN91" s="57">
        <f t="shared" si="76"/>
        <v>-0.15929488164024608</v>
      </c>
      <c r="BO91" s="57">
        <f t="shared" si="77"/>
        <v>-0.15959237346630073</v>
      </c>
      <c r="BP91" s="57">
        <f t="shared" si="78"/>
        <v>-0.39023381344000552</v>
      </c>
      <c r="BQ91" s="57">
        <f t="shared" si="79"/>
        <v>-0.19213599416256033</v>
      </c>
      <c r="BR91" s="57">
        <f t="shared" si="52"/>
        <v>-0.52057826561320086</v>
      </c>
    </row>
    <row r="92" spans="1:70" x14ac:dyDescent="0.25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5">
        <f t="shared" si="53"/>
        <v>0.10495215982218187</v>
      </c>
      <c r="R92" s="75">
        <f t="shared" si="54"/>
        <v>3.9238389738480346</v>
      </c>
      <c r="S92" s="75">
        <f t="shared" si="55"/>
        <v>0.2096376537340533</v>
      </c>
      <c r="T92" s="75">
        <f t="shared" si="56"/>
        <v>0.69197181166545274</v>
      </c>
      <c r="U92" s="75">
        <f t="shared" si="57"/>
        <v>1.1061066677769151</v>
      </c>
      <c r="V92" s="75">
        <f t="shared" si="58"/>
        <v>0.21200742931727498</v>
      </c>
      <c r="W92" s="75">
        <f t="shared" si="59"/>
        <v>0.57462282693423272</v>
      </c>
      <c r="X92" s="75">
        <f t="shared" si="60"/>
        <v>1.5214032606469376</v>
      </c>
      <c r="Y92" s="75">
        <f t="shared" si="61"/>
        <v>0.59606546310030939</v>
      </c>
      <c r="Z92" s="75">
        <f t="shared" si="62"/>
        <v>0.57716442339563356</v>
      </c>
      <c r="AA92" s="75">
        <f t="shared" si="63"/>
        <v>0.42175573024333524</v>
      </c>
      <c r="AB92" s="75">
        <f t="shared" si="64"/>
        <v>0.37795096681155244</v>
      </c>
      <c r="AC92" s="75">
        <f t="shared" si="65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6"/>
        <v>0.11097723911231139</v>
      </c>
      <c r="AS92" s="75">
        <f t="shared" si="67"/>
        <v>1.9253806662317632</v>
      </c>
      <c r="AT92" s="75">
        <f t="shared" si="41"/>
        <v>0.17361444365274678</v>
      </c>
      <c r="AU92" s="75">
        <f t="shared" si="42"/>
        <v>0.61234187178568356</v>
      </c>
      <c r="AV92" s="75">
        <f t="shared" si="43"/>
        <v>1.1531370643412271</v>
      </c>
      <c r="AW92" s="75">
        <f t="shared" si="44"/>
        <v>0.36273753181679008</v>
      </c>
      <c r="AX92" s="75">
        <f t="shared" si="45"/>
        <v>1.0897680626513484</v>
      </c>
      <c r="AY92" s="75">
        <f t="shared" si="46"/>
        <v>2.0955312543740598</v>
      </c>
      <c r="AZ92" s="75">
        <f t="shared" si="47"/>
        <v>0.54560987391379712</v>
      </c>
      <c r="BA92" s="75">
        <f t="shared" si="48"/>
        <v>0.75453891371516213</v>
      </c>
      <c r="BB92" s="75">
        <f t="shared" si="49"/>
        <v>0.99460102185039068</v>
      </c>
      <c r="BC92" s="75">
        <f t="shared" si="50"/>
        <v>0.68979951102591575</v>
      </c>
      <c r="BD92" s="75">
        <f t="shared" si="51"/>
        <v>0.49208620603073139</v>
      </c>
      <c r="BF92" s="57">
        <f t="shared" si="68"/>
        <v>1.9984583076162714</v>
      </c>
      <c r="BG92" s="57">
        <f t="shared" si="69"/>
        <v>3.6023210081306517E-2</v>
      </c>
      <c r="BH92" s="57">
        <f t="shared" si="70"/>
        <v>7.9629939879769185E-2</v>
      </c>
      <c r="BI92" s="57">
        <f t="shared" si="71"/>
        <v>-4.703039656431196E-2</v>
      </c>
      <c r="BJ92" s="57">
        <f t="shared" si="72"/>
        <v>-0.1507301024995151</v>
      </c>
      <c r="BK92" s="57">
        <f t="shared" si="73"/>
        <v>-0.51514523571711568</v>
      </c>
      <c r="BL92" s="57">
        <f t="shared" si="74"/>
        <v>-0.5741279937271222</v>
      </c>
      <c r="BM92" s="57">
        <f t="shared" si="75"/>
        <v>5.0455589186512273E-2</v>
      </c>
      <c r="BN92" s="57">
        <f t="shared" si="76"/>
        <v>-0.17737449031952857</v>
      </c>
      <c r="BO92" s="57">
        <f t="shared" si="77"/>
        <v>-0.57284529160705544</v>
      </c>
      <c r="BP92" s="57">
        <f t="shared" si="78"/>
        <v>-0.31184854421436331</v>
      </c>
      <c r="BQ92" s="57">
        <f t="shared" si="79"/>
        <v>-0.1302552488015456</v>
      </c>
      <c r="BR92" s="57">
        <f t="shared" si="52"/>
        <v>-0.3147902566866983</v>
      </c>
    </row>
    <row r="93" spans="1:70" x14ac:dyDescent="0.25">
      <c r="A93" s="2">
        <v>45383</v>
      </c>
      <c r="B93" s="1" t="s">
        <v>86</v>
      </c>
      <c r="C93" s="1">
        <v>2024</v>
      </c>
      <c r="D93" s="57">
        <v>6552.21240234375</v>
      </c>
      <c r="E93" s="57">
        <v>4508.49951171875</v>
      </c>
      <c r="F93" s="57">
        <v>5213.82470703125</v>
      </c>
      <c r="G93" s="57">
        <v>4582.21337890625</v>
      </c>
      <c r="H93" s="57">
        <v>5750.4697265625</v>
      </c>
      <c r="I93" s="57">
        <v>6884.20458984375</v>
      </c>
      <c r="J93" s="57">
        <v>6376.724609375</v>
      </c>
      <c r="K93" s="57">
        <v>4965.5361328125</v>
      </c>
      <c r="L93" s="57">
        <v>5160.02392578125</v>
      </c>
      <c r="M93" s="57">
        <v>3980.666015625</v>
      </c>
      <c r="N93" s="57">
        <v>5950.5185546875</v>
      </c>
      <c r="O93" s="57">
        <v>5981.37353515625</v>
      </c>
      <c r="P93">
        <f>+'Indice PondENGHO'!BL90</f>
        <v>5900.81787109375</v>
      </c>
      <c r="Q93" s="65">
        <f t="shared" si="53"/>
        <v>8.4299238461447379E-2</v>
      </c>
      <c r="R93" s="75">
        <f t="shared" si="54"/>
        <v>2.3918451055575534</v>
      </c>
      <c r="S93" s="75">
        <f t="shared" si="55"/>
        <v>9.6331324948104285E-2</v>
      </c>
      <c r="T93" s="75">
        <f t="shared" si="56"/>
        <v>0.66336867390292997</v>
      </c>
      <c r="U93" s="75">
        <f t="shared" si="57"/>
        <v>2.9449490776210667</v>
      </c>
      <c r="V93" s="75">
        <f t="shared" si="58"/>
        <v>0.26088646622762135</v>
      </c>
      <c r="W93" s="75">
        <f t="shared" si="59"/>
        <v>0.43564394424446629</v>
      </c>
      <c r="X93" s="75">
        <f t="shared" si="60"/>
        <v>0.70156356551749777</v>
      </c>
      <c r="Y93" s="75">
        <f t="shared" si="61"/>
        <v>0.57348776203417506</v>
      </c>
      <c r="Z93" s="75">
        <f t="shared" si="62"/>
        <v>0.50694844923769</v>
      </c>
      <c r="AA93" s="75">
        <f t="shared" si="63"/>
        <v>9.5373755011683659E-2</v>
      </c>
      <c r="AB93" s="75">
        <f t="shared" si="64"/>
        <v>0.31465610421057155</v>
      </c>
      <c r="AC93" s="75">
        <f t="shared" si="65"/>
        <v>0.21653314411578367</v>
      </c>
      <c r="AE93" s="57">
        <v>6593.4296875</v>
      </c>
      <c r="AF93" s="57">
        <v>4471.25390625</v>
      </c>
      <c r="AG93" s="57">
        <v>5424.96484375</v>
      </c>
      <c r="AH93" s="57">
        <v>4498.494140625</v>
      </c>
      <c r="AI93" s="57">
        <v>5759.4423828125</v>
      </c>
      <c r="AJ93" s="57">
        <v>6654.53515625</v>
      </c>
      <c r="AK93" s="57">
        <v>6273.80712890625</v>
      </c>
      <c r="AL93" s="57">
        <v>4901.77587890625</v>
      </c>
      <c r="AM93" s="57">
        <v>5204.40673828125</v>
      </c>
      <c r="AN93" s="57">
        <v>4239.27783203125</v>
      </c>
      <c r="AO93" s="57">
        <v>5880.986328125</v>
      </c>
      <c r="AP93" s="57">
        <v>5863.9208984375</v>
      </c>
      <c r="AQ93" s="57">
        <f>+'Indice PondENGHO'!BP90</f>
        <v>5782.564453125</v>
      </c>
      <c r="AR93" s="65">
        <f t="shared" si="66"/>
        <v>9.0265424807658867E-2</v>
      </c>
      <c r="AS93" s="75">
        <f t="shared" si="67"/>
        <v>1.0714594180956034</v>
      </c>
      <c r="AT93" s="75">
        <f t="shared" si="41"/>
        <v>7.9085378576196935E-2</v>
      </c>
      <c r="AU93" s="75">
        <f t="shared" si="42"/>
        <v>0.51721669820359473</v>
      </c>
      <c r="AV93" s="75">
        <f t="shared" si="43"/>
        <v>3.2819115647433463</v>
      </c>
      <c r="AW93" s="75">
        <f t="shared" si="44"/>
        <v>0.45690298295123766</v>
      </c>
      <c r="AX93" s="75">
        <f t="shared" si="45"/>
        <v>0.83049476703556191</v>
      </c>
      <c r="AY93" s="75">
        <f t="shared" si="46"/>
        <v>1.0355629971257556</v>
      </c>
      <c r="AZ93" s="75">
        <f t="shared" si="47"/>
        <v>0.5080539258164618</v>
      </c>
      <c r="BA93" s="75">
        <f t="shared" si="48"/>
        <v>0.60966132168054266</v>
      </c>
      <c r="BB93" s="75">
        <f t="shared" si="49"/>
        <v>0.23094975522520575</v>
      </c>
      <c r="BC93" s="75">
        <f t="shared" si="50"/>
        <v>0.61427408852556864</v>
      </c>
      <c r="BD93" s="75">
        <f t="shared" si="51"/>
        <v>0.29080424403130045</v>
      </c>
      <c r="BF93" s="57">
        <f t="shared" si="68"/>
        <v>1.32038568746195</v>
      </c>
      <c r="BG93" s="57">
        <f t="shared" si="69"/>
        <v>1.724594637190735E-2</v>
      </c>
      <c r="BH93" s="57">
        <f t="shared" si="70"/>
        <v>0.14615197569933525</v>
      </c>
      <c r="BI93" s="57">
        <f t="shared" si="71"/>
        <v>-0.33696248712227961</v>
      </c>
      <c r="BJ93" s="57">
        <f t="shared" si="72"/>
        <v>-0.19601651672361631</v>
      </c>
      <c r="BK93" s="57">
        <f t="shared" si="73"/>
        <v>-0.39485082279109562</v>
      </c>
      <c r="BL93" s="57">
        <f t="shared" si="74"/>
        <v>-0.33399943160825785</v>
      </c>
      <c r="BM93" s="57">
        <f t="shared" si="75"/>
        <v>6.5433836217713259E-2</v>
      </c>
      <c r="BN93" s="57">
        <f t="shared" si="76"/>
        <v>-0.10271287244285265</v>
      </c>
      <c r="BO93" s="57">
        <f t="shared" si="77"/>
        <v>-0.13557600021352209</v>
      </c>
      <c r="BP93" s="57">
        <f t="shared" si="78"/>
        <v>-0.29961798431499709</v>
      </c>
      <c r="BQ93" s="57">
        <f t="shared" si="79"/>
        <v>-7.4271099915516781E-2</v>
      </c>
      <c r="BR93" s="57">
        <f t="shared" si="52"/>
        <v>-0.32478976938123211</v>
      </c>
    </row>
    <row r="94" spans="1:70" x14ac:dyDescent="0.25">
      <c r="A94" s="2">
        <v>45413</v>
      </c>
      <c r="B94" s="1" t="s">
        <v>87</v>
      </c>
      <c r="C94" s="1">
        <v>2024</v>
      </c>
      <c r="D94" s="57">
        <v>6855.63037109375</v>
      </c>
      <c r="E94" s="57">
        <v>4800.39501953125</v>
      </c>
      <c r="F94" s="57">
        <v>5411.0380859375</v>
      </c>
      <c r="G94" s="57">
        <v>4703.73193359375</v>
      </c>
      <c r="H94" s="57">
        <v>5938.84619140625</v>
      </c>
      <c r="I94" s="57">
        <v>6942.7001953125</v>
      </c>
      <c r="J94" s="57">
        <v>6656.1025390625</v>
      </c>
      <c r="K94" s="57">
        <v>5367.23388671875</v>
      </c>
      <c r="L94" s="57">
        <v>5379.65625</v>
      </c>
      <c r="M94" s="57">
        <v>4280.36181640625</v>
      </c>
      <c r="N94" s="57">
        <v>6269.9296875</v>
      </c>
      <c r="O94" s="57">
        <v>6227.8984375</v>
      </c>
      <c r="P94">
        <f>+'Indice PondENGHO'!BL91</f>
        <v>6152.65478515625</v>
      </c>
      <c r="Q94" s="65">
        <f t="shared" si="53"/>
        <v>4.2678306560887114E-2</v>
      </c>
      <c r="R94" s="75">
        <f t="shared" si="54"/>
        <v>1.7726930178119651</v>
      </c>
      <c r="S94" s="75">
        <f t="shared" si="55"/>
        <v>0.10999557180271198</v>
      </c>
      <c r="T94" s="75">
        <f t="shared" si="56"/>
        <v>0.26711338917078797</v>
      </c>
      <c r="U94" s="75">
        <f t="shared" si="57"/>
        <v>0.29224712223505989</v>
      </c>
      <c r="V94" s="75">
        <f t="shared" si="58"/>
        <v>0.13150500018651964</v>
      </c>
      <c r="W94" s="75">
        <f t="shared" si="59"/>
        <v>4.149252555582883E-2</v>
      </c>
      <c r="X94" s="75">
        <f t="shared" si="60"/>
        <v>0.49186867263051043</v>
      </c>
      <c r="Y94" s="75">
        <f t="shared" si="61"/>
        <v>0.34144525919209251</v>
      </c>
      <c r="Z94" s="75">
        <f t="shared" si="62"/>
        <v>0.28668008041650145</v>
      </c>
      <c r="AA94" s="75">
        <f t="shared" si="63"/>
        <v>8.3710469946692928E-2</v>
      </c>
      <c r="AB94" s="75">
        <f t="shared" si="64"/>
        <v>0.2375636612961369</v>
      </c>
      <c r="AC94" s="75">
        <f t="shared" si="65"/>
        <v>0.15328925835287632</v>
      </c>
      <c r="AE94" s="57">
        <v>6918.29296875</v>
      </c>
      <c r="AF94" s="57">
        <v>4774.68017578125</v>
      </c>
      <c r="AG94" s="57">
        <v>5621.14111328125</v>
      </c>
      <c r="AH94" s="57">
        <v>4608.04541015625</v>
      </c>
      <c r="AI94" s="57">
        <v>5942.47412109375</v>
      </c>
      <c r="AJ94" s="57">
        <v>6689.65185546875</v>
      </c>
      <c r="AK94" s="57">
        <v>6524.3935546875</v>
      </c>
      <c r="AL94" s="57">
        <v>5312.48681640625</v>
      </c>
      <c r="AM94" s="57">
        <v>5455.01611328125</v>
      </c>
      <c r="AN94" s="57">
        <v>4592.71728515625</v>
      </c>
      <c r="AO94" s="57">
        <v>6216.9716796875</v>
      </c>
      <c r="AP94" s="57">
        <v>6122.89453125</v>
      </c>
      <c r="AQ94" s="57">
        <f>+'Indice PondENGHO'!BP91</f>
        <v>6020.3173828125</v>
      </c>
      <c r="AR94" s="65">
        <f t="shared" si="66"/>
        <v>4.1115482864875652E-2</v>
      </c>
      <c r="AS94" s="75">
        <f t="shared" si="67"/>
        <v>0.86426433383109613</v>
      </c>
      <c r="AT94" s="75">
        <f t="shared" si="41"/>
        <v>9.4634011862685607E-2</v>
      </c>
      <c r="AU94" s="75">
        <f t="shared" si="42"/>
        <v>0.198463439529945</v>
      </c>
      <c r="AV94" s="75">
        <f t="shared" si="43"/>
        <v>0.27141838286965886</v>
      </c>
      <c r="AW94" s="75">
        <f t="shared" si="44"/>
        <v>0.21698288072319663</v>
      </c>
      <c r="AX94" s="75">
        <f t="shared" si="45"/>
        <v>4.7588718456960034E-2</v>
      </c>
      <c r="AY94" s="75">
        <f t="shared" si="46"/>
        <v>0.66437322606061766</v>
      </c>
      <c r="AZ94" s="75">
        <f t="shared" si="47"/>
        <v>0.31708268143833568</v>
      </c>
      <c r="BA94" s="75">
        <f t="shared" si="48"/>
        <v>0.41392635778440284</v>
      </c>
      <c r="BB94" s="75">
        <f t="shared" si="49"/>
        <v>0.22544506469702258</v>
      </c>
      <c r="BC94" s="75">
        <f t="shared" si="50"/>
        <v>0.46470680277915183</v>
      </c>
      <c r="BD94" s="75">
        <f t="shared" si="51"/>
        <v>0.2197917212898981</v>
      </c>
      <c r="BF94" s="57">
        <f t="shared" si="68"/>
        <v>0.90842868398086896</v>
      </c>
      <c r="BG94" s="57">
        <f t="shared" si="69"/>
        <v>1.5361559940026373E-2</v>
      </c>
      <c r="BH94" s="57">
        <f t="shared" si="70"/>
        <v>6.8649949640842978E-2</v>
      </c>
      <c r="BI94" s="57">
        <f t="shared" si="71"/>
        <v>2.0828739365401028E-2</v>
      </c>
      <c r="BJ94" s="57">
        <f t="shared" si="72"/>
        <v>-8.5477880536676987E-2</v>
      </c>
      <c r="BK94" s="57">
        <f t="shared" si="73"/>
        <v>-6.0961929011312047E-3</v>
      </c>
      <c r="BL94" s="57">
        <f t="shared" si="74"/>
        <v>-0.17250455343010723</v>
      </c>
      <c r="BM94" s="57">
        <f t="shared" si="75"/>
        <v>2.4362577753756831E-2</v>
      </c>
      <c r="BN94" s="57">
        <f t="shared" si="76"/>
        <v>-0.12724627736790139</v>
      </c>
      <c r="BO94" s="57">
        <f t="shared" si="77"/>
        <v>-0.14173459475032965</v>
      </c>
      <c r="BP94" s="57">
        <f t="shared" si="78"/>
        <v>-0.22714314148301493</v>
      </c>
      <c r="BQ94" s="57">
        <f t="shared" si="79"/>
        <v>-6.6502462937021778E-2</v>
      </c>
      <c r="BR94" s="57">
        <f t="shared" si="52"/>
        <v>0.21092640727471301</v>
      </c>
    </row>
    <row r="95" spans="1:70" x14ac:dyDescent="0.25">
      <c r="A95" s="2">
        <v>45444</v>
      </c>
      <c r="B95" s="1" t="s">
        <v>88</v>
      </c>
      <c r="C95" s="1">
        <v>2024</v>
      </c>
      <c r="D95" s="57">
        <v>7070.1240234375</v>
      </c>
      <c r="E95" s="57">
        <v>4897.47119140625</v>
      </c>
      <c r="F95" s="57">
        <v>5574.4775390625</v>
      </c>
      <c r="G95" s="57">
        <v>5434.9140625</v>
      </c>
      <c r="H95" s="57">
        <v>6079.84716796875</v>
      </c>
      <c r="I95" s="57">
        <v>7271.34375</v>
      </c>
      <c r="J95" s="57">
        <v>6909.81640625</v>
      </c>
      <c r="K95" s="57">
        <v>5652.84619140625</v>
      </c>
      <c r="L95" s="57">
        <v>5672.44921875</v>
      </c>
      <c r="M95" s="57">
        <v>4535.50439453125</v>
      </c>
      <c r="N95" s="57">
        <v>6644.689453125</v>
      </c>
      <c r="O95" s="57">
        <v>6386.2646484375</v>
      </c>
      <c r="P95">
        <f>+'Indice PondENGHO'!BL92</f>
        <v>6423.587890625</v>
      </c>
      <c r="Q95" s="65">
        <f t="shared" si="53"/>
        <v>4.4035154730669657E-2</v>
      </c>
      <c r="R95" s="75">
        <f t="shared" si="54"/>
        <v>1.2018668149581622</v>
      </c>
      <c r="S95" s="75">
        <f t="shared" si="55"/>
        <v>3.5084080137173207E-2</v>
      </c>
      <c r="T95" s="75">
        <f t="shared" si="56"/>
        <v>0.21230774926213747</v>
      </c>
      <c r="U95" s="75">
        <f t="shared" si="57"/>
        <v>1.686486534714317</v>
      </c>
      <c r="V95" s="75">
        <f t="shared" si="58"/>
        <v>9.4403350092981453E-2</v>
      </c>
      <c r="W95" s="75">
        <f t="shared" si="59"/>
        <v>0.22357405874571373</v>
      </c>
      <c r="X95" s="75">
        <f t="shared" si="60"/>
        <v>0.42840145322631856</v>
      </c>
      <c r="Y95" s="75">
        <f t="shared" si="61"/>
        <v>0.23283499733061014</v>
      </c>
      <c r="Z95" s="75">
        <f t="shared" si="62"/>
        <v>0.36653172049713673</v>
      </c>
      <c r="AA95" s="75">
        <f t="shared" si="63"/>
        <v>6.8348930599179611E-2</v>
      </c>
      <c r="AB95" s="75">
        <f t="shared" si="64"/>
        <v>0.26732069504847689</v>
      </c>
      <c r="AC95" s="75">
        <f t="shared" si="65"/>
        <v>9.4441552036733378E-2</v>
      </c>
      <c r="AE95" s="57">
        <v>7123.001953125</v>
      </c>
      <c r="AF95" s="57">
        <v>4875.9853515625</v>
      </c>
      <c r="AG95" s="57">
        <v>5772.3212890625</v>
      </c>
      <c r="AH95" s="57">
        <v>5236.28564453125</v>
      </c>
      <c r="AI95" s="57">
        <v>6076.7080078125</v>
      </c>
      <c r="AJ95" s="57">
        <v>7008.7578125</v>
      </c>
      <c r="AK95" s="57">
        <v>6784.24609375</v>
      </c>
      <c r="AL95" s="57">
        <v>5592.19873046875</v>
      </c>
      <c r="AM95" s="57">
        <v>5758.03564453125</v>
      </c>
      <c r="AN95" s="57">
        <v>4839.80908203125</v>
      </c>
      <c r="AO95" s="57">
        <v>6627.95849609375</v>
      </c>
      <c r="AP95" s="57">
        <v>6297.1435546875</v>
      </c>
      <c r="AQ95" s="57">
        <f>+'Indice PondENGHO'!BP92</f>
        <v>6303.3125</v>
      </c>
      <c r="AR95" s="65">
        <f t="shared" si="66"/>
        <v>4.7006677421264742E-2</v>
      </c>
      <c r="AS95" s="75">
        <f t="shared" si="67"/>
        <v>0.52231503847638527</v>
      </c>
      <c r="AT95" s="75">
        <f t="shared" si="41"/>
        <v>3.0302284444987778E-2</v>
      </c>
      <c r="AU95" s="75">
        <f t="shared" si="42"/>
        <v>0.14668258333252718</v>
      </c>
      <c r="AV95" s="75">
        <f t="shared" si="43"/>
        <v>1.4927849653833807</v>
      </c>
      <c r="AW95" s="75">
        <f t="shared" si="44"/>
        <v>0.15261980480921813</v>
      </c>
      <c r="AX95" s="75">
        <f t="shared" si="45"/>
        <v>0.41473901844511335</v>
      </c>
      <c r="AY95" s="75">
        <f t="shared" si="46"/>
        <v>0.66074092567550013</v>
      </c>
      <c r="AZ95" s="75">
        <f t="shared" si="47"/>
        <v>0.20710800288234107</v>
      </c>
      <c r="BA95" s="75">
        <f t="shared" si="48"/>
        <v>0.48000532219472897</v>
      </c>
      <c r="BB95" s="75">
        <f t="shared" si="49"/>
        <v>0.15115889051796844</v>
      </c>
      <c r="BC95" s="75">
        <f t="shared" si="50"/>
        <v>0.54517538605312232</v>
      </c>
      <c r="BD95" s="75">
        <f t="shared" si="51"/>
        <v>0.14183251243051126</v>
      </c>
      <c r="BF95" s="57">
        <f t="shared" si="68"/>
        <v>0.67955177648177689</v>
      </c>
      <c r="BG95" s="57">
        <f t="shared" si="69"/>
        <v>4.7817956921854289E-3</v>
      </c>
      <c r="BH95" s="57">
        <f t="shared" si="70"/>
        <v>6.5625165929610291E-2</v>
      </c>
      <c r="BI95" s="57">
        <f t="shared" si="71"/>
        <v>0.1937015693309363</v>
      </c>
      <c r="BJ95" s="57">
        <f t="shared" si="72"/>
        <v>-5.8216454716236682E-2</v>
      </c>
      <c r="BK95" s="57">
        <f t="shared" si="73"/>
        <v>-0.19116495969939962</v>
      </c>
      <c r="BL95" s="57">
        <f t="shared" si="74"/>
        <v>-0.23233947244918157</v>
      </c>
      <c r="BM95" s="57">
        <f t="shared" si="75"/>
        <v>2.5726994448269064E-2</v>
      </c>
      <c r="BN95" s="57">
        <f t="shared" si="76"/>
        <v>-0.11347360169759224</v>
      </c>
      <c r="BO95" s="57">
        <f t="shared" si="77"/>
        <v>-8.2809959918788825E-2</v>
      </c>
      <c r="BP95" s="57">
        <f t="shared" si="78"/>
        <v>-0.27785469100464544</v>
      </c>
      <c r="BQ95" s="57">
        <f t="shared" si="79"/>
        <v>-4.7390960393777881E-2</v>
      </c>
      <c r="BR95" s="57">
        <f>+SUM(BF95:BQ95)</f>
        <v>-3.3862797996844329E-2</v>
      </c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/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69" t="s">
        <v>1</v>
      </c>
      <c r="C2" s="69">
        <f>+MONTH(MAX('Indice PondENGHO'!A2:A5000))</f>
        <v>1</v>
      </c>
    </row>
    <row r="3" spans="2:9" x14ac:dyDescent="0.25">
      <c r="B3" s="69" t="s">
        <v>142</v>
      </c>
      <c r="C3" s="69">
        <f>+YEAR(MAX('Indice PondENGHO'!A3:A5001))</f>
        <v>2025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25">
      <c r="B6">
        <f>+C2</f>
        <v>1</v>
      </c>
      <c r="C6">
        <f>+C3-1</f>
        <v>2024</v>
      </c>
      <c r="D6" s="66">
        <f t="shared" ref="D6" si="1">+DATE(C6,B6,1)</f>
        <v>45292</v>
      </c>
      <c r="E6" s="3">
        <f>+VLOOKUP(auxgr12!$D6,'Infla Mensual PondENGHO'!$A:$BP,E$3,FALSE)</f>
        <v>0.20458141154209519</v>
      </c>
      <c r="F6" s="3">
        <f>+VLOOKUP(auxgr12!$D6,'Infla Mensual PondENGHO'!$A:$BP,F$3,FALSE)</f>
        <v>0.2060060306089917</v>
      </c>
      <c r="G6" s="3">
        <f>+VLOOKUP(auxgr12!$D6,'Infla Mensual PondENGHO'!$A:$BP,G$3,FALSE)</f>
        <v>0.20595148300979838</v>
      </c>
      <c r="H6" s="3">
        <f>+VLOOKUP(auxgr12!$D6,'Infla Mensual PondENGHO'!$A:$BP,H$3,FALSE)</f>
        <v>0.20816975702616336</v>
      </c>
      <c r="I6" s="3">
        <f>+VLOOKUP(auxgr12!$D6,'Infla Mensual PondENGHO'!$A:$BP,I$3,FALSE)</f>
        <v>0.20860510050867043</v>
      </c>
    </row>
    <row r="7" spans="2:9" x14ac:dyDescent="0.25">
      <c r="B7">
        <f>+C2+1</f>
        <v>2</v>
      </c>
      <c r="C7">
        <f>+C3-1</f>
        <v>2024</v>
      </c>
      <c r="D7" s="66">
        <f>+DATE(C7,B7,1)</f>
        <v>45323</v>
      </c>
      <c r="E7" s="3">
        <f>+VLOOKUP(auxgr12!$D7,'Infla Mensual PondENGHO'!$A:$BP,E$3,FALSE)</f>
        <v>0.12452032037765881</v>
      </c>
      <c r="F7" s="3">
        <f>+VLOOKUP(auxgr12!$D7,'Infla Mensual PondENGHO'!$A:$BP,F$3,FALSE)</f>
        <v>0.13003508560672206</v>
      </c>
      <c r="G7" s="3">
        <f>+VLOOKUP(auxgr12!$D7,'Infla Mensual PondENGHO'!$A:$BP,G$3,FALSE)</f>
        <v>0.13013120494736774</v>
      </c>
      <c r="H7" s="3">
        <f>+VLOOKUP(auxgr12!$D7,'Infla Mensual PondENGHO'!$A:$BP,H$3,FALSE)</f>
        <v>0.13354219518869503</v>
      </c>
      <c r="I7" s="3">
        <f>+VLOOKUP(auxgr12!$D7,'Infla Mensual PondENGHO'!$A:$BP,I$3,FALSE)</f>
        <v>0.13487827515377537</v>
      </c>
    </row>
    <row r="8" spans="2:9" x14ac:dyDescent="0.25">
      <c r="B8">
        <f t="shared" ref="B8:B15" si="2">+IF(B7=12,1,+B7+1)</f>
        <v>3</v>
      </c>
      <c r="C8">
        <f t="shared" ref="C8:C15" si="3">+IF(B8=1,+C7+1,C7)</f>
        <v>2024</v>
      </c>
      <c r="D8" s="66">
        <f t="shared" ref="D8:D18" si="4">+DATE(C8,B8,1)</f>
        <v>45352</v>
      </c>
      <c r="E8" s="3">
        <f>+VLOOKUP(auxgr12!$D8,'Infla Mensual PondENGHO'!$A:$BP,E$3,FALSE)</f>
        <v>0.10495215982218187</v>
      </c>
      <c r="F8" s="3">
        <f>+VLOOKUP(auxgr12!$D8,'Infla Mensual PondENGHO'!$A:$BP,F$3,FALSE)</f>
        <v>0.10873591167641217</v>
      </c>
      <c r="G8" s="3">
        <f>+VLOOKUP(auxgr12!$D8,'Infla Mensual PondENGHO'!$A:$BP,G$3,FALSE)</f>
        <v>0.11074013722809561</v>
      </c>
      <c r="H8" s="3">
        <f>+VLOOKUP(auxgr12!$D8,'Infla Mensual PondENGHO'!$A:$BP,H$3,FALSE)</f>
        <v>0.11115884720172953</v>
      </c>
      <c r="I8" s="3">
        <f>+VLOOKUP(auxgr12!$D8,'Infla Mensual PondENGHO'!$A:$BP,I$3,FALSE)</f>
        <v>0.11097723911231139</v>
      </c>
    </row>
    <row r="9" spans="2:9" x14ac:dyDescent="0.25">
      <c r="B9">
        <f t="shared" si="2"/>
        <v>4</v>
      </c>
      <c r="C9">
        <f t="shared" si="3"/>
        <v>2024</v>
      </c>
      <c r="D9" s="66">
        <f t="shared" si="4"/>
        <v>45383</v>
      </c>
      <c r="E9" s="3">
        <f>+VLOOKUP(auxgr12!$D9,'Infla Mensual PondENGHO'!$A:$BP,E$3,FALSE)</f>
        <v>8.4299238461447379E-2</v>
      </c>
      <c r="F9" s="3">
        <f>+VLOOKUP(auxgr12!$D9,'Infla Mensual PondENGHO'!$A:$BP,F$3,FALSE)</f>
        <v>8.6883528828919587E-2</v>
      </c>
      <c r="G9" s="3">
        <f>+VLOOKUP(auxgr12!$D9,'Infla Mensual PondENGHO'!$A:$BP,G$3,FALSE)</f>
        <v>8.8202404350806063E-2</v>
      </c>
      <c r="H9" s="3">
        <f>+VLOOKUP(auxgr12!$D9,'Infla Mensual PondENGHO'!$A:$BP,H$3,FALSE)</f>
        <v>8.806174899665975E-2</v>
      </c>
      <c r="I9" s="3">
        <f>+VLOOKUP(auxgr12!$D9,'Infla Mensual PondENGHO'!$A:$BP,I$3,FALSE)</f>
        <v>9.0265424807658867E-2</v>
      </c>
    </row>
    <row r="10" spans="2:9" x14ac:dyDescent="0.25">
      <c r="B10">
        <f t="shared" si="2"/>
        <v>5</v>
      </c>
      <c r="C10">
        <f t="shared" si="3"/>
        <v>2024</v>
      </c>
      <c r="D10" s="66">
        <f t="shared" si="4"/>
        <v>45413</v>
      </c>
      <c r="E10" s="3">
        <f>+VLOOKUP(auxgr12!$D10,'Infla Mensual PondENGHO'!$A:$BP,E$3,FALSE)</f>
        <v>4.2678306560887114E-2</v>
      </c>
      <c r="F10" s="3">
        <f>+VLOOKUP(auxgr12!$D10,'Infla Mensual PondENGHO'!$A:$BP,F$3,FALSE)</f>
        <v>4.2916808344292123E-2</v>
      </c>
      <c r="G10" s="3">
        <f>+VLOOKUP(auxgr12!$D10,'Infla Mensual PondENGHO'!$A:$BP,G$3,FALSE)</f>
        <v>4.2386161819870427E-2</v>
      </c>
      <c r="H10" s="3">
        <f>+VLOOKUP(auxgr12!$D10,'Infla Mensual PondENGHO'!$A:$BP,H$3,FALSE)</f>
        <v>4.1786403725716292E-2</v>
      </c>
      <c r="I10" s="3">
        <f>+VLOOKUP(auxgr12!$D10,'Infla Mensual PondENGHO'!$A:$BP,I$3,FALSE)</f>
        <v>4.1115482864875652E-2</v>
      </c>
    </row>
    <row r="11" spans="2:9" x14ac:dyDescent="0.25">
      <c r="B11">
        <f t="shared" si="2"/>
        <v>6</v>
      </c>
      <c r="C11">
        <f t="shared" si="3"/>
        <v>2024</v>
      </c>
      <c r="D11" s="66">
        <f t="shared" si="4"/>
        <v>45444</v>
      </c>
      <c r="E11" s="3">
        <f>+VLOOKUP(auxgr12!$D11,'Infla Mensual PondENGHO'!$A:$BP,E$3,FALSE)</f>
        <v>4.4035154730669657E-2</v>
      </c>
      <c r="F11" s="3">
        <f>+VLOOKUP(auxgr12!$D11,'Infla Mensual PondENGHO'!$A:$BP,F$3,FALSE)</f>
        <v>4.5015003881451854E-2</v>
      </c>
      <c r="G11" s="3">
        <f>+VLOOKUP(auxgr12!$D11,'Infla Mensual PondENGHO'!$A:$BP,G$3,FALSE)</f>
        <v>4.5507087162101945E-2</v>
      </c>
      <c r="H11" s="3">
        <f>+VLOOKUP(auxgr12!$D11,'Infla Mensual PondENGHO'!$A:$BP,H$3,FALSE)</f>
        <v>4.5899632458950235E-2</v>
      </c>
      <c r="I11" s="3">
        <f>+VLOOKUP(auxgr12!$D11,'Infla Mensual PondENGHO'!$A:$BP,I$3,FALSE)</f>
        <v>4.7006677421264742E-2</v>
      </c>
    </row>
    <row r="12" spans="2:9" x14ac:dyDescent="0.25">
      <c r="B12">
        <f t="shared" si="2"/>
        <v>7</v>
      </c>
      <c r="C12">
        <f t="shared" si="3"/>
        <v>2024</v>
      </c>
      <c r="D12" s="66">
        <f t="shared" si="4"/>
        <v>45474</v>
      </c>
      <c r="E12" s="3">
        <f>+VLOOKUP(auxgr12!$D12,'Infla Mensual PondENGHO'!$A:$BP,E$3,FALSE)</f>
        <v>3.844397342922834E-2</v>
      </c>
      <c r="F12" s="3">
        <f>+VLOOKUP(auxgr12!$D12,'Infla Mensual PondENGHO'!$A:$BP,F$3,FALSE)</f>
        <v>3.9352806514615368E-2</v>
      </c>
      <c r="G12" s="3">
        <f>+VLOOKUP(auxgr12!$D12,'Infla Mensual PondENGHO'!$A:$BP,G$3,FALSE)</f>
        <v>3.9915504417715075E-2</v>
      </c>
      <c r="H12" s="3">
        <f>+VLOOKUP(auxgr12!$D12,'Infla Mensual PondENGHO'!$A:$BP,H$3,FALSE)</f>
        <v>4.0610038452343566E-2</v>
      </c>
      <c r="I12" s="3">
        <f>+VLOOKUP(auxgr12!$D12,'Infla Mensual PondENGHO'!$A:$BP,I$3,FALSE)</f>
        <v>4.1985767651929073E-2</v>
      </c>
    </row>
    <row r="13" spans="2:9" x14ac:dyDescent="0.25">
      <c r="B13">
        <f t="shared" si="2"/>
        <v>8</v>
      </c>
      <c r="C13">
        <f t="shared" si="3"/>
        <v>2024</v>
      </c>
      <c r="D13" s="66">
        <f t="shared" si="4"/>
        <v>45505</v>
      </c>
      <c r="E13" s="3">
        <f>+VLOOKUP(auxgr12!$D13,'Infla Mensual PondENGHO'!$A:$BP,E$3,FALSE)</f>
        <v>4.1749522628150348E-2</v>
      </c>
      <c r="F13" s="3">
        <f>+VLOOKUP(auxgr12!$D13,'Infla Mensual PondENGHO'!$A:$BP,F$3,FALSE)</f>
        <v>4.1693074529161933E-2</v>
      </c>
      <c r="G13" s="3">
        <f>+VLOOKUP(auxgr12!$D13,'Infla Mensual PondENGHO'!$A:$BP,G$3,FALSE)</f>
        <v>4.1227228864620491E-2</v>
      </c>
      <c r="H13" s="3">
        <f>+VLOOKUP(auxgr12!$D13,'Infla Mensual PondENGHO'!$A:$BP,H$3,FALSE)</f>
        <v>4.1786310742923494E-2</v>
      </c>
      <c r="I13" s="3">
        <f>+VLOOKUP(auxgr12!$D13,'Infla Mensual PondENGHO'!$A:$BP,I$3,FALSE)</f>
        <v>4.218126193482119E-2</v>
      </c>
    </row>
    <row r="14" spans="2:9" x14ac:dyDescent="0.25">
      <c r="B14">
        <f t="shared" si="2"/>
        <v>9</v>
      </c>
      <c r="C14">
        <f t="shared" si="3"/>
        <v>2024</v>
      </c>
      <c r="D14" s="66">
        <f t="shared" si="4"/>
        <v>45536</v>
      </c>
      <c r="E14" s="3">
        <f>+VLOOKUP(auxgr12!$D14,'Infla Mensual PondENGHO'!$A:$BP,E$3,FALSE)</f>
        <v>3.3081080291061937E-2</v>
      </c>
      <c r="F14" s="3">
        <f>+VLOOKUP(auxgr12!$D14,'Infla Mensual PondENGHO'!$A:$BP,F$3,FALSE)</f>
        <v>3.3946058175184479E-2</v>
      </c>
      <c r="G14" s="3">
        <f>+VLOOKUP(auxgr12!$D14,'Infla Mensual PondENGHO'!$A:$BP,G$3,FALSE)</f>
        <v>3.4227982073778307E-2</v>
      </c>
      <c r="H14" s="3">
        <f>+VLOOKUP(auxgr12!$D14,'Infla Mensual PondENGHO'!$A:$BP,H$3,FALSE)</f>
        <v>3.4823097142526072E-2</v>
      </c>
      <c r="I14" s="3">
        <f>+VLOOKUP(auxgr12!$D14,'Infla Mensual PondENGHO'!$A:$BP,I$3,FALSE)</f>
        <v>3.5558823600745804E-2</v>
      </c>
    </row>
    <row r="15" spans="2:9" x14ac:dyDescent="0.25">
      <c r="B15">
        <f t="shared" si="2"/>
        <v>10</v>
      </c>
      <c r="C15">
        <f t="shared" si="3"/>
        <v>2024</v>
      </c>
      <c r="D15" s="66">
        <f t="shared" si="4"/>
        <v>45566</v>
      </c>
      <c r="E15" s="3">
        <f>+VLOOKUP(auxgr12!$D15,'Infla Mensual PondENGHO'!$A:$BP,E$3,FALSE)</f>
        <v>2.4505648939364022E-2</v>
      </c>
      <c r="F15" s="3">
        <f>+VLOOKUP(auxgr12!$D15,'Infla Mensual PondENGHO'!$A:$BP,F$3,FALSE)</f>
        <v>2.5636935336685429E-2</v>
      </c>
      <c r="G15" s="3">
        <f>+VLOOKUP(auxgr12!$D15,'Infla Mensual PondENGHO'!$A:$BP,G$3,FALSE)</f>
        <v>2.6295301213072886E-2</v>
      </c>
      <c r="H15" s="3">
        <f>+VLOOKUP(auxgr12!$D15,'Infla Mensual PondENGHO'!$A:$BP,H$3,FALSE)</f>
        <v>2.7194345138702669E-2</v>
      </c>
      <c r="I15" s="3">
        <f>+VLOOKUP(auxgr12!$D15,'Infla Mensual PondENGHO'!$A:$BP,I$3,FALSE)</f>
        <v>2.8869072507666571E-2</v>
      </c>
    </row>
    <row r="16" spans="2:9" x14ac:dyDescent="0.25">
      <c r="B16">
        <f>+IF(B15=12,1,+B15+1)</f>
        <v>11</v>
      </c>
      <c r="C16">
        <f t="shared" ref="C16" si="5">+IF(B16=1,+C15+1,C15)</f>
        <v>2024</v>
      </c>
      <c r="D16" s="66">
        <f t="shared" si="4"/>
        <v>45597</v>
      </c>
      <c r="E16" s="3">
        <f>+VLOOKUP(auxgr12!$D16,'Infla Mensual PondENGHO'!$A:$BP,E$3,FALSE)</f>
        <v>2.0319002611617121E-2</v>
      </c>
      <c r="F16" s="3">
        <f>+VLOOKUP(auxgr12!$D16,'Infla Mensual PondENGHO'!$A:$BP,F$3,FALSE)</f>
        <v>2.2584761104629258E-2</v>
      </c>
      <c r="G16" s="3">
        <f>+VLOOKUP(auxgr12!$D16,'Infla Mensual PondENGHO'!$A:$BP,G$3,FALSE)</f>
        <v>2.3372309365687682E-2</v>
      </c>
      <c r="H16" s="3">
        <f>+VLOOKUP(auxgr12!$D16,'Infla Mensual PondENGHO'!$A:$BP,H$3,FALSE)</f>
        <v>2.4943339210105941E-2</v>
      </c>
      <c r="I16" s="3">
        <f>+VLOOKUP(auxgr12!$D16,'Infla Mensual PondENGHO'!$A:$BP,I$3,FALSE)</f>
        <v>2.6662958438023354E-2</v>
      </c>
    </row>
    <row r="17" spans="2:9" x14ac:dyDescent="0.25">
      <c r="B17">
        <f t="shared" ref="B17:B18" si="6">+IF(B16=12,1,+B16+1)</f>
        <v>12</v>
      </c>
      <c r="C17">
        <f t="shared" ref="C17:C18" si="7">+IF(B17=1,+C16+1,C16)</f>
        <v>2024</v>
      </c>
      <c r="D17" s="66">
        <f t="shared" si="4"/>
        <v>45627</v>
      </c>
      <c r="E17" s="3">
        <f>+VLOOKUP(auxgr12!$D17,'Infla Mensual PondENGHO'!$A:$BP,E$3,FALSE)</f>
        <v>2.6325876581951402E-2</v>
      </c>
      <c r="F17" s="3">
        <f>+VLOOKUP(auxgr12!$D17,'Infla Mensual PondENGHO'!$A:$BP,F$3,FALSE)</f>
        <v>2.6725733965583087E-2</v>
      </c>
      <c r="G17" s="3">
        <f>+VLOOKUP(auxgr12!$D17,'Infla Mensual PondENGHO'!$A:$BP,G$3,FALSE)</f>
        <v>2.6753996324876184E-2</v>
      </c>
      <c r="H17" s="3">
        <f>+VLOOKUP(auxgr12!$D17,'Infla Mensual PondENGHO'!$A:$BP,H$3,FALSE)</f>
        <v>2.6929402287534376E-2</v>
      </c>
      <c r="I17" s="3">
        <f>+VLOOKUP(auxgr12!$D17,'Infla Mensual PondENGHO'!$A:$BP,I$3,FALSE)</f>
        <v>2.7491859150091003E-2</v>
      </c>
    </row>
    <row r="18" spans="2:9" x14ac:dyDescent="0.25">
      <c r="B18">
        <f t="shared" si="6"/>
        <v>1</v>
      </c>
      <c r="C18">
        <f t="shared" si="7"/>
        <v>2025</v>
      </c>
      <c r="D18" s="66">
        <f t="shared" si="4"/>
        <v>45658</v>
      </c>
      <c r="E18" s="3">
        <f>+VLOOKUP(auxgr12!$D18,'Infla Mensual PondENGHO'!$A:$BP,E$3,FALSE)</f>
        <v>2.1683087926834599E-2</v>
      </c>
      <c r="F18" s="3">
        <f>+VLOOKUP(auxgr12!$D18,'Infla Mensual PondENGHO'!$A:$BP,F$3,FALSE)</f>
        <v>2.1830068820724913E-2</v>
      </c>
      <c r="G18" s="3">
        <f>+VLOOKUP(auxgr12!$D18,'Infla Mensual PondENGHO'!$A:$BP,G$3,FALSE)</f>
        <v>2.2057149321017544E-2</v>
      </c>
      <c r="H18" s="3">
        <f>+VLOOKUP(auxgr12!$D18,'Infla Mensual PondENGHO'!$A:$BP,H$3,FALSE)</f>
        <v>2.2236804360479923E-2</v>
      </c>
      <c r="I18" s="3">
        <f>+VLOOKUP(auxgr12!$D18,'Infla Mensual PondENGHO'!$A:$BP,I$3,FALSE)</f>
        <v>2.3088842860465864E-2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5" x14ac:dyDescent="0.25"/>
  <sheetData>
    <row r="2" spans="2:41" x14ac:dyDescent="0.25">
      <c r="C2" t="s">
        <v>148</v>
      </c>
      <c r="P2" t="s">
        <v>149</v>
      </c>
    </row>
    <row r="3" spans="2:41" x14ac:dyDescent="0.25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90" x14ac:dyDescent="0.25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25">
      <c r="B5" s="66">
        <f>+'Indice PondENGHO'!A2</f>
        <v>42705</v>
      </c>
    </row>
    <row r="6" spans="2:41" x14ac:dyDescent="0.25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25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25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25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25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25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25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25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25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25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25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25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25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25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25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25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25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25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25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25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25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25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25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25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25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25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25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25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25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25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25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25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25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25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25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25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25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25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25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25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25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25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25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25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25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25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25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25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25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25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25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25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25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25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25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25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25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25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25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25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25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25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25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25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25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25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25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25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25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25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25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25">
      <c r="B77" s="66">
        <f>+'Indice PondENGHO'!A74</f>
        <v>44896</v>
      </c>
      <c r="C77" s="72">
        <f>C$3*('Indice PondENGHO'!D74-'Indice PondENGHO'!D73)/'Indice PondENGHO'!$BL73</f>
        <v>1.5467503332045072</v>
      </c>
      <c r="D77" s="72">
        <f>D$3*('Indice PondENGHO'!E74-'Indice PondENGHO'!E73)/'Indice PondENGHO'!$BL73</f>
        <v>0.13021919659100287</v>
      </c>
      <c r="E77" s="72">
        <f>E$3*('Indice PondENGHO'!F74-'Indice PondENGHO'!F73)/'Indice PondENGHO'!$BL73</f>
        <v>0.38552957451228564</v>
      </c>
      <c r="F77" s="72">
        <f>F$3*('Indice PondENGHO'!G74-'Indice PondENGHO'!G73)/'Indice PondENGHO'!$BL73</f>
        <v>0.45662653354206245</v>
      </c>
      <c r="G77" s="72">
        <f>G$3*('Indice PondENGHO'!H74-'Indice PondENGHO'!H73)/'Indice PondENGHO'!$BL73</f>
        <v>0.24383280481564945</v>
      </c>
      <c r="H77" s="72">
        <f>H$3*('Indice PondENGHO'!I74-'Indice PondENGHO'!I73)/'Indice PondENGHO'!$BL73</f>
        <v>0.25662016228000722</v>
      </c>
      <c r="I77" s="72">
        <f>I$3*('Indice PondENGHO'!J74-'Indice PondENGHO'!J73)/'Indice PondENGHO'!$BL73</f>
        <v>0.64773301687650753</v>
      </c>
      <c r="J77" s="72">
        <f>J$3*('Indice PondENGHO'!K74-'Indice PondENGHO'!K73)/'Indice PondENGHO'!$BL73</f>
        <v>0.13881063020712148</v>
      </c>
      <c r="K77" s="72">
        <f>K$3*('Indice PondENGHO'!L74-'Indice PondENGHO'!L73)/'Indice PondENGHO'!$BL73</f>
        <v>0.34446105272216349</v>
      </c>
      <c r="L77" s="72">
        <f>L$3*('Indice PondENGHO'!M74-'Indice PondENGHO'!M73)/'Indice PondENGHO'!$BL73</f>
        <v>4.7429615841166305E-2</v>
      </c>
      <c r="M77" s="72">
        <f>M$3*('Indice PondENGHO'!N74-'Indice PondENGHO'!N73)/'Indice PondENGHO'!$BL73</f>
        <v>0.32038500996147312</v>
      </c>
      <c r="N77" s="72">
        <f>N$3*('Indice PondENGHO'!O74-'Indice PondENGHO'!O73)/'Indice PondENGHO'!$BL73</f>
        <v>0.18008581824609773</v>
      </c>
      <c r="O77" s="66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2">
        <f t="shared" si="19"/>
        <v>0.75530975394192923</v>
      </c>
      <c r="AD77" s="72">
        <f t="shared" si="20"/>
        <v>2.2347405379225735E-2</v>
      </c>
      <c r="AE77" s="72">
        <f t="shared" si="21"/>
        <v>9.0728994550460573E-2</v>
      </c>
      <c r="AF77" s="72">
        <f t="shared" si="22"/>
        <v>-1.4121552683417027E-2</v>
      </c>
      <c r="AG77" s="72">
        <f t="shared" si="23"/>
        <v>-0.17452519626529955</v>
      </c>
      <c r="AH77" s="72">
        <f t="shared" si="24"/>
        <v>-0.22956292227875374</v>
      </c>
      <c r="AI77" s="72">
        <f t="shared" si="25"/>
        <v>-0.28784227198527101</v>
      </c>
      <c r="AJ77" s="72">
        <f t="shared" si="26"/>
        <v>2.7428093836010012E-2</v>
      </c>
      <c r="AK77" s="72">
        <f t="shared" si="27"/>
        <v>-6.3220986859202188E-2</v>
      </c>
      <c r="AL77" s="72">
        <f t="shared" si="28"/>
        <v>-9.9867819677332881E-2</v>
      </c>
      <c r="AM77" s="72">
        <f t="shared" si="29"/>
        <v>-0.29465697637297539</v>
      </c>
      <c r="AN77" s="72">
        <f t="shared" si="30"/>
        <v>-7.4513074920130179E-2</v>
      </c>
    </row>
    <row r="78" spans="2:40" x14ac:dyDescent="0.25">
      <c r="B78" s="66">
        <f>+'Indice PondENGHO'!A75</f>
        <v>44927</v>
      </c>
      <c r="C78" s="72">
        <f>C$3*('Indice PondENGHO'!D75-'Indice PondENGHO'!D74)/'Indice PondENGHO'!$BL74</f>
        <v>2.4746746039979675</v>
      </c>
      <c r="D78" s="72">
        <f>D$3*('Indice PondENGHO'!E75-'Indice PondENGHO'!E74)/'Indice PondENGHO'!$BL74</f>
        <v>0.13322464746337404</v>
      </c>
      <c r="E78" s="72">
        <f>E$3*('Indice PondENGHO'!F75-'Indice PondENGHO'!F74)/'Indice PondENGHO'!$BL74</f>
        <v>0.23877648752624472</v>
      </c>
      <c r="F78" s="72">
        <f>F$3*('Indice PondENGHO'!G75-'Indice PondENGHO'!G74)/'Indice PondENGHO'!$BL74</f>
        <v>0.8384475519013147</v>
      </c>
      <c r="G78" s="72">
        <f>G$3*('Indice PondENGHO'!H75-'Indice PondENGHO'!H74)/'Indice PondENGHO'!$BL74</f>
        <v>0.22943959883213158</v>
      </c>
      <c r="H78" s="72">
        <f>H$3*('Indice PondENGHO'!I75-'Indice PondENGHO'!I74)/'Indice PondENGHO'!$BL74</f>
        <v>0.21549811617256309</v>
      </c>
      <c r="I78" s="72">
        <f>I$3*('Indice PondENGHO'!J75-'Indice PondENGHO'!J74)/'Indice PondENGHO'!$BL74</f>
        <v>0.6277449827287479</v>
      </c>
      <c r="J78" s="72">
        <f>J$3*('Indice PondENGHO'!K75-'Indice PondENGHO'!K74)/'Indice PondENGHO'!$BL74</f>
        <v>0.29579585448924822</v>
      </c>
      <c r="K78" s="72">
        <f>K$3*('Indice PondENGHO'!L75-'Indice PondENGHO'!L74)/'Indice PondENGHO'!$BL74</f>
        <v>0.59811134880030048</v>
      </c>
      <c r="L78" s="72">
        <f>L$3*('Indice PondENGHO'!M75-'Indice PondENGHO'!M74)/'Indice PondENGHO'!$BL74</f>
        <v>1.1618418359872989E-2</v>
      </c>
      <c r="M78" s="72">
        <f>M$3*('Indice PondENGHO'!N75-'Indice PondENGHO'!N74)/'Indice PondENGHO'!$BL74</f>
        <v>0.30177686401794951</v>
      </c>
      <c r="N78" s="72">
        <f>N$3*('Indice PondENGHO'!O75-'Indice PondENGHO'!O74)/'Indice PondENGHO'!$BL74</f>
        <v>0.21759134567616892</v>
      </c>
      <c r="O78" s="66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2">
        <f t="shared" si="19"/>
        <v>1.372832810261184</v>
      </c>
      <c r="AD78" s="72">
        <f t="shared" si="20"/>
        <v>2.0135017447473688E-2</v>
      </c>
      <c r="AE78" s="72">
        <f t="shared" si="21"/>
        <v>6.9399563464597414E-2</v>
      </c>
      <c r="AF78" s="72">
        <f t="shared" si="22"/>
        <v>-6.2065941804156699E-2</v>
      </c>
      <c r="AG78" s="72">
        <f t="shared" si="23"/>
        <v>-0.15267802986871812</v>
      </c>
      <c r="AH78" s="72">
        <f t="shared" si="24"/>
        <v>-0.2190023741151641</v>
      </c>
      <c r="AI78" s="72">
        <f t="shared" si="25"/>
        <v>-0.35765485586466439</v>
      </c>
      <c r="AJ78" s="72">
        <f t="shared" si="26"/>
        <v>2.6359996008745668E-2</v>
      </c>
      <c r="AK78" s="72">
        <f t="shared" si="27"/>
        <v>-0.22253837261688225</v>
      </c>
      <c r="AL78" s="72">
        <f t="shared" si="28"/>
        <v>-1.6832789699815019E-2</v>
      </c>
      <c r="AM78" s="72">
        <f t="shared" si="29"/>
        <v>-0.2241132028808856</v>
      </c>
      <c r="AN78" s="72">
        <f t="shared" si="30"/>
        <v>-8.4551854098514595E-2</v>
      </c>
    </row>
    <row r="79" spans="2:40" x14ac:dyDescent="0.25">
      <c r="B79" s="66">
        <f>+'Indice PondENGHO'!A76</f>
        <v>44958</v>
      </c>
      <c r="C79" s="72">
        <f>C$3*('Indice PondENGHO'!D76-'Indice PondENGHO'!D75)/'Indice PondENGHO'!$BL75</f>
        <v>3.5651317284999045</v>
      </c>
      <c r="D79" s="72">
        <f>D$3*('Indice PondENGHO'!E76-'Indice PondENGHO'!E75)/'Indice PondENGHO'!$BL75</f>
        <v>9.8582361671637989E-2</v>
      </c>
      <c r="E79" s="72">
        <f>E$3*('Indice PondENGHO'!F76-'Indice PondENGHO'!F75)/'Indice PondENGHO'!$BL75</f>
        <v>0.34349427393829973</v>
      </c>
      <c r="F79" s="72">
        <f>F$3*('Indice PondENGHO'!G76-'Indice PondENGHO'!G75)/'Indice PondENGHO'!$BL75</f>
        <v>0.52103743062631291</v>
      </c>
      <c r="G79" s="72">
        <f>G$3*('Indice PondENGHO'!H76-'Indice PondENGHO'!H75)/'Indice PondENGHO'!$BL75</f>
        <v>0.21756304299818485</v>
      </c>
      <c r="H79" s="72">
        <f>H$3*('Indice PondENGHO'!I76-'Indice PondENGHO'!I75)/'Indice PondENGHO'!$BL75</f>
        <v>0.23698585639322348</v>
      </c>
      <c r="I79" s="72">
        <f>I$3*('Indice PondENGHO'!J76-'Indice PondENGHO'!J75)/'Indice PondENGHO'!$BL75</f>
        <v>0.5568905055285932</v>
      </c>
      <c r="J79" s="72">
        <f>J$3*('Indice PondENGHO'!K76-'Indice PondENGHO'!K75)/'Indice PondENGHO'!$BL75</f>
        <v>0.29003822758664388</v>
      </c>
      <c r="K79" s="72">
        <f>K$3*('Indice PondENGHO'!L76-'Indice PondENGHO'!L75)/'Indice PondENGHO'!$BL75</f>
        <v>0.47241790985467369</v>
      </c>
      <c r="L79" s="72">
        <f>L$3*('Indice PondENGHO'!M76-'Indice PondENGHO'!M75)/'Indice PondENGHO'!$BL75</f>
        <v>4.4242657404981636E-2</v>
      </c>
      <c r="M79" s="72">
        <f>M$3*('Indice PondENGHO'!N76-'Indice PondENGHO'!N75)/'Indice PondENGHO'!$BL75</f>
        <v>0.35647684334071617</v>
      </c>
      <c r="N79" s="72">
        <f>N$3*('Indice PondENGHO'!O76-'Indice PondENGHO'!O75)/'Indice PondENGHO'!$BL75</f>
        <v>0.20496821570762466</v>
      </c>
      <c r="O79" s="66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2">
        <f t="shared" si="19"/>
        <v>1.9503269303512671</v>
      </c>
      <c r="AD79" s="72">
        <f t="shared" si="20"/>
        <v>1.7539009364141572E-2</v>
      </c>
      <c r="AE79" s="72">
        <f t="shared" si="21"/>
        <v>6.5950494665973525E-2</v>
      </c>
      <c r="AF79" s="72">
        <f t="shared" si="22"/>
        <v>-1.8098134874603211E-2</v>
      </c>
      <c r="AG79" s="72">
        <f t="shared" si="23"/>
        <v>-0.13638688976760166</v>
      </c>
      <c r="AH79" s="72">
        <f t="shared" si="24"/>
        <v>-0.22067387963731386</v>
      </c>
      <c r="AI79" s="72">
        <f t="shared" si="25"/>
        <v>-0.23005120800469814</v>
      </c>
      <c r="AJ79" s="72">
        <f t="shared" si="26"/>
        <v>2.6316234557331286E-2</v>
      </c>
      <c r="AK79" s="72">
        <f t="shared" si="27"/>
        <v>-6.6541549196842742E-2</v>
      </c>
      <c r="AL79" s="72">
        <f t="shared" si="28"/>
        <v>-6.0088725554599681E-2</v>
      </c>
      <c r="AM79" s="72">
        <f t="shared" si="29"/>
        <v>-0.29425690145802408</v>
      </c>
      <c r="AN79" s="72">
        <f t="shared" si="30"/>
        <v>-8.7699250641943477E-2</v>
      </c>
    </row>
    <row r="80" spans="2:40" x14ac:dyDescent="0.25">
      <c r="B80" s="66">
        <f>+'Indice PondENGHO'!A77</f>
        <v>44986</v>
      </c>
      <c r="C80" s="72">
        <f>C$3*('Indice PondENGHO'!D77-'Indice PondENGHO'!D76)/'Indice PondENGHO'!$BL76</f>
        <v>3.3175875514077133</v>
      </c>
      <c r="D80" s="72">
        <f>D$3*('Indice PondENGHO'!E77-'Indice PondENGHO'!E76)/'Indice PondENGHO'!$BL76</f>
        <v>0.15224527536464835</v>
      </c>
      <c r="E80" s="72">
        <f>E$3*('Indice PondENGHO'!F77-'Indice PondENGHO'!F76)/'Indice PondENGHO'!$BL76</f>
        <v>0.749992213771421</v>
      </c>
      <c r="F80" s="72">
        <f>F$3*('Indice PondENGHO'!G77-'Indice PondENGHO'!G76)/'Indice PondENGHO'!$BL76</f>
        <v>0.68785767577958501</v>
      </c>
      <c r="G80" s="72">
        <f>G$3*('Indice PondENGHO'!H77-'Indice PondENGHO'!H76)/'Indice PondENGHO'!$BL76</f>
        <v>0.23380093419694897</v>
      </c>
      <c r="H80" s="72">
        <f>H$3*('Indice PondENGHO'!I77-'Indice PondENGHO'!I76)/'Indice PondENGHO'!$BL76</f>
        <v>0.25307115824510129</v>
      </c>
      <c r="I80" s="72">
        <f>I$3*('Indice PondENGHO'!J77-'Indice PondENGHO'!J76)/'Indice PondENGHO'!$BL76</f>
        <v>0.55714079036505326</v>
      </c>
      <c r="J80" s="72">
        <f>J$3*('Indice PondENGHO'!K77-'Indice PondENGHO'!K76)/'Indice PondENGHO'!$BL76</f>
        <v>7.4981670135954206E-2</v>
      </c>
      <c r="K80" s="72">
        <f>K$3*('Indice PondENGHO'!L77-'Indice PondENGHO'!L76)/'Indice PondENGHO'!$BL76</f>
        <v>0.32821027576472744</v>
      </c>
      <c r="L80" s="72">
        <f>L$3*('Indice PondENGHO'!M77-'Indice PondENGHO'!M76)/'Indice PondENGHO'!$BL76</f>
        <v>0.34431989789660394</v>
      </c>
      <c r="M80" s="72">
        <f>M$3*('Indice PondENGHO'!N77-'Indice PondENGHO'!N76)/'Indice PondENGHO'!$BL76</f>
        <v>0.36974020763356708</v>
      </c>
      <c r="N80" s="72">
        <f>N$3*('Indice PondENGHO'!O77-'Indice PondENGHO'!O76)/'Indice PondENGHO'!$BL76</f>
        <v>0.19835765364998351</v>
      </c>
      <c r="O80" s="66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2">
        <f t="shared" si="19"/>
        <v>1.7008291643208948</v>
      </c>
      <c r="AD80" s="72">
        <f t="shared" si="20"/>
        <v>2.4045652088084984E-2</v>
      </c>
      <c r="AE80" s="72">
        <f t="shared" si="21"/>
        <v>9.2157665313916115E-2</v>
      </c>
      <c r="AF80" s="72">
        <f t="shared" si="22"/>
        <v>-2.7587489018000788E-2</v>
      </c>
      <c r="AG80" s="72">
        <f t="shared" si="23"/>
        <v>-0.17034278767785593</v>
      </c>
      <c r="AH80" s="72">
        <f t="shared" si="24"/>
        <v>-0.22850485473131399</v>
      </c>
      <c r="AI80" s="72">
        <f t="shared" si="25"/>
        <v>-0.30332555706724218</v>
      </c>
      <c r="AJ80" s="72">
        <f t="shared" si="26"/>
        <v>1.0151465873309867E-2</v>
      </c>
      <c r="AK80" s="72">
        <f t="shared" si="27"/>
        <v>-7.4283141086417481E-2</v>
      </c>
      <c r="AL80" s="72">
        <f t="shared" si="28"/>
        <v>-0.44437631345120449</v>
      </c>
      <c r="AM80" s="72">
        <f t="shared" si="29"/>
        <v>-0.31204902355496211</v>
      </c>
      <c r="AN80" s="72">
        <f t="shared" si="30"/>
        <v>-8.2961546458147933E-2</v>
      </c>
    </row>
    <row r="81" spans="2:40" x14ac:dyDescent="0.25">
      <c r="B81" s="66">
        <f>+'Indice PondENGHO'!A78</f>
        <v>45017</v>
      </c>
      <c r="C81" s="72">
        <f>C$3*('Indice PondENGHO'!D78-'Indice PondENGHO'!D77)/'Indice PondENGHO'!$BL77</f>
        <v>3.6900212582295713</v>
      </c>
      <c r="D81" s="72">
        <f>D$3*('Indice PondENGHO'!E78-'Indice PondENGHO'!E77)/'Indice PondENGHO'!$BL77</f>
        <v>7.1787482310957523E-2</v>
      </c>
      <c r="E81" s="72">
        <f>E$3*('Indice PondENGHO'!F78-'Indice PondENGHO'!F77)/'Indice PondENGHO'!$BL77</f>
        <v>0.92130633817409158</v>
      </c>
      <c r="F81" s="72">
        <f>F$3*('Indice PondENGHO'!G78-'Indice PondENGHO'!G77)/'Indice PondENGHO'!$BL77</f>
        <v>0.5618366748227237</v>
      </c>
      <c r="G81" s="72">
        <f>G$3*('Indice PondENGHO'!H78-'Indice PondENGHO'!H77)/'Indice PondENGHO'!$BL77</f>
        <v>0.33687620333449636</v>
      </c>
      <c r="H81" s="72">
        <f>H$3*('Indice PondENGHO'!I78-'Indice PondENGHO'!I77)/'Indice PondENGHO'!$BL77</f>
        <v>0.28443266009121287</v>
      </c>
      <c r="I81" s="72">
        <f>I$3*('Indice PondENGHO'!J78-'Indice PondENGHO'!J77)/'Indice PondENGHO'!$BL77</f>
        <v>0.64226362773570833</v>
      </c>
      <c r="J81" s="72">
        <f>J$3*('Indice PondENGHO'!K78-'Indice PondENGHO'!K77)/'Indice PondENGHO'!$BL77</f>
        <v>0.222148518593178</v>
      </c>
      <c r="K81" s="72">
        <f>K$3*('Indice PondENGHO'!L78-'Indice PondENGHO'!L77)/'Indice PondENGHO'!$BL77</f>
        <v>0.50180232636005961</v>
      </c>
      <c r="L81" s="72">
        <f>L$3*('Indice PondENGHO'!M78-'Indice PondENGHO'!M77)/'Indice PondENGHO'!$BL77</f>
        <v>6.6842004835693539E-2</v>
      </c>
      <c r="M81" s="72">
        <f>M$3*('Indice PondENGHO'!N78-'Indice PondENGHO'!N77)/'Indice PondENGHO'!$BL77</f>
        <v>0.47942597511447194</v>
      </c>
      <c r="N81" s="72">
        <f>N$3*('Indice PondENGHO'!O78-'Indice PondENGHO'!O77)/'Indice PondENGHO'!$BL77</f>
        <v>0.20242883058920869</v>
      </c>
      <c r="O81" s="66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2">
        <f t="shared" si="19"/>
        <v>1.9087655342862575</v>
      </c>
      <c r="AD81" s="72">
        <f t="shared" si="20"/>
        <v>1.4485900405009758E-2</v>
      </c>
      <c r="AE81" s="72">
        <f t="shared" si="21"/>
        <v>0.1613888058938997</v>
      </c>
      <c r="AF81" s="72">
        <f t="shared" si="22"/>
        <v>-9.2165662422679762E-2</v>
      </c>
      <c r="AG81" s="72">
        <f t="shared" si="23"/>
        <v>-0.26264749953145544</v>
      </c>
      <c r="AH81" s="72">
        <f t="shared" si="24"/>
        <v>-0.26505097422984908</v>
      </c>
      <c r="AI81" s="72">
        <f t="shared" si="25"/>
        <v>-0.40470616973637563</v>
      </c>
      <c r="AJ81" s="72">
        <f t="shared" si="26"/>
        <v>1.6409934418839284E-2</v>
      </c>
      <c r="AK81" s="72">
        <f t="shared" si="27"/>
        <v>-0.18639170911378833</v>
      </c>
      <c r="AL81" s="72">
        <f t="shared" si="28"/>
        <v>-0.11208465463062754</v>
      </c>
      <c r="AM81" s="72">
        <f t="shared" si="29"/>
        <v>-0.35705365322050453</v>
      </c>
      <c r="AN81" s="72">
        <f t="shared" si="30"/>
        <v>-9.448341313733627E-2</v>
      </c>
    </row>
    <row r="82" spans="2:40" x14ac:dyDescent="0.25">
      <c r="B82" s="66">
        <f>+'Indice PondENGHO'!A79</f>
        <v>45047</v>
      </c>
      <c r="C82" s="72">
        <f>C$3*('Indice PondENGHO'!D79-'Indice PondENGHO'!D78)/'Indice PondENGHO'!$BL78</f>
        <v>2.3008748894949007</v>
      </c>
      <c r="D82" s="72">
        <f>D$3*('Indice PondENGHO'!E79-'Indice PondENGHO'!E78)/'Indice PondENGHO'!$BL78</f>
        <v>0.15001244458982274</v>
      </c>
      <c r="E82" s="72">
        <f>E$3*('Indice PondENGHO'!F79-'Indice PondENGHO'!F78)/'Indice PondENGHO'!$BL78</f>
        <v>0.6794562339920337</v>
      </c>
      <c r="F82" s="72">
        <f>F$3*('Indice PondENGHO'!G79-'Indice PondENGHO'!G78)/'Indice PondENGHO'!$BL78</f>
        <v>1.2240351042502455</v>
      </c>
      <c r="G82" s="72">
        <f>G$3*('Indice PondENGHO'!H79-'Indice PondENGHO'!H78)/'Indice PondENGHO'!$BL78</f>
        <v>0.34665599687326781</v>
      </c>
      <c r="H82" s="72">
        <f>H$3*('Indice PondENGHO'!I79-'Indice PondENGHO'!I78)/'Indice PondENGHO'!$BL78</f>
        <v>0.40023523422052204</v>
      </c>
      <c r="I82" s="72">
        <f>I$3*('Indice PondENGHO'!J79-'Indice PondENGHO'!J78)/'Indice PondENGHO'!$BL78</f>
        <v>0.76838696727772615</v>
      </c>
      <c r="J82" s="72">
        <f>J$3*('Indice PondENGHO'!K79-'Indice PondENGHO'!K78)/'Indice PondENGHO'!$BL78</f>
        <v>0.23453818963215947</v>
      </c>
      <c r="K82" s="72">
        <f>K$3*('Indice PondENGHO'!L79-'Indice PondENGHO'!L78)/'Indice PondENGHO'!$BL78</f>
        <v>0.5322448711419846</v>
      </c>
      <c r="L82" s="72">
        <f>L$3*('Indice PondENGHO'!M79-'Indice PondENGHO'!M78)/'Indice PondENGHO'!$BL78</f>
        <v>6.492733448956016E-2</v>
      </c>
      <c r="M82" s="72">
        <f>M$3*('Indice PondENGHO'!N79-'Indice PondENGHO'!N78)/'Indice PondENGHO'!$BL78</f>
        <v>0.43124715046091011</v>
      </c>
      <c r="N82" s="72">
        <f>N$3*('Indice PondENGHO'!O79-'Indice PondENGHO'!O78)/'Indice PondENGHO'!$BL78</f>
        <v>0.22365676958389877</v>
      </c>
      <c r="O82" s="66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2">
        <f t="shared" si="19"/>
        <v>1.2774161457961515</v>
      </c>
      <c r="AD82" s="72">
        <f t="shared" si="20"/>
        <v>2.4425029908082901E-2</v>
      </c>
      <c r="AE82" s="72">
        <f t="shared" si="21"/>
        <v>0.13351833543548874</v>
      </c>
      <c r="AF82" s="72">
        <f t="shared" si="22"/>
        <v>-2.9504473405471021E-2</v>
      </c>
      <c r="AG82" s="72">
        <f t="shared" si="23"/>
        <v>-0.25800646980599801</v>
      </c>
      <c r="AH82" s="72">
        <f t="shared" si="24"/>
        <v>-0.31538347903228708</v>
      </c>
      <c r="AI82" s="72">
        <f t="shared" si="25"/>
        <v>-0.50631824332958542</v>
      </c>
      <c r="AJ82" s="72">
        <f t="shared" si="26"/>
        <v>1.5724883840345594E-2</v>
      </c>
      <c r="AK82" s="72">
        <f t="shared" si="27"/>
        <v>-0.24857841680422021</v>
      </c>
      <c r="AL82" s="72">
        <f t="shared" si="28"/>
        <v>-0.10073396533868921</v>
      </c>
      <c r="AM82" s="72">
        <f t="shared" si="29"/>
        <v>-0.40876167223034099</v>
      </c>
      <c r="AN82" s="72">
        <f t="shared" si="30"/>
        <v>-8.1136824929800483E-2</v>
      </c>
    </row>
    <row r="83" spans="2:40" x14ac:dyDescent="0.25">
      <c r="B83" s="66">
        <f>+'Indice PondENGHO'!A80</f>
        <v>45078</v>
      </c>
      <c r="C83" s="72">
        <f>C$3*('Indice PondENGHO'!D80-'Indice PondENGHO'!D79)/'Indice PondENGHO'!$BL79</f>
        <v>1.6681927854056178</v>
      </c>
      <c r="D83" s="72">
        <f>D$3*('Indice PondENGHO'!E80-'Indice PondENGHO'!E79)/'Indice PondENGHO'!$BL79</f>
        <v>8.0772681752039069E-2</v>
      </c>
      <c r="E83" s="72">
        <f>E$3*('Indice PondENGHO'!F80-'Indice PondENGHO'!F79)/'Indice PondENGHO'!$BL79</f>
        <v>0.39717548266810321</v>
      </c>
      <c r="F83" s="72">
        <f>F$3*('Indice PondENGHO'!G80-'Indice PondENGHO'!G79)/'Indice PondENGHO'!$BL79</f>
        <v>1.0251058306968053</v>
      </c>
      <c r="G83" s="72">
        <f>G$3*('Indice PondENGHO'!H80-'Indice PondENGHO'!H79)/'Indice PondENGHO'!$BL79</f>
        <v>0.31261755726816592</v>
      </c>
      <c r="H83" s="72">
        <f>H$3*('Indice PondENGHO'!I80-'Indice PondENGHO'!I79)/'Indice PondENGHO'!$BL79</f>
        <v>0.37759095495296291</v>
      </c>
      <c r="I83" s="72">
        <f>I$3*('Indice PondENGHO'!J80-'Indice PondENGHO'!J79)/'Indice PondENGHO'!$BL79</f>
        <v>0.64666466177929338</v>
      </c>
      <c r="J83" s="72">
        <f>J$3*('Indice PondENGHO'!K80-'Indice PondENGHO'!K79)/'Indice PondENGHO'!$BL79</f>
        <v>0.3534817666402445</v>
      </c>
      <c r="K83" s="72">
        <f>K$3*('Indice PondENGHO'!L80-'Indice PondENGHO'!L79)/'Indice PondENGHO'!$BL79</f>
        <v>0.4448691429043678</v>
      </c>
      <c r="L83" s="72">
        <f>L$3*('Indice PondENGHO'!M80-'Indice PondENGHO'!M79)/'Indice PondENGHO'!$BL79</f>
        <v>9.1023152693212039E-2</v>
      </c>
      <c r="M83" s="72">
        <f>M$3*('Indice PondENGHO'!N80-'Indice PondENGHO'!N79)/'Indice PondENGHO'!$BL79</f>
        <v>0.27644543160275165</v>
      </c>
      <c r="N83" s="72">
        <f>N$3*('Indice PondENGHO'!O80-'Indice PondENGHO'!O79)/'Indice PondENGHO'!$BL79</f>
        <v>0.20490985891146607</v>
      </c>
      <c r="O83" s="66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2">
        <f t="shared" si="19"/>
        <v>0.95911255711568</v>
      </c>
      <c r="AD83" s="72">
        <f t="shared" si="20"/>
        <v>1.4091742180384212E-2</v>
      </c>
      <c r="AE83" s="72">
        <f t="shared" si="21"/>
        <v>9.2687884582489E-2</v>
      </c>
      <c r="AF83" s="72">
        <f t="shared" si="22"/>
        <v>0.15667955758040997</v>
      </c>
      <c r="AG83" s="72">
        <f t="shared" si="23"/>
        <v>-0.24937579196894238</v>
      </c>
      <c r="AH83" s="72">
        <f t="shared" si="24"/>
        <v>-0.32576918041633951</v>
      </c>
      <c r="AI83" s="72">
        <f t="shared" si="25"/>
        <v>-0.37311267824460714</v>
      </c>
      <c r="AJ83" s="72">
        <f t="shared" si="26"/>
        <v>2.1854269492633749E-2</v>
      </c>
      <c r="AK83" s="72">
        <f t="shared" si="27"/>
        <v>-0.138422983359554</v>
      </c>
      <c r="AL83" s="72">
        <f t="shared" si="28"/>
        <v>-0.12066124236034836</v>
      </c>
      <c r="AM83" s="72">
        <f t="shared" si="29"/>
        <v>-0.317251172633018</v>
      </c>
      <c r="AN83" s="72">
        <f t="shared" si="30"/>
        <v>-7.4968289934574106E-2</v>
      </c>
    </row>
    <row r="84" spans="2:40" x14ac:dyDescent="0.25">
      <c r="B84" s="66">
        <f>+'Indice PondENGHO'!A81</f>
        <v>45108</v>
      </c>
      <c r="C84" s="72">
        <f>C$3*('Indice PondENGHO'!D81-'Indice PondENGHO'!D80)/'Indice PondENGHO'!$BL80</f>
        <v>2.0795296836288935</v>
      </c>
      <c r="D84" s="72">
        <f>D$3*('Indice PondENGHO'!E81-'Indice PondENGHO'!E80)/'Indice PondENGHO'!$BL80</f>
        <v>0.15914100941382267</v>
      </c>
      <c r="E84" s="72">
        <f>E$3*('Indice PondENGHO'!F81-'Indice PondENGHO'!F80)/'Indice PondENGHO'!$BL80</f>
        <v>0.28908442375697996</v>
      </c>
      <c r="F84" s="72">
        <f>F$3*('Indice PondENGHO'!G81-'Indice PondENGHO'!G80)/'Indice PondENGHO'!$BL80</f>
        <v>0.47917816030046184</v>
      </c>
      <c r="G84" s="72">
        <f>G$3*('Indice PondENGHO'!H81-'Indice PondENGHO'!H80)/'Indice PondENGHO'!$BL80</f>
        <v>0.25422951508973946</v>
      </c>
      <c r="H84" s="72">
        <f>H$3*('Indice PondENGHO'!I81-'Indice PondENGHO'!I80)/'Indice PondENGHO'!$BL80</f>
        <v>0.41246022485564299</v>
      </c>
      <c r="I84" s="72">
        <f>I$3*('Indice PondENGHO'!J81-'Indice PondENGHO'!J80)/'Indice PondENGHO'!$BL80</f>
        <v>0.57540195206851164</v>
      </c>
      <c r="J84" s="72">
        <f>J$3*('Indice PondENGHO'!K81-'Indice PondENGHO'!K80)/'Indice PondENGHO'!$BL80</f>
        <v>0.43069551762660668</v>
      </c>
      <c r="K84" s="72">
        <f>K$3*('Indice PondENGHO'!L81-'Indice PondENGHO'!L80)/'Indice PondENGHO'!$BL80</f>
        <v>0.74683231924988369</v>
      </c>
      <c r="L84" s="72">
        <f>L$3*('Indice PondENGHO'!M81-'Indice PondENGHO'!M80)/'Indice PondENGHO'!$BL80</f>
        <v>8.4664012338174985E-2</v>
      </c>
      <c r="M84" s="72">
        <f>M$3*('Indice PondENGHO'!N81-'Indice PondENGHO'!N80)/'Indice PondENGHO'!$BL80</f>
        <v>0.35705314632550439</v>
      </c>
      <c r="N84" s="72">
        <f>N$3*('Indice PondENGHO'!O81-'Indice PondENGHO'!O80)/'Indice PondENGHO'!$BL80</f>
        <v>0.19417436847478486</v>
      </c>
      <c r="O84" s="66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2">
        <f t="shared" si="19"/>
        <v>1.0820837633318281</v>
      </c>
      <c r="AD84" s="72">
        <f t="shared" si="20"/>
        <v>2.4734440016832088E-2</v>
      </c>
      <c r="AE84" s="72">
        <f t="shared" si="21"/>
        <v>7.1446223404829756E-2</v>
      </c>
      <c r="AF84" s="72">
        <f t="shared" si="22"/>
        <v>3.2349567034525517E-2</v>
      </c>
      <c r="AG84" s="72">
        <f t="shared" si="23"/>
        <v>-0.18732718126631381</v>
      </c>
      <c r="AH84" s="72">
        <f t="shared" si="24"/>
        <v>-0.33038537562676545</v>
      </c>
      <c r="AI84" s="72">
        <f t="shared" si="25"/>
        <v>-0.27836602744287775</v>
      </c>
      <c r="AJ84" s="72">
        <f t="shared" si="26"/>
        <v>2.3153057096564122E-2</v>
      </c>
      <c r="AK84" s="72">
        <f t="shared" si="27"/>
        <v>-0.26973337817831011</v>
      </c>
      <c r="AL84" s="72">
        <f t="shared" si="28"/>
        <v>-0.12847196626087148</v>
      </c>
      <c r="AM84" s="72">
        <f t="shared" si="29"/>
        <v>-0.30887480666846351</v>
      </c>
      <c r="AN84" s="72">
        <f t="shared" si="30"/>
        <v>-8.5541616011764854E-2</v>
      </c>
    </row>
    <row r="85" spans="2:40" x14ac:dyDescent="0.25">
      <c r="B85" s="66">
        <f>+'Indice PondENGHO'!A82</f>
        <v>45139</v>
      </c>
      <c r="C85" s="72">
        <f>C$3*('Indice PondENGHO'!D82-'Indice PondENGHO'!D81)/'Indice PondENGHO'!$BL81</f>
        <v>5.9145897451730125</v>
      </c>
      <c r="D85" s="72">
        <f>D$3*('Indice PondENGHO'!E82-'Indice PondENGHO'!E81)/'Indice PondENGHO'!$BL81</f>
        <v>0.16033883557213394</v>
      </c>
      <c r="E85" s="72">
        <f>E$3*('Indice PondENGHO'!F82-'Indice PondENGHO'!F81)/'Indice PondENGHO'!$BL81</f>
        <v>0.82006646075274781</v>
      </c>
      <c r="F85" s="72">
        <f>F$3*('Indice PondENGHO'!G82-'Indice PondENGHO'!G81)/'Indice PondENGHO'!$BL81</f>
        <v>0.91609617861403503</v>
      </c>
      <c r="G85" s="72">
        <f>G$3*('Indice PondENGHO'!H82-'Indice PondENGHO'!H81)/'Indice PondENGHO'!$BL81</f>
        <v>0.58225370636201046</v>
      </c>
      <c r="H85" s="72">
        <f>H$3*('Indice PondENGHO'!I82-'Indice PondENGHO'!I81)/'Indice PondENGHO'!$BL81</f>
        <v>0.69672938025055686</v>
      </c>
      <c r="I85" s="72">
        <f>I$3*('Indice PondENGHO'!J82-'Indice PondENGHO'!J81)/'Indice PondENGHO'!$BL81</f>
        <v>1.091033852074887</v>
      </c>
      <c r="J85" s="72">
        <f>J$3*('Indice PondENGHO'!K82-'Indice PondENGHO'!K81)/'Indice PondENGHO'!$BL81</f>
        <v>0.17553629402417079</v>
      </c>
      <c r="K85" s="72">
        <f>K$3*('Indice PondENGHO'!L82-'Indice PondENGHO'!L81)/'Indice PondENGHO'!$BL81</f>
        <v>0.83708113373942628</v>
      </c>
      <c r="L85" s="72">
        <f>L$3*('Indice PondENGHO'!M82-'Indice PondENGHO'!M81)/'Indice PondENGHO'!$BL81</f>
        <v>0.11731212891143915</v>
      </c>
      <c r="M85" s="72">
        <f>M$3*('Indice PondENGHO'!N82-'Indice PondENGHO'!N81)/'Indice PondENGHO'!$BL81</f>
        <v>0.62379276159986974</v>
      </c>
      <c r="N85" s="72">
        <f>N$3*('Indice PondENGHO'!O82-'Indice PondENGHO'!O81)/'Indice PondENGHO'!$BL81</f>
        <v>0.29935257894804651</v>
      </c>
      <c r="O85" s="66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2">
        <f t="shared" si="19"/>
        <v>3.3123646826772637</v>
      </c>
      <c r="AD85" s="72">
        <f t="shared" si="20"/>
        <v>3.5797833692466155E-2</v>
      </c>
      <c r="AE85" s="72">
        <f t="shared" si="21"/>
        <v>0.20215735643887645</v>
      </c>
      <c r="AF85" s="72">
        <f t="shared" si="22"/>
        <v>-0.13777049877094483</v>
      </c>
      <c r="AG85" s="72">
        <f t="shared" si="23"/>
        <v>-0.41241054565093371</v>
      </c>
      <c r="AH85" s="72">
        <f t="shared" si="24"/>
        <v>-0.6245030352295452</v>
      </c>
      <c r="AI85" s="72">
        <f t="shared" si="25"/>
        <v>-0.5409106549901066</v>
      </c>
      <c r="AJ85" s="72">
        <f t="shared" si="26"/>
        <v>1.8134329655134979E-2</v>
      </c>
      <c r="AK85" s="72">
        <f t="shared" si="27"/>
        <v>-0.27259569998061728</v>
      </c>
      <c r="AL85" s="72">
        <f t="shared" si="28"/>
        <v>-0.17959681442291103</v>
      </c>
      <c r="AM85" s="72">
        <f t="shared" si="29"/>
        <v>-0.5063038992470752</v>
      </c>
      <c r="AN85" s="72">
        <f t="shared" si="30"/>
        <v>-9.9918049950319054E-2</v>
      </c>
    </row>
    <row r="86" spans="2:40" x14ac:dyDescent="0.25">
      <c r="B86" s="66">
        <f>+'Indice PondENGHO'!A83</f>
        <v>45170</v>
      </c>
      <c r="C86" s="72">
        <f>C$3*('Indice PondENGHO'!D83-'Indice PondENGHO'!D82)/'Indice PondENGHO'!$BL82</f>
        <v>5.4629930489275749</v>
      </c>
      <c r="D86" s="72">
        <f>D$3*('Indice PondENGHO'!E83-'Indice PondENGHO'!E82)/'Indice PondENGHO'!$BL82</f>
        <v>0.20175964901613172</v>
      </c>
      <c r="E86" s="72">
        <f>E$3*('Indice PondENGHO'!F83-'Indice PondENGHO'!F82)/'Indice PondENGHO'!$BL82</f>
        <v>1.2691163050023697</v>
      </c>
      <c r="F86" s="72">
        <f>F$3*('Indice PondENGHO'!G83-'Indice PondENGHO'!G82)/'Indice PondENGHO'!$BL82</f>
        <v>0.94422751085048484</v>
      </c>
      <c r="G86" s="72">
        <f>G$3*('Indice PondENGHO'!H83-'Indice PondENGHO'!H82)/'Indice PondENGHO'!$BL82</f>
        <v>0.52865142233291329</v>
      </c>
      <c r="H86" s="72">
        <f>H$3*('Indice PondENGHO'!I83-'Indice PondENGHO'!I82)/'Indice PondENGHO'!$BL82</f>
        <v>0.46565573591823523</v>
      </c>
      <c r="I86" s="72">
        <f>I$3*('Indice PondENGHO'!J83-'Indice PondENGHO'!J82)/'Indice PondENGHO'!$BL82</f>
        <v>1.1172414341915899</v>
      </c>
      <c r="J86" s="72">
        <f>J$3*('Indice PondENGHO'!K83-'Indice PondENGHO'!K82)/'Indice PondENGHO'!$BL82</f>
        <v>0.34090651678880279</v>
      </c>
      <c r="K86" s="72">
        <f>K$3*('Indice PondENGHO'!L83-'Indice PondENGHO'!L82)/'Indice PondENGHO'!$BL82</f>
        <v>1.0729575420196564</v>
      </c>
      <c r="L86" s="72">
        <f>L$3*('Indice PondENGHO'!M83-'Indice PondENGHO'!M82)/'Indice PondENGHO'!$BL82</f>
        <v>0.1045099925432464</v>
      </c>
      <c r="M86" s="72">
        <f>M$3*('Indice PondENGHO'!N83-'Indice PondENGHO'!N82)/'Indice PondENGHO'!$BL82</f>
        <v>0.62640654408684227</v>
      </c>
      <c r="N86" s="72">
        <f>N$3*('Indice PondENGHO'!O83-'Indice PondENGHO'!O82)/'Indice PondENGHO'!$BL82</f>
        <v>0.35015716737561187</v>
      </c>
      <c r="O86" s="66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2">
        <f t="shared" si="19"/>
        <v>2.9688449430994774</v>
      </c>
      <c r="AD86" s="72">
        <f t="shared" si="20"/>
        <v>3.3885774026808757E-2</v>
      </c>
      <c r="AE86" s="72">
        <f t="shared" si="21"/>
        <v>0.23298177125926722</v>
      </c>
      <c r="AF86" s="72">
        <f t="shared" si="22"/>
        <v>4.1651559222986356E-2</v>
      </c>
      <c r="AG86" s="72">
        <f t="shared" si="23"/>
        <v>-0.37667713971079708</v>
      </c>
      <c r="AH86" s="72">
        <f t="shared" si="24"/>
        <v>-0.34566953922495419</v>
      </c>
      <c r="AI86" s="72">
        <f t="shared" si="25"/>
        <v>-0.51894622475152863</v>
      </c>
      <c r="AJ86" s="72">
        <f t="shared" si="26"/>
        <v>3.2192559234163753E-2</v>
      </c>
      <c r="AK86" s="72">
        <f t="shared" si="27"/>
        <v>-0.34929893462246286</v>
      </c>
      <c r="AL86" s="72">
        <f t="shared" si="28"/>
        <v>-0.18178169414833434</v>
      </c>
      <c r="AM86" s="72">
        <f t="shared" si="29"/>
        <v>-0.60656508180658575</v>
      </c>
      <c r="AN86" s="72">
        <f t="shared" si="30"/>
        <v>-0.14764840945833185</v>
      </c>
    </row>
    <row r="87" spans="2:40" x14ac:dyDescent="0.25">
      <c r="B87" s="66">
        <f>+'Indice PondENGHO'!A84</f>
        <v>45200</v>
      </c>
      <c r="C87" s="72">
        <f>C$3*('Indice PondENGHO'!D84-'Indice PondENGHO'!D83)/'Indice PondENGHO'!$BL83</f>
        <v>2.799234399598284</v>
      </c>
      <c r="D87" s="72">
        <f>D$3*('Indice PondENGHO'!E84-'Indice PondENGHO'!E83)/'Indice PondENGHO'!$BL83</f>
        <v>0.16646009775856332</v>
      </c>
      <c r="E87" s="72">
        <f>E$3*('Indice PondENGHO'!F84-'Indice PondENGHO'!F83)/'Indice PondENGHO'!$BL83</f>
        <v>0.91999187206749744</v>
      </c>
      <c r="F87" s="72">
        <f>F$3*('Indice PondENGHO'!G84-'Indice PondENGHO'!G83)/'Indice PondENGHO'!$BL83</f>
        <v>0.73292480716967368</v>
      </c>
      <c r="G87" s="72">
        <f>G$3*('Indice PondENGHO'!H84-'Indice PondENGHO'!H83)/'Indice PondENGHO'!$BL83</f>
        <v>0.42971731175360367</v>
      </c>
      <c r="H87" s="72">
        <f>H$3*('Indice PondENGHO'!I84-'Indice PondENGHO'!I83)/'Indice PondENGHO'!$BL83</f>
        <v>0.22285057193978522</v>
      </c>
      <c r="I87" s="72">
        <f>I$3*('Indice PondENGHO'!J84-'Indice PondENGHO'!J83)/'Indice PondENGHO'!$BL83</f>
        <v>0.69241920625939901</v>
      </c>
      <c r="J87" s="72">
        <f>J$3*('Indice PondENGHO'!K84-'Indice PondENGHO'!K83)/'Indice PondENGHO'!$BL83</f>
        <v>0.42561799522913524</v>
      </c>
      <c r="K87" s="72">
        <f>K$3*('Indice PondENGHO'!L84-'Indice PondENGHO'!L83)/'Indice PondENGHO'!$BL83</f>
        <v>0.68803674426769412</v>
      </c>
      <c r="L87" s="72">
        <f>L$3*('Indice PondENGHO'!M84-'Indice PondENGHO'!M83)/'Indice PondENGHO'!$BL83</f>
        <v>7.8100396705451061E-2</v>
      </c>
      <c r="M87" s="72">
        <f>M$3*('Indice PondENGHO'!N84-'Indice PondENGHO'!N83)/'Indice PondENGHO'!$BL83</f>
        <v>0.42937583644034261</v>
      </c>
      <c r="N87" s="72">
        <f>N$3*('Indice PondENGHO'!O84-'Indice PondENGHO'!O83)/'Indice PondENGHO'!$BL83</f>
        <v>0.23196808605783287</v>
      </c>
      <c r="O87" s="66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2">
        <f t="shared" si="19"/>
        <v>1.4070419816480737</v>
      </c>
      <c r="AD87" s="72">
        <f t="shared" si="20"/>
        <v>2.3498837333434525E-2</v>
      </c>
      <c r="AE87" s="72">
        <f t="shared" si="21"/>
        <v>0.16944120243193705</v>
      </c>
      <c r="AF87" s="72">
        <f t="shared" si="22"/>
        <v>-0.10163095434763447</v>
      </c>
      <c r="AG87" s="72">
        <f t="shared" si="23"/>
        <v>-0.34756356965524465</v>
      </c>
      <c r="AH87" s="72">
        <f t="shared" si="24"/>
        <v>-0.22664030897519624</v>
      </c>
      <c r="AI87" s="72">
        <f t="shared" si="25"/>
        <v>-0.37936746740241811</v>
      </c>
      <c r="AJ87" s="72">
        <f t="shared" si="26"/>
        <v>2.3983394433400251E-2</v>
      </c>
      <c r="AK87" s="72">
        <f t="shared" si="27"/>
        <v>-0.18798067472269986</v>
      </c>
      <c r="AL87" s="72">
        <f t="shared" si="28"/>
        <v>-0.12322903608034806</v>
      </c>
      <c r="AM87" s="72">
        <f t="shared" si="29"/>
        <v>-0.37873600396120055</v>
      </c>
      <c r="AN87" s="72">
        <f t="shared" si="30"/>
        <v>-7.6048499126410207E-2</v>
      </c>
    </row>
    <row r="88" spans="2:40" x14ac:dyDescent="0.25">
      <c r="B88" s="66">
        <f>+'Indice PondENGHO'!A85</f>
        <v>45231</v>
      </c>
      <c r="C88" s="72">
        <f>C$3*('Indice PondENGHO'!D85-'Indice PondENGHO'!D84)/'Indice PondENGHO'!$BL84</f>
        <v>5.7511230831802065</v>
      </c>
      <c r="D88" s="72">
        <f>D$3*('Indice PondENGHO'!E85-'Indice PondENGHO'!E84)/'Indice PondENGHO'!$BL84</f>
        <v>0.2045885602057177</v>
      </c>
      <c r="E88" s="72">
        <f>E$3*('Indice PondENGHO'!F85-'Indice PondENGHO'!F84)/'Indice PondENGHO'!$BL84</f>
        <v>0.90238539914551297</v>
      </c>
      <c r="F88" s="72">
        <f>F$3*('Indice PondENGHO'!G85-'Indice PondENGHO'!G84)/'Indice PondENGHO'!$BL84</f>
        <v>0.7433937071114034</v>
      </c>
      <c r="G88" s="72">
        <f>G$3*('Indice PondENGHO'!H85-'Indice PondENGHO'!H84)/'Indice PondENGHO'!$BL84</f>
        <v>0.52471461077809112</v>
      </c>
      <c r="H88" s="72">
        <f>H$3*('Indice PondENGHO'!I85-'Indice PondENGHO'!I84)/'Indice PondENGHO'!$BL84</f>
        <v>0.68939206992680446</v>
      </c>
      <c r="I88" s="72">
        <f>I$3*('Indice PondENGHO'!J85-'Indice PondENGHO'!J84)/'Indice PondENGHO'!$BL84</f>
        <v>1.012488709272658</v>
      </c>
      <c r="J88" s="72">
        <f>J$3*('Indice PondENGHO'!K85-'Indice PondENGHO'!K84)/'Indice PondENGHO'!$BL84</f>
        <v>0.53789491591831162</v>
      </c>
      <c r="K88" s="72">
        <f>K$3*('Indice PondENGHO'!L85-'Indice PondENGHO'!L84)/'Indice PondENGHO'!$BL84</f>
        <v>0.94607821801570458</v>
      </c>
      <c r="L88" s="72">
        <f>L$3*('Indice PondENGHO'!M85-'Indice PondENGHO'!M84)/'Indice PondENGHO'!$BL84</f>
        <v>9.8349666980877826E-2</v>
      </c>
      <c r="M88" s="72">
        <f>M$3*('Indice PondENGHO'!N85-'Indice PondENGHO'!N84)/'Indice PondENGHO'!$BL84</f>
        <v>0.56943781903301327</v>
      </c>
      <c r="N88" s="72">
        <f>N$3*('Indice PondENGHO'!O85-'Indice PondENGHO'!O84)/'Indice PondENGHO'!$BL84</f>
        <v>0.34249267939456701</v>
      </c>
      <c r="O88" s="66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2">
        <f t="shared" si="19"/>
        <v>2.9697648492326523</v>
      </c>
      <c r="AD88" s="72">
        <f t="shared" si="20"/>
        <v>3.2758514715527098E-2</v>
      </c>
      <c r="AE88" s="72">
        <f t="shared" si="21"/>
        <v>0.20759005039452783</v>
      </c>
      <c r="AF88" s="72">
        <f t="shared" si="22"/>
        <v>3.1320306703428669E-2</v>
      </c>
      <c r="AG88" s="72">
        <f t="shared" si="23"/>
        <v>-0.39358543314558492</v>
      </c>
      <c r="AH88" s="72">
        <f t="shared" si="24"/>
        <v>-0.65875002075739009</v>
      </c>
      <c r="AI88" s="72">
        <f t="shared" si="25"/>
        <v>-0.5374017838903169</v>
      </c>
      <c r="AJ88" s="72">
        <f t="shared" si="26"/>
        <v>3.8075233994556534E-2</v>
      </c>
      <c r="AK88" s="72">
        <f t="shared" si="27"/>
        <v>-0.33710869800289611</v>
      </c>
      <c r="AL88" s="72">
        <f t="shared" si="28"/>
        <v>-0.18108714666298564</v>
      </c>
      <c r="AM88" s="72">
        <f t="shared" si="29"/>
        <v>-0.56438694123388322</v>
      </c>
      <c r="AN88" s="72">
        <f t="shared" si="30"/>
        <v>-0.13499569805091505</v>
      </c>
    </row>
    <row r="89" spans="2:40" x14ac:dyDescent="0.25">
      <c r="B89" s="66">
        <f>+'Indice PondENGHO'!A86</f>
        <v>45261</v>
      </c>
      <c r="C89" s="72">
        <f>C$3*('Indice PondENGHO'!D86-'Indice PondENGHO'!D85)/'Indice PondENGHO'!$BL85</f>
        <v>11.494301675160811</v>
      </c>
      <c r="D89" s="72">
        <f>D$3*('Indice PondENGHO'!E86-'Indice PondENGHO'!E85)/'Indice PondENGHO'!$BL85</f>
        <v>0.34631861128840813</v>
      </c>
      <c r="E89" s="72">
        <f>E$3*('Indice PondENGHO'!F86-'Indice PondENGHO'!F85)/'Indice PondENGHO'!$BL85</f>
        <v>1.4405379412707076</v>
      </c>
      <c r="F89" s="72">
        <f>F$3*('Indice PondENGHO'!G86-'Indice PondENGHO'!G85)/'Indice PondENGHO'!$BL85</f>
        <v>1.3221700972612465</v>
      </c>
      <c r="G89" s="72">
        <f>G$3*('Indice PondENGHO'!H86-'Indice PondENGHO'!H85)/'Indice PondENGHO'!$BL85</f>
        <v>1.2729385504900765</v>
      </c>
      <c r="H89" s="72">
        <f>H$3*('Indice PondENGHO'!I86-'Indice PondENGHO'!I85)/'Indice PondENGHO'!$BL85</f>
        <v>1.494123961014183</v>
      </c>
      <c r="I89" s="72">
        <f>I$3*('Indice PondENGHO'!J86-'Indice PondENGHO'!J85)/'Indice PondENGHO'!$BL85</f>
        <v>3.0769221171386967</v>
      </c>
      <c r="J89" s="72">
        <f>J$3*('Indice PondENGHO'!K86-'Indice PondENGHO'!K85)/'Indice PondENGHO'!$BL85</f>
        <v>0.57495014331598371</v>
      </c>
      <c r="K89" s="72">
        <f>K$3*('Indice PondENGHO'!L86-'Indice PondENGHO'!L85)/'Indice PondENGHO'!$BL85</f>
        <v>1.4816366855198382</v>
      </c>
      <c r="L89" s="72">
        <f>L$3*('Indice PondENGHO'!M86-'Indice PondENGHO'!M85)/'Indice PondENGHO'!$BL85</f>
        <v>7.3246871202234234E-2</v>
      </c>
      <c r="M89" s="72">
        <f>M$3*('Indice PondENGHO'!N86-'Indice PondENGHO'!N85)/'Indice PondENGHO'!$BL85</f>
        <v>1.040016273295729</v>
      </c>
      <c r="N89" s="72">
        <f>N$3*('Indice PondENGHO'!O86-'Indice PondENGHO'!O85)/'Indice PondENGHO'!$BL85</f>
        <v>0.97191892583883144</v>
      </c>
      <c r="O89" s="66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2">
        <f t="shared" si="19"/>
        <v>6.1383433004759924</v>
      </c>
      <c r="AD89" s="72">
        <f t="shared" si="20"/>
        <v>5.2293567938005769E-2</v>
      </c>
      <c r="AE89" s="72">
        <f t="shared" si="21"/>
        <v>0.26978656978953586</v>
      </c>
      <c r="AF89" s="72">
        <f t="shared" si="22"/>
        <v>-2.6185350469963176E-2</v>
      </c>
      <c r="AG89" s="72">
        <f t="shared" si="23"/>
        <v>-0.97846357693167629</v>
      </c>
      <c r="AH89" s="72">
        <f t="shared" si="24"/>
        <v>-1.2652296143220751</v>
      </c>
      <c r="AI89" s="72">
        <f t="shared" si="25"/>
        <v>-1.5052474989149793</v>
      </c>
      <c r="AJ89" s="72">
        <f t="shared" si="26"/>
        <v>5.3436670690815036E-2</v>
      </c>
      <c r="AK89" s="72">
        <f t="shared" si="27"/>
        <v>-0.48838535986403597</v>
      </c>
      <c r="AL89" s="72">
        <f t="shared" si="28"/>
        <v>-0.11773613447733465</v>
      </c>
      <c r="AM89" s="72">
        <f t="shared" si="29"/>
        <v>-0.95790827239131016</v>
      </c>
      <c r="AN89" s="72">
        <f t="shared" si="30"/>
        <v>-0.34157745329246958</v>
      </c>
    </row>
    <row r="90" spans="2:40" x14ac:dyDescent="0.25">
      <c r="B90" s="66">
        <f>+'Indice PondENGHO'!A87</f>
        <v>45292</v>
      </c>
      <c r="C90" s="72">
        <f>C$3*('Indice PondENGHO'!D87-'Indice PondENGHO'!D86)/'Indice PondENGHO'!$BL86</f>
        <v>8.0926148968088185</v>
      </c>
      <c r="D90" s="72">
        <f>D$3*('Indice PondENGHO'!E87-'Indice PondENGHO'!E86)/'Indice PondENGHO'!$BL86</f>
        <v>0.34351971504759388</v>
      </c>
      <c r="E90" s="72">
        <f>E$3*('Indice PondENGHO'!F87-'Indice PondENGHO'!F86)/'Indice PondENGHO'!$BL86</f>
        <v>0.95956544822955181</v>
      </c>
      <c r="F90" s="72">
        <f>F$3*('Indice PondENGHO'!G87-'Indice PondENGHO'!G86)/'Indice PondENGHO'!$BL86</f>
        <v>1.3478289178301677</v>
      </c>
      <c r="G90" s="72">
        <f>G$3*('Indice PondENGHO'!H87-'Indice PondENGHO'!H86)/'Indice PondENGHO'!$BL86</f>
        <v>0.97417571167601802</v>
      </c>
      <c r="H90" s="72">
        <f>H$3*('Indice PondENGHO'!I87-'Indice PondENGHO'!I86)/'Indice PondENGHO'!$BL86</f>
        <v>0.97108157473225809</v>
      </c>
      <c r="I90" s="72">
        <f>I$3*('Indice PondENGHO'!J87-'Indice PondENGHO'!J86)/'Indice PondENGHO'!$BL86</f>
        <v>2.6655633234148635</v>
      </c>
      <c r="J90" s="72">
        <f>J$3*('Indice PondENGHO'!K87-'Indice PondENGHO'!K86)/'Indice PondENGHO'!$BL86</f>
        <v>0.84405203607726298</v>
      </c>
      <c r="K90" s="72">
        <f>K$3*('Indice PondENGHO'!L87-'Indice PondENGHO'!L86)/'Indice PondENGHO'!$BL86</f>
        <v>1.6584934051554059</v>
      </c>
      <c r="L90" s="72">
        <f>L$3*('Indice PondENGHO'!M87-'Indice PondENGHO'!M86)/'Indice PondENGHO'!$BL86</f>
        <v>1.0034240659921166E-2</v>
      </c>
      <c r="M90" s="72">
        <f>M$3*('Indice PondENGHO'!N87-'Indice PondENGHO'!N86)/'Indice PondENGHO'!$BL86</f>
        <v>0.91204522727737636</v>
      </c>
      <c r="N90" s="72">
        <f>N$3*('Indice PondENGHO'!O87-'Indice PondENGHO'!O86)/'Indice PondENGHO'!$BL86</f>
        <v>1.3779551275377857</v>
      </c>
      <c r="O90" s="66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2">
        <f t="shared" si="19"/>
        <v>4.229189236305821</v>
      </c>
      <c r="AD90" s="72">
        <f t="shared" si="20"/>
        <v>4.727106916081214E-2</v>
      </c>
      <c r="AE90" s="72">
        <f t="shared" si="21"/>
        <v>0.20339272570537081</v>
      </c>
      <c r="AF90" s="72">
        <f t="shared" si="22"/>
        <v>0.16481318909601628</v>
      </c>
      <c r="AG90" s="72">
        <f t="shared" si="23"/>
        <v>-0.73426843261312691</v>
      </c>
      <c r="AH90" s="72">
        <f t="shared" si="24"/>
        <v>-0.88659636376812778</v>
      </c>
      <c r="AI90" s="72">
        <f t="shared" si="25"/>
        <v>-1.3981913418825771</v>
      </c>
      <c r="AJ90" s="72">
        <f t="shared" si="26"/>
        <v>6.8965687292592448E-2</v>
      </c>
      <c r="AK90" s="72">
        <f t="shared" si="27"/>
        <v>-0.57328078323472931</v>
      </c>
      <c r="AL90" s="72">
        <f t="shared" si="28"/>
        <v>-9.8347357587241155E-3</v>
      </c>
      <c r="AM90" s="72">
        <f t="shared" si="29"/>
        <v>-0.81598205721468509</v>
      </c>
      <c r="AN90" s="72">
        <f t="shared" si="30"/>
        <v>-0.55357354536616366</v>
      </c>
    </row>
    <row r="91" spans="2:40" x14ac:dyDescent="0.25">
      <c r="B91" s="66">
        <f>+'Indice PondENGHO'!A88</f>
        <v>45323</v>
      </c>
      <c r="C91" s="72">
        <f>C$3*('Indice PondENGHO'!D88-'Indice PondENGHO'!D87)/'Indice PondENGHO'!$BL87</f>
        <v>4.4591808049132888</v>
      </c>
      <c r="D91" s="72">
        <f>D$3*('Indice PondENGHO'!E88-'Indice PondENGHO'!E87)/'Indice PondENGHO'!$BL87</f>
        <v>0.28600986835463948</v>
      </c>
      <c r="E91" s="72">
        <f>E$3*('Indice PondENGHO'!F88-'Indice PondENGHO'!F87)/'Indice PondENGHO'!$BL87</f>
        <v>0.55368659652542729</v>
      </c>
      <c r="F91" s="72">
        <f>F$3*('Indice PondENGHO'!G88-'Indice PondENGHO'!G87)/'Indice PondENGHO'!$BL87</f>
        <v>1.6579639565137805</v>
      </c>
      <c r="G91" s="72">
        <f>G$3*('Indice PondENGHO'!H88-'Indice PondENGHO'!H87)/'Indice PondENGHO'!$BL87</f>
        <v>0.45039380712018418</v>
      </c>
      <c r="H91" s="72">
        <f>H$3*('Indice PondENGHO'!I88-'Indice PondENGHO'!I87)/'Indice PondENGHO'!$BL87</f>
        <v>0.62809950109566648</v>
      </c>
      <c r="I91" s="72">
        <f>I$3*('Indice PondENGHO'!J88-'Indice PondENGHO'!J87)/'Indice PondENGHO'!$BL87</f>
        <v>2.0500026814606489</v>
      </c>
      <c r="J91" s="72">
        <f>J$3*('Indice PondENGHO'!K88-'Indice PondENGHO'!K87)/'Indice PondENGHO'!$BL87</f>
        <v>0.83700557928877894</v>
      </c>
      <c r="K91" s="72">
        <f>K$3*('Indice PondENGHO'!L88-'Indice PondENGHO'!L87)/'Indice PondENGHO'!$BL87</f>
        <v>0.62303959692287114</v>
      </c>
      <c r="L91" s="72">
        <f>L$3*('Indice PondENGHO'!M88-'Indice PondENGHO'!M87)/'Indice PondENGHO'!$BL87</f>
        <v>8.4996295254553364E-2</v>
      </c>
      <c r="M91" s="72">
        <f>M$3*('Indice PondENGHO'!N88-'Indice PondENGHO'!N87)/'Indice PondENGHO'!$BL87</f>
        <v>0.52991381628935674</v>
      </c>
      <c r="N91" s="72">
        <f>N$3*('Indice PondENGHO'!O88-'Indice PondENGHO'!O87)/'Indice PondENGHO'!$BL87</f>
        <v>0.62414888475083674</v>
      </c>
      <c r="O91" s="66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2">
        <f t="shared" si="19"/>
        <v>2.197086465416711</v>
      </c>
      <c r="AD91" s="72">
        <f t="shared" si="20"/>
        <v>3.472402959334514E-2</v>
      </c>
      <c r="AE91" s="72">
        <f t="shared" si="21"/>
        <v>0.1292612056598571</v>
      </c>
      <c r="AF91" s="72">
        <f t="shared" si="22"/>
        <v>-2.4386961896191162E-2</v>
      </c>
      <c r="AG91" s="72">
        <f t="shared" si="23"/>
        <v>-0.3509411229098881</v>
      </c>
      <c r="AH91" s="72">
        <f t="shared" si="24"/>
        <v>-0.63180047537769646</v>
      </c>
      <c r="AI91" s="72">
        <f t="shared" si="25"/>
        <v>-1.4442523938869436</v>
      </c>
      <c r="AJ91" s="72">
        <f t="shared" si="26"/>
        <v>3.7067849672154596E-2</v>
      </c>
      <c r="AK91" s="72">
        <f t="shared" si="27"/>
        <v>-0.19149764717221607</v>
      </c>
      <c r="AL91" s="72">
        <f t="shared" si="28"/>
        <v>-0.16966023033113004</v>
      </c>
      <c r="AM91" s="72">
        <f t="shared" si="29"/>
        <v>-0.42810929916497997</v>
      </c>
      <c r="AN91" s="72">
        <f t="shared" si="30"/>
        <v>-0.22573623968825962</v>
      </c>
    </row>
    <row r="92" spans="2:40" x14ac:dyDescent="0.25">
      <c r="B92" s="66">
        <f>+'Indice PondENGHO'!A89</f>
        <v>45352</v>
      </c>
      <c r="C92" s="72">
        <f>C$3*('Indice PondENGHO'!D89-'Indice PondENGHO'!D88)/'Indice PondENGHO'!$BL88</f>
        <v>3.9238389738480346</v>
      </c>
      <c r="D92" s="72">
        <f>D$3*('Indice PondENGHO'!E89-'Indice PondENGHO'!E88)/'Indice PondENGHO'!$BL88</f>
        <v>0.2096376537340533</v>
      </c>
      <c r="E92" s="72">
        <f>E$3*('Indice PondENGHO'!F89-'Indice PondENGHO'!F88)/'Indice PondENGHO'!$BL88</f>
        <v>0.69197181166545274</v>
      </c>
      <c r="F92" s="72">
        <f>F$3*('Indice PondENGHO'!G89-'Indice PondENGHO'!G88)/'Indice PondENGHO'!$BL88</f>
        <v>1.1061066677769151</v>
      </c>
      <c r="G92" s="72">
        <f>G$3*('Indice PondENGHO'!H89-'Indice PondENGHO'!H88)/'Indice PondENGHO'!$BL88</f>
        <v>0.21200742931727498</v>
      </c>
      <c r="H92" s="72">
        <f>H$3*('Indice PondENGHO'!I89-'Indice PondENGHO'!I88)/'Indice PondENGHO'!$BL88</f>
        <v>0.57462282693423272</v>
      </c>
      <c r="I92" s="72">
        <f>I$3*('Indice PondENGHO'!J89-'Indice PondENGHO'!J88)/'Indice PondENGHO'!$BL88</f>
        <v>1.5214032606469376</v>
      </c>
      <c r="J92" s="72">
        <f>J$3*('Indice PondENGHO'!K89-'Indice PondENGHO'!K88)/'Indice PondENGHO'!$BL88</f>
        <v>0.59606546310030939</v>
      </c>
      <c r="K92" s="72">
        <f>K$3*('Indice PondENGHO'!L89-'Indice PondENGHO'!L88)/'Indice PondENGHO'!$BL88</f>
        <v>0.57716442339563356</v>
      </c>
      <c r="L92" s="72">
        <f>L$3*('Indice PondENGHO'!M89-'Indice PondENGHO'!M88)/'Indice PondENGHO'!$BL88</f>
        <v>0.42175573024333524</v>
      </c>
      <c r="M92" s="72">
        <f>M$3*('Indice PondENGHO'!N89-'Indice PondENGHO'!N88)/'Indice PondENGHO'!$BL88</f>
        <v>0.37795096681155244</v>
      </c>
      <c r="N92" s="72">
        <f>N$3*('Indice PondENGHO'!O89-'Indice PondENGHO'!O88)/'Indice PondENGHO'!$BL88</f>
        <v>0.36183095722918579</v>
      </c>
      <c r="O92" s="66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2">
        <f t="shared" si="19"/>
        <v>1.9375011706902703</v>
      </c>
      <c r="AD92" s="72">
        <f t="shared" si="20"/>
        <v>3.0526614213443964E-2</v>
      </c>
      <c r="AE92" s="72">
        <f t="shared" si="21"/>
        <v>6.0243328193770984E-2</v>
      </c>
      <c r="AF92" s="72">
        <f t="shared" si="22"/>
        <v>-8.3538467491951485E-2</v>
      </c>
      <c r="AG92" s="72">
        <f t="shared" si="23"/>
        <v>-0.16221429457797351</v>
      </c>
      <c r="AH92" s="72">
        <f t="shared" si="24"/>
        <v>-0.54964705770883227</v>
      </c>
      <c r="AI92" s="72">
        <f t="shared" si="25"/>
        <v>-0.64047206160207093</v>
      </c>
      <c r="AJ92" s="72">
        <f t="shared" si="26"/>
        <v>3.3181698170750895E-2</v>
      </c>
      <c r="AK92" s="72">
        <f t="shared" si="27"/>
        <v>-0.20126302970605359</v>
      </c>
      <c r="AL92" s="72">
        <f t="shared" si="28"/>
        <v>-0.60433414559785215</v>
      </c>
      <c r="AM92" s="72">
        <f t="shared" si="29"/>
        <v>-0.33368744806468059</v>
      </c>
      <c r="AN92" s="72">
        <f t="shared" si="30"/>
        <v>-0.14583459202779614</v>
      </c>
    </row>
    <row r="93" spans="2:40" x14ac:dyDescent="0.25">
      <c r="B93" s="66">
        <f>+'Indice PondENGHO'!A90</f>
        <v>45383</v>
      </c>
      <c r="C93" s="72">
        <f>C$3*('Indice PondENGHO'!D90-'Indice PondENGHO'!D89)/'Indice PondENGHO'!$BL89</f>
        <v>2.3918451055575534</v>
      </c>
      <c r="D93" s="72">
        <f>D$3*('Indice PondENGHO'!E90-'Indice PondENGHO'!E89)/'Indice PondENGHO'!$BL89</f>
        <v>9.6331324948104285E-2</v>
      </c>
      <c r="E93" s="72">
        <f>E$3*('Indice PondENGHO'!F90-'Indice PondENGHO'!F89)/'Indice PondENGHO'!$BL89</f>
        <v>0.66336867390292997</v>
      </c>
      <c r="F93" s="72">
        <f>F$3*('Indice PondENGHO'!G90-'Indice PondENGHO'!G89)/'Indice PondENGHO'!$BL89</f>
        <v>2.9449490776210667</v>
      </c>
      <c r="G93" s="72">
        <f>G$3*('Indice PondENGHO'!H90-'Indice PondENGHO'!H89)/'Indice PondENGHO'!$BL89</f>
        <v>0.26088646622762135</v>
      </c>
      <c r="H93" s="72">
        <f>H$3*('Indice PondENGHO'!I90-'Indice PondENGHO'!I89)/'Indice PondENGHO'!$BL89</f>
        <v>0.43564394424446629</v>
      </c>
      <c r="I93" s="72">
        <f>I$3*('Indice PondENGHO'!J90-'Indice PondENGHO'!J89)/'Indice PondENGHO'!$BL89</f>
        <v>0.70156356551749777</v>
      </c>
      <c r="J93" s="72">
        <f>J$3*('Indice PondENGHO'!K90-'Indice PondENGHO'!K89)/'Indice PondENGHO'!$BL89</f>
        <v>0.57348776203417506</v>
      </c>
      <c r="K93" s="72">
        <f>K$3*('Indice PondENGHO'!L90-'Indice PondENGHO'!L89)/'Indice PondENGHO'!$BL89</f>
        <v>0.50694844923769</v>
      </c>
      <c r="L93" s="72">
        <f>L$3*('Indice PondENGHO'!M90-'Indice PondENGHO'!M89)/'Indice PondENGHO'!$BL89</f>
        <v>9.5373755011683659E-2</v>
      </c>
      <c r="M93" s="72">
        <f>M$3*('Indice PondENGHO'!N90-'Indice PondENGHO'!N89)/'Indice PondENGHO'!$BL89</f>
        <v>0.31465610421057155</v>
      </c>
      <c r="N93" s="72">
        <f>N$3*('Indice PondENGHO'!O90-'Indice PondENGHO'!O89)/'Indice PondENGHO'!$BL89</f>
        <v>0.21653314411578367</v>
      </c>
      <c r="O93" s="66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2">
        <f t="shared" si="19"/>
        <v>1.29245824605085</v>
      </c>
      <c r="AD93" s="72">
        <f t="shared" si="20"/>
        <v>1.5184596927066016E-2</v>
      </c>
      <c r="AE93" s="72">
        <f t="shared" si="21"/>
        <v>0.1326707940586932</v>
      </c>
      <c r="AF93" s="72">
        <f t="shared" si="22"/>
        <v>-0.42250505774402836</v>
      </c>
      <c r="AG93" s="72">
        <f t="shared" si="23"/>
        <v>-0.20792562972540141</v>
      </c>
      <c r="AH93" s="72">
        <f t="shared" si="24"/>
        <v>-0.41649755392892507</v>
      </c>
      <c r="AI93" s="72">
        <f t="shared" si="25"/>
        <v>-0.36099123777590136</v>
      </c>
      <c r="AJ93" s="72">
        <f t="shared" si="26"/>
        <v>5.219148097094406E-2</v>
      </c>
      <c r="AK93" s="72">
        <f t="shared" si="27"/>
        <v>-0.11860361039736089</v>
      </c>
      <c r="AL93" s="72">
        <f t="shared" si="28"/>
        <v>-0.14159567361321429</v>
      </c>
      <c r="AM93" s="72">
        <f t="shared" si="29"/>
        <v>-0.31562895339877806</v>
      </c>
      <c r="AN93" s="72">
        <f t="shared" si="30"/>
        <v>-8.1850872280314513E-2</v>
      </c>
    </row>
    <row r="94" spans="2:40" x14ac:dyDescent="0.25">
      <c r="B94" s="66">
        <f>+'Indice PondENGHO'!A91</f>
        <v>45413</v>
      </c>
      <c r="C94" s="72">
        <f>C$3*('Indice PondENGHO'!D91-'Indice PondENGHO'!D90)/'Indice PondENGHO'!$BL90</f>
        <v>1.7726930178119651</v>
      </c>
      <c r="D94" s="72">
        <f>D$3*('Indice PondENGHO'!E91-'Indice PondENGHO'!E90)/'Indice PondENGHO'!$BL90</f>
        <v>0.10999557180271198</v>
      </c>
      <c r="E94" s="72">
        <f>E$3*('Indice PondENGHO'!F91-'Indice PondENGHO'!F90)/'Indice PondENGHO'!$BL90</f>
        <v>0.26711338917078797</v>
      </c>
      <c r="F94" s="72">
        <f>F$3*('Indice PondENGHO'!G91-'Indice PondENGHO'!G90)/'Indice PondENGHO'!$BL90</f>
        <v>0.29224712223505989</v>
      </c>
      <c r="G94" s="72">
        <f>G$3*('Indice PondENGHO'!H91-'Indice PondENGHO'!H90)/'Indice PondENGHO'!$BL90</f>
        <v>0.13150500018651964</v>
      </c>
      <c r="H94" s="72">
        <f>H$3*('Indice PondENGHO'!I91-'Indice PondENGHO'!I90)/'Indice PondENGHO'!$BL90</f>
        <v>4.149252555582883E-2</v>
      </c>
      <c r="I94" s="72">
        <f>I$3*('Indice PondENGHO'!J91-'Indice PondENGHO'!J90)/'Indice PondENGHO'!$BL90</f>
        <v>0.49186867263051043</v>
      </c>
      <c r="J94" s="72">
        <f>J$3*('Indice PondENGHO'!K91-'Indice PondENGHO'!K90)/'Indice PondENGHO'!$BL90</f>
        <v>0.34144525919209251</v>
      </c>
      <c r="K94" s="72">
        <f>K$3*('Indice PondENGHO'!L91-'Indice PondENGHO'!L90)/'Indice PondENGHO'!$BL90</f>
        <v>0.28668008041650145</v>
      </c>
      <c r="L94" s="72">
        <f>L$3*('Indice PondENGHO'!M91-'Indice PondENGHO'!M90)/'Indice PondENGHO'!$BL90</f>
        <v>8.3710469946692928E-2</v>
      </c>
      <c r="M94" s="72">
        <f>M$3*('Indice PondENGHO'!N91-'Indice PondENGHO'!N90)/'Indice PondENGHO'!$BL90</f>
        <v>0.2375636612961369</v>
      </c>
      <c r="N94" s="72">
        <f>N$3*('Indice PondENGHO'!O91-'Indice PondENGHO'!O90)/'Indice PondENGHO'!$BL90</f>
        <v>0.15328925835287632</v>
      </c>
      <c r="O94" s="66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2">
        <f t="shared" si="19"/>
        <v>0.89075448210512853</v>
      </c>
      <c r="AD94" s="72">
        <f t="shared" si="20"/>
        <v>1.3426294808167774E-2</v>
      </c>
      <c r="AE94" s="72">
        <f t="shared" si="21"/>
        <v>6.4591373163832455E-2</v>
      </c>
      <c r="AF94" s="72">
        <f t="shared" si="22"/>
        <v>1.5278234613734565E-2</v>
      </c>
      <c r="AG94" s="72">
        <f t="shared" si="23"/>
        <v>-8.9915179505710874E-2</v>
      </c>
      <c r="AH94" s="72">
        <f t="shared" si="24"/>
        <v>-7.0693819870300822E-3</v>
      </c>
      <c r="AI94" s="72">
        <f t="shared" si="25"/>
        <v>-0.1860909830195146</v>
      </c>
      <c r="AJ94" s="72">
        <f t="shared" si="26"/>
        <v>1.7878238294554427E-2</v>
      </c>
      <c r="AK94" s="72">
        <f t="shared" si="27"/>
        <v>-0.13571106958805706</v>
      </c>
      <c r="AL94" s="72">
        <f t="shared" si="28"/>
        <v>-0.14634494534490045</v>
      </c>
      <c r="AM94" s="72">
        <f t="shared" si="29"/>
        <v>-0.23664639358291448</v>
      </c>
      <c r="AN94" s="72">
        <f t="shared" si="30"/>
        <v>-7.099720268345372E-2</v>
      </c>
    </row>
    <row r="95" spans="2:40" x14ac:dyDescent="0.25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25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25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25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25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25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25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25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25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25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25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25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25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25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25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25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25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25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25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25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25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25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25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25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25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25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25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25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25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25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25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25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25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25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25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25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25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25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25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25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25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25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25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25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25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25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25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25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25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25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25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25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25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25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25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25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25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25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25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25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25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25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25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25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25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25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101"/>
  <sheetViews>
    <sheetView zoomScale="105" zoomScaleNormal="145" workbookViewId="0">
      <pane xSplit="3" ySplit="3" topLeftCell="BK82" activePane="bottomRight" state="frozen"/>
      <selection pane="topRight" activeCell="D1" sqref="D1"/>
      <selection pane="bottomLeft" activeCell="A4" sqref="A4"/>
      <selection pane="bottomRight" activeCell="A101" sqref="A101:XFD101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101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25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25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25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25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25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  <row r="96" spans="1:84" x14ac:dyDescent="0.25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2.3136637132294715</v>
      </c>
      <c r="E96" s="3">
        <f>+'Indice PondENGHO'!E94/'Indice PondENGHO'!E82-1</f>
        <v>2.2773672630273309</v>
      </c>
      <c r="F96" s="3">
        <f>+'Indice PondENGHO'!F94/'Indice PondENGHO'!F82-1</f>
        <v>1.6631206315966929</v>
      </c>
      <c r="G96" s="3">
        <f>+'Indice PondENGHO'!G94/'Indice PondENGHO'!G82-1</f>
        <v>3.0554044372238405</v>
      </c>
      <c r="H96" s="3">
        <f>+'Indice PondENGHO'!H94/'Indice PondENGHO'!H82-1</f>
        <v>2.1493248134996494</v>
      </c>
      <c r="I96" s="3">
        <f>+'Indice PondENGHO'!I94/'Indice PondENGHO'!I82-1</f>
        <v>2.4321655898901109</v>
      </c>
      <c r="J96" s="3">
        <f>+'Indice PondENGHO'!J94/'Indice PondENGHO'!J82-1</f>
        <v>2.7048156630600526</v>
      </c>
      <c r="K96" s="3">
        <f>+'Indice PondENGHO'!K94/'Indice PondENGHO'!K82-1</f>
        <v>3.1854470305274862</v>
      </c>
      <c r="L96" s="3">
        <f>+'Indice PondENGHO'!L94/'Indice PondENGHO'!L82-1</f>
        <v>2.232435438757705</v>
      </c>
      <c r="M96" s="3">
        <f>+'Indice PondENGHO'!M94/'Indice PondENGHO'!M82-1</f>
        <v>2.0987036766199108</v>
      </c>
      <c r="N96" s="3">
        <f>+'Indice PondENGHO'!N94/'Indice PondENGHO'!N82-1</f>
        <v>2.2152281356128394</v>
      </c>
      <c r="O96" s="11">
        <f>+'Indice PondENGHO'!O94/'Indice PondENGHO'!O82-1</f>
        <v>2.9445162375712504</v>
      </c>
      <c r="P96" s="10">
        <f>+'Indice PondENGHO'!P94/'Indice PondENGHO'!P82-1</f>
        <v>2.3425121996093372</v>
      </c>
      <c r="Q96" s="3">
        <f>+'Indice PondENGHO'!Q94/'Indice PondENGHO'!Q82-1</f>
        <v>2.3013420393515345</v>
      </c>
      <c r="R96" s="3">
        <f>+'Indice PondENGHO'!R94/'Indice PondENGHO'!R82-1</f>
        <v>1.6692786382350313</v>
      </c>
      <c r="S96" s="3">
        <f>+'Indice PondENGHO'!S94/'Indice PondENGHO'!S82-1</f>
        <v>3.0261305161516061</v>
      </c>
      <c r="T96" s="3">
        <f>+'Indice PondENGHO'!T94/'Indice PondENGHO'!T82-1</f>
        <v>2.1489960953986795</v>
      </c>
      <c r="U96" s="3">
        <f>+'Indice PondENGHO'!U94/'Indice PondENGHO'!U82-1</f>
        <v>2.4417426297791884</v>
      </c>
      <c r="V96" s="3">
        <f>+'Indice PondENGHO'!V94/'Indice PondENGHO'!V82-1</f>
        <v>2.7024469727323228</v>
      </c>
      <c r="W96" s="3">
        <f>+'Indice PondENGHO'!W94/'Indice PondENGHO'!W82-1</f>
        <v>3.1913032100903909</v>
      </c>
      <c r="X96" s="3">
        <f>+'Indice PondENGHO'!X94/'Indice PondENGHO'!X82-1</f>
        <v>2.2324446423873634</v>
      </c>
      <c r="Y96" s="3">
        <f>+'Indice PondENGHO'!Y94/'Indice PondENGHO'!Y82-1</f>
        <v>2.1147722651991039</v>
      </c>
      <c r="Z96" s="3">
        <f>+'Indice PondENGHO'!Z94/'Indice PondENGHO'!Z82-1</f>
        <v>2.2251296915244607</v>
      </c>
      <c r="AA96" s="11">
        <f>+'Indice PondENGHO'!AA94/'Indice PondENGHO'!AA82-1</f>
        <v>2.9432523025715214</v>
      </c>
      <c r="AB96" s="10">
        <f>+'Indice PondENGHO'!AB94/'Indice PondENGHO'!AB82-1</f>
        <v>2.3621177986791695</v>
      </c>
      <c r="AC96" s="3">
        <f>+'Indice PondENGHO'!AC94/'Indice PondENGHO'!AC82-1</f>
        <v>2.30325551850567</v>
      </c>
      <c r="AD96" s="3">
        <f>+'Indice PondENGHO'!AD94/'Indice PondENGHO'!AD82-1</f>
        <v>1.6724709793556221</v>
      </c>
      <c r="AE96" s="3">
        <f>+'Indice PondENGHO'!AE94/'Indice PondENGHO'!AE82-1</f>
        <v>3.0018577660697376</v>
      </c>
      <c r="AF96" s="3">
        <f>+'Indice PondENGHO'!AF94/'Indice PondENGHO'!AF82-1</f>
        <v>2.1591861290520673</v>
      </c>
      <c r="AG96" s="3">
        <f>+'Indice PondENGHO'!AG94/'Indice PondENGHO'!AG82-1</f>
        <v>2.4475882125682729</v>
      </c>
      <c r="AH96" s="3">
        <f>+'Indice PondENGHO'!AH94/'Indice PondENGHO'!AH82-1</f>
        <v>2.6908542936842887</v>
      </c>
      <c r="AI96" s="3">
        <f>+'Indice PondENGHO'!AI94/'Indice PondENGHO'!AI82-1</f>
        <v>3.1968135737655787</v>
      </c>
      <c r="AJ96" s="3">
        <f>+'Indice PondENGHO'!AJ94/'Indice PondENGHO'!AJ82-1</f>
        <v>2.2338954261696307</v>
      </c>
      <c r="AK96" s="3">
        <f>+'Indice PondENGHO'!AK94/'Indice PondENGHO'!AK82-1</f>
        <v>2.1202009933515935</v>
      </c>
      <c r="AL96" s="3">
        <f>+'Indice PondENGHO'!AL94/'Indice PondENGHO'!AL82-1</f>
        <v>2.2380906681919175</v>
      </c>
      <c r="AM96" s="11">
        <f>+'Indice PondENGHO'!AM94/'Indice PondENGHO'!AM82-1</f>
        <v>2.9417777920594146</v>
      </c>
      <c r="AN96" s="10">
        <f>+'Indice PondENGHO'!AN94/'Indice PondENGHO'!AN82-1</f>
        <v>2.3751414066784102</v>
      </c>
      <c r="AO96" s="3">
        <f>+'Indice PondENGHO'!AO94/'Indice PondENGHO'!AO82-1</f>
        <v>2.3124067445040217</v>
      </c>
      <c r="AP96" s="3">
        <f>+'Indice PondENGHO'!AP94/'Indice PondENGHO'!AP82-1</f>
        <v>1.6729613600068869</v>
      </c>
      <c r="AQ96" s="3">
        <f>+'Indice PondENGHO'!AQ94/'Indice PondENGHO'!AQ82-1</f>
        <v>2.9887766153029096</v>
      </c>
      <c r="AR96" s="3">
        <f>+'Indice PondENGHO'!AR94/'Indice PondENGHO'!AR82-1</f>
        <v>2.1600354466052276</v>
      </c>
      <c r="AS96" s="3">
        <f>+'Indice PondENGHO'!AS94/'Indice PondENGHO'!AS82-1</f>
        <v>2.4507705154890846</v>
      </c>
      <c r="AT96" s="3">
        <f>+'Indice PondENGHO'!AT94/'Indice PondENGHO'!AT82-1</f>
        <v>2.6920913397017512</v>
      </c>
      <c r="AU96" s="3">
        <f>+'Indice PondENGHO'!AU94/'Indice PondENGHO'!AU82-1</f>
        <v>3.1945030737851443</v>
      </c>
      <c r="AV96" s="3">
        <f>+'Indice PondENGHO'!AV94/'Indice PondENGHO'!AV82-1</f>
        <v>2.2335336397509757</v>
      </c>
      <c r="AW96" s="3">
        <f>+'Indice PondENGHO'!AW94/'Indice PondENGHO'!AW82-1</f>
        <v>2.1157644421600961</v>
      </c>
      <c r="AX96" s="3">
        <f>+'Indice PondENGHO'!AX94/'Indice PondENGHO'!AX82-1</f>
        <v>2.2498842040401317</v>
      </c>
      <c r="AY96" s="11">
        <f>+'Indice PondENGHO'!AY94/'Indice PondENGHO'!AY82-1</f>
        <v>2.9419297648419951</v>
      </c>
      <c r="AZ96" s="10">
        <f>+'Indice PondENGHO'!AZ94/'Indice PondENGHO'!AZ82-1</f>
        <v>2.3926066599268609</v>
      </c>
      <c r="BA96" s="3">
        <f>+'Indice PondENGHO'!BA94/'Indice PondENGHO'!BA82-1</f>
        <v>2.328338936965991</v>
      </c>
      <c r="BB96" s="3">
        <f>+'Indice PondENGHO'!BB94/'Indice PondENGHO'!BB82-1</f>
        <v>1.6737207985873117</v>
      </c>
      <c r="BC96" s="3">
        <f>+'Indice PondENGHO'!BC94/'Indice PondENGHO'!BC82-1</f>
        <v>2.956849581945324</v>
      </c>
      <c r="BD96" s="3">
        <f>+'Indice PondENGHO'!BD94/'Indice PondENGHO'!BD82-1</f>
        <v>2.1467625256670986</v>
      </c>
      <c r="BE96" s="3">
        <f>+'Indice PondENGHO'!BE94/'Indice PondENGHO'!BE82-1</f>
        <v>2.4561685481493667</v>
      </c>
      <c r="BF96" s="3">
        <f>+'Indice PondENGHO'!BF94/'Indice PondENGHO'!BF82-1</f>
        <v>2.6890536039439055</v>
      </c>
      <c r="BG96" s="3">
        <f>+'Indice PondENGHO'!BG94/'Indice PondENGHO'!BG82-1</f>
        <v>3.1988038485576684</v>
      </c>
      <c r="BH96" s="3">
        <f>+'Indice PondENGHO'!BH94/'Indice PondENGHO'!BH82-1</f>
        <v>2.2371990572545859</v>
      </c>
      <c r="BI96" s="3">
        <f>+'Indice PondENGHO'!BI94/'Indice PondENGHO'!BI82-1</f>
        <v>2.1438873644119911</v>
      </c>
      <c r="BJ96" s="3">
        <f>+'Indice PondENGHO'!BJ94/'Indice PondENGHO'!BJ82-1</f>
        <v>2.2606475482158506</v>
      </c>
      <c r="BK96" s="11">
        <f>+'Indice PondENGHO'!BK94/'Indice PondENGHO'!BK82-1</f>
        <v>2.918657591161705</v>
      </c>
      <c r="BL96" s="3">
        <f>+'Indice PondENGHO'!BL94/'Indice PondENGHO'!BL82-1</f>
        <v>2.3317103518911404</v>
      </c>
      <c r="BM96" s="3">
        <f>+'Indice PondENGHO'!BM94/'Indice PondENGHO'!BM82-1</f>
        <v>2.359361301185436</v>
      </c>
      <c r="BN96" s="3">
        <f>+'Indice PondENGHO'!BN94/'Indice PondENGHO'!BN82-1</f>
        <v>2.3669169017935046</v>
      </c>
      <c r="BO96" s="3">
        <f>+'Indice PondENGHO'!BO94/'Indice PondENGHO'!BO82-1</f>
        <v>2.3772394123661411</v>
      </c>
      <c r="BP96" s="3">
        <f>+'Indice PondENGHO'!BP94/'Indice PondENGHO'!BP82-1</f>
        <v>2.3805724757115705</v>
      </c>
      <c r="BQ96" s="10">
        <f>+'Indice PondENGHO'!BQ94/'Indice PondENGHO'!BQ82-1</f>
        <v>2.3591748628432372</v>
      </c>
      <c r="BR96" s="3">
        <f>+'Indice PondENGHO'!BR94/'Indice PondENGHO'!BR82-1</f>
        <v>2.3088506770539849</v>
      </c>
      <c r="BS96" s="3">
        <f>+'Indice PondENGHO'!BS94/'Indice PondENGHO'!BS82-1</f>
        <v>1.6711368184483182</v>
      </c>
      <c r="BT96" s="3">
        <f>+'Indice PondENGHO'!BT94/'Indice PondENGHO'!BT82-1</f>
        <v>2.9945406492225928</v>
      </c>
      <c r="BU96" s="3">
        <f>+'Indice PondENGHO'!BU94/'Indice PondENGHO'!BU82-1</f>
        <v>2.1520273601588231</v>
      </c>
      <c r="BV96" s="3">
        <f>+'Indice PondENGHO'!BV94/'Indice PondENGHO'!BV82-1</f>
        <v>2.4498790165007187</v>
      </c>
      <c r="BW96" s="3">
        <f>+'Indice PondENGHO'!BW94/'Indice PondENGHO'!BW82-1</f>
        <v>2.6933935393213728</v>
      </c>
      <c r="BX96" s="3">
        <f>+'Indice PondENGHO'!BX94/'Indice PondENGHO'!BX82-1</f>
        <v>3.1946019032878477</v>
      </c>
      <c r="BY96" s="3">
        <f>+'Indice PondENGHO'!BY94/'Indice PondENGHO'!BY82-1</f>
        <v>2.2346887022586768</v>
      </c>
      <c r="BZ96" s="3">
        <f>+'Indice PondENGHO'!BZ94/'Indice PondENGHO'!BZ82-1</f>
        <v>2.1267254265573983</v>
      </c>
      <c r="CA96" s="3">
        <f>+'Indice PondENGHO'!CA94/'Indice PondENGHO'!CA82-1</f>
        <v>2.2464654368082262</v>
      </c>
      <c r="CB96" s="11">
        <f>+'Indice PondENGHO'!CB94/'Indice PondENGHO'!CB82-1</f>
        <v>2.9337156560163176</v>
      </c>
      <c r="CC96" s="3">
        <f>+'Indice PondENGHO'!CC94/'Indice PondENGHO'!CC82-1</f>
        <v>2.3680170403684841</v>
      </c>
      <c r="CD96" s="3">
        <f>+'Indice PondENGHO'!CD94/'Indice PondENGHO'!CD82-1</f>
        <v>2.3680168016944898</v>
      </c>
      <c r="CF96" s="3">
        <f t="shared" ref="CF96" si="56">+BL96-BP96</f>
        <v>-4.8862123820430092E-2</v>
      </c>
    </row>
    <row r="97" spans="1:84" x14ac:dyDescent="0.25">
      <c r="A97" s="2">
        <f t="shared" ref="A97" si="57">+DATE(C97,B97,1)</f>
        <v>45536</v>
      </c>
      <c r="B97" s="1">
        <f t="shared" si="4"/>
        <v>9</v>
      </c>
      <c r="C97" s="1">
        <f t="shared" ref="C97" si="58">+IF(B97=1,C96+1,C96)</f>
        <v>2024</v>
      </c>
      <c r="D97" s="10">
        <f>+'Indice PondENGHO'!D95/'Indice PondENGHO'!D83-1</f>
        <v>1.9604323713964029</v>
      </c>
      <c r="E97" s="3">
        <f>+'Indice PondENGHO'!E95/'Indice PondENGHO'!E83-1</f>
        <v>1.9979113846021903</v>
      </c>
      <c r="F97" s="3">
        <f>+'Indice PondENGHO'!F95/'Indice PondENGHO'!F83-1</f>
        <v>1.4430026016847952</v>
      </c>
      <c r="G97" s="3">
        <f>+'Indice PondENGHO'!G95/'Indice PondENGHO'!G83-1</f>
        <v>3.0044160060612644</v>
      </c>
      <c r="H97" s="3">
        <f>+'Indice PondENGHO'!H95/'Indice PondENGHO'!H83-1</f>
        <v>1.8637599294863727</v>
      </c>
      <c r="I97" s="3">
        <f>+'Indice PondENGHO'!I95/'Indice PondENGHO'!I83-1</f>
        <v>2.2261452159017798</v>
      </c>
      <c r="J97" s="3">
        <f>+'Indice PondENGHO'!J95/'Indice PondENGHO'!J83-1</f>
        <v>2.4377079992960509</v>
      </c>
      <c r="K97" s="3">
        <f>+'Indice PondENGHO'!K95/'Indice PondENGHO'!K83-1</f>
        <v>2.9238394251592603</v>
      </c>
      <c r="L97" s="3">
        <f>+'Indice PondENGHO'!L95/'Indice PondENGHO'!L83-1</f>
        <v>1.8751128451253551</v>
      </c>
      <c r="M97" s="3">
        <f>+'Indice PondENGHO'!M95/'Indice PondENGHO'!M83-1</f>
        <v>1.9853930228670253</v>
      </c>
      <c r="N97" s="3">
        <f>+'Indice PondENGHO'!N95/'Indice PondENGHO'!N83-1</f>
        <v>1.9477443725992147</v>
      </c>
      <c r="O97" s="11">
        <f>+'Indice PondENGHO'!O95/'Indice PondENGHO'!O83-1</f>
        <v>2.6519081547552563</v>
      </c>
      <c r="P97" s="10">
        <f>+'Indice PondENGHO'!P95/'Indice PondENGHO'!P83-1</f>
        <v>1.9872515339393622</v>
      </c>
      <c r="Q97" s="3">
        <f>+'Indice PondENGHO'!Q95/'Indice PondENGHO'!Q83-1</f>
        <v>2.0233776382087107</v>
      </c>
      <c r="R97" s="3">
        <f>+'Indice PondENGHO'!R95/'Indice PondENGHO'!R83-1</f>
        <v>1.4472789194039573</v>
      </c>
      <c r="S97" s="3">
        <f>+'Indice PondENGHO'!S95/'Indice PondENGHO'!S83-1</f>
        <v>2.979072351591344</v>
      </c>
      <c r="T97" s="3">
        <f>+'Indice PondENGHO'!T95/'Indice PondENGHO'!T83-1</f>
        <v>1.8670785128187739</v>
      </c>
      <c r="U97" s="3">
        <f>+'Indice PondENGHO'!U95/'Indice PondENGHO'!U83-1</f>
        <v>2.2359082471360399</v>
      </c>
      <c r="V97" s="3">
        <f>+'Indice PondENGHO'!V95/'Indice PondENGHO'!V83-1</f>
        <v>2.4416014778812638</v>
      </c>
      <c r="W97" s="3">
        <f>+'Indice PondENGHO'!W95/'Indice PondENGHO'!W83-1</f>
        <v>2.935110404353066</v>
      </c>
      <c r="X97" s="3">
        <f>+'Indice PondENGHO'!X95/'Indice PondENGHO'!X83-1</f>
        <v>1.8690685706256369</v>
      </c>
      <c r="Y97" s="3">
        <f>+'Indice PondENGHO'!Y95/'Indice PondENGHO'!Y83-1</f>
        <v>1.9871023765984006</v>
      </c>
      <c r="Z97" s="3">
        <f>+'Indice PondENGHO'!Z95/'Indice PondENGHO'!Z83-1</f>
        <v>1.9571165291231805</v>
      </c>
      <c r="AA97" s="11">
        <f>+'Indice PondENGHO'!AA95/'Indice PondENGHO'!AA83-1</f>
        <v>2.6503963097804863</v>
      </c>
      <c r="AB97" s="10">
        <f>+'Indice PondENGHO'!AB95/'Indice PondENGHO'!AB83-1</f>
        <v>2.0054855590743887</v>
      </c>
      <c r="AC97" s="3">
        <f>+'Indice PondENGHO'!AC95/'Indice PondENGHO'!AC83-1</f>
        <v>2.0233535187952443</v>
      </c>
      <c r="AD97" s="3">
        <f>+'Indice PondENGHO'!AD95/'Indice PondENGHO'!AD83-1</f>
        <v>1.4502811641206619</v>
      </c>
      <c r="AE97" s="3">
        <f>+'Indice PondENGHO'!AE95/'Indice PondENGHO'!AE83-1</f>
        <v>2.9560772403967226</v>
      </c>
      <c r="AF97" s="3">
        <f>+'Indice PondENGHO'!AF95/'Indice PondENGHO'!AF83-1</f>
        <v>1.8775888463339001</v>
      </c>
      <c r="AG97" s="3">
        <f>+'Indice PondENGHO'!AG95/'Indice PondENGHO'!AG83-1</f>
        <v>2.239771961479621</v>
      </c>
      <c r="AH97" s="3">
        <f>+'Indice PondENGHO'!AH95/'Indice PondENGHO'!AH83-1</f>
        <v>2.4320629277529906</v>
      </c>
      <c r="AI97" s="3">
        <f>+'Indice PondENGHO'!AI95/'Indice PondENGHO'!AI83-1</f>
        <v>2.9430260330394202</v>
      </c>
      <c r="AJ97" s="3">
        <f>+'Indice PondENGHO'!AJ95/'Indice PondENGHO'!AJ83-1</f>
        <v>1.8676375760023451</v>
      </c>
      <c r="AK97" s="3">
        <f>+'Indice PondENGHO'!AK95/'Indice PondENGHO'!AK83-1</f>
        <v>1.9895850847730334</v>
      </c>
      <c r="AL97" s="3">
        <f>+'Indice PondENGHO'!AL95/'Indice PondENGHO'!AL83-1</f>
        <v>1.9663374777412814</v>
      </c>
      <c r="AM97" s="11">
        <f>+'Indice PondENGHO'!AM95/'Indice PondENGHO'!AM83-1</f>
        <v>2.6494907510825083</v>
      </c>
      <c r="AN97" s="10">
        <f>+'Indice PondENGHO'!AN95/'Indice PondENGHO'!AN83-1</f>
        <v>2.0176595986535664</v>
      </c>
      <c r="AO97" s="3">
        <f>+'Indice PondENGHO'!AO95/'Indice PondENGHO'!AO83-1</f>
        <v>2.0333578316717089</v>
      </c>
      <c r="AP97" s="3">
        <f>+'Indice PondENGHO'!AP95/'Indice PondENGHO'!AP83-1</f>
        <v>1.4495210491244261</v>
      </c>
      <c r="AQ97" s="3">
        <f>+'Indice PondENGHO'!AQ95/'Indice PondENGHO'!AQ83-1</f>
        <v>2.940439253696709</v>
      </c>
      <c r="AR97" s="3">
        <f>+'Indice PondENGHO'!AR95/'Indice PondENGHO'!AR83-1</f>
        <v>1.8788263100909508</v>
      </c>
      <c r="AS97" s="3">
        <f>+'Indice PondENGHO'!AS95/'Indice PondENGHO'!AS83-1</f>
        <v>2.2554022726431389</v>
      </c>
      <c r="AT97" s="3">
        <f>+'Indice PondENGHO'!AT95/'Indice PondENGHO'!AT83-1</f>
        <v>2.4438546377014068</v>
      </c>
      <c r="AU97" s="3">
        <f>+'Indice PondENGHO'!AU95/'Indice PondENGHO'!AU83-1</f>
        <v>2.9448584611181823</v>
      </c>
      <c r="AV97" s="3">
        <f>+'Indice PondENGHO'!AV95/'Indice PondENGHO'!AV83-1</f>
        <v>1.8669872527145781</v>
      </c>
      <c r="AW97" s="3">
        <f>+'Indice PondENGHO'!AW95/'Indice PondENGHO'!AW83-1</f>
        <v>1.990087662717055</v>
      </c>
      <c r="AX97" s="3">
        <f>+'Indice PondENGHO'!AX95/'Indice PondENGHO'!AX83-1</f>
        <v>1.9743736351497589</v>
      </c>
      <c r="AY97" s="11">
        <f>+'Indice PondENGHO'!AY95/'Indice PondENGHO'!AY83-1</f>
        <v>2.6475026133033932</v>
      </c>
      <c r="AZ97" s="10">
        <f>+'Indice PondENGHO'!AZ95/'Indice PondENGHO'!AZ83-1</f>
        <v>2.0367459818889015</v>
      </c>
      <c r="BA97" s="3">
        <f>+'Indice PondENGHO'!BA95/'Indice PondENGHO'!BA83-1</f>
        <v>2.0513448141092741</v>
      </c>
      <c r="BB97" s="3">
        <f>+'Indice PondENGHO'!BB95/'Indice PondENGHO'!BB83-1</f>
        <v>1.449425394321008</v>
      </c>
      <c r="BC97" s="3">
        <f>+'Indice PondENGHO'!BC95/'Indice PondENGHO'!BC83-1</f>
        <v>2.9100421456957486</v>
      </c>
      <c r="BD97" s="3">
        <f>+'Indice PondENGHO'!BD95/'Indice PondENGHO'!BD83-1</f>
        <v>1.8714163357179134</v>
      </c>
      <c r="BE97" s="3">
        <f>+'Indice PondENGHO'!BE95/'Indice PondENGHO'!BE83-1</f>
        <v>2.2704730459657956</v>
      </c>
      <c r="BF97" s="3">
        <f>+'Indice PondENGHO'!BF95/'Indice PondENGHO'!BF83-1</f>
        <v>2.4508620270705936</v>
      </c>
      <c r="BG97" s="3">
        <f>+'Indice PondENGHO'!BG95/'Indice PondENGHO'!BG83-1</f>
        <v>2.9547952861943521</v>
      </c>
      <c r="BH97" s="3">
        <f>+'Indice PondENGHO'!BH95/'Indice PondENGHO'!BH83-1</f>
        <v>1.8679840876500955</v>
      </c>
      <c r="BI97" s="3">
        <f>+'Indice PondENGHO'!BI95/'Indice PondENGHO'!BI83-1</f>
        <v>2.0008388664338517</v>
      </c>
      <c r="BJ97" s="3">
        <f>+'Indice PondENGHO'!BJ95/'Indice PondENGHO'!BJ83-1</f>
        <v>1.9820697830041896</v>
      </c>
      <c r="BK97" s="11">
        <f>+'Indice PondENGHO'!BK95/'Indice PondENGHO'!BK83-1</f>
        <v>2.6208934339523786</v>
      </c>
      <c r="BL97" s="3">
        <f>+'Indice PondENGHO'!BL95/'Indice PondENGHO'!BL83-1</f>
        <v>2.0392865832494911</v>
      </c>
      <c r="BM97" s="3">
        <f>+'Indice PondENGHO'!BM95/'Indice PondENGHO'!BM83-1</f>
        <v>2.0742043802662993</v>
      </c>
      <c r="BN97" s="3">
        <f>+'Indice PondENGHO'!BN95/'Indice PondENGHO'!BN83-1</f>
        <v>2.0845168860282759</v>
      </c>
      <c r="BO97" s="3">
        <f>+'Indice PondENGHO'!BO95/'Indice PondENGHO'!BO83-1</f>
        <v>2.100648274195275</v>
      </c>
      <c r="BP97" s="3">
        <f>+'Indice PondENGHO'!BP95/'Indice PondENGHO'!BP83-1</f>
        <v>2.1125330465449079</v>
      </c>
      <c r="BQ97" s="10">
        <f>+'Indice PondENGHO'!BQ95/'Indice PondENGHO'!BQ83-1</f>
        <v>2.0034056010718997</v>
      </c>
      <c r="BR97" s="3">
        <f>+'Indice PondENGHO'!BR95/'Indice PondENGHO'!BR83-1</f>
        <v>2.0304231495291929</v>
      </c>
      <c r="BS97" s="3">
        <f>+'Indice PondENGHO'!BS95/'Indice PondENGHO'!BS83-1</f>
        <v>1.4483760560208085</v>
      </c>
      <c r="BT97" s="3">
        <f>+'Indice PondENGHO'!BT95/'Indice PondENGHO'!BT83-1</f>
        <v>2.9470961864079004</v>
      </c>
      <c r="BU97" s="3">
        <f>+'Indice PondENGHO'!BU95/'Indice PondENGHO'!BU83-1</f>
        <v>1.8727220151142738</v>
      </c>
      <c r="BV97" s="3">
        <f>+'Indice PondENGHO'!BV95/'Indice PondENGHO'!BV83-1</f>
        <v>2.2541752627212865</v>
      </c>
      <c r="BW97" s="3">
        <f>+'Indice PondENGHO'!BW95/'Indice PondENGHO'!BW83-1</f>
        <v>2.4435599219949902</v>
      </c>
      <c r="BX97" s="3">
        <f>+'Indice PondENGHO'!BX95/'Indice PondENGHO'!BX83-1</f>
        <v>2.9432673575584998</v>
      </c>
      <c r="BY97" s="3">
        <f>+'Indice PondENGHO'!BY95/'Indice PondENGHO'!BY83-1</f>
        <v>1.868605410950178</v>
      </c>
      <c r="BZ97" s="3">
        <f>+'Indice PondENGHO'!BZ95/'Indice PondENGHO'!BZ83-1</f>
        <v>1.9936894682292592</v>
      </c>
      <c r="CA97" s="3">
        <f>+'Indice PondENGHO'!CA95/'Indice PondENGHO'!CA83-1</f>
        <v>1.9719201915053399</v>
      </c>
      <c r="CB97" s="11">
        <f>+'Indice PondENGHO'!CB95/'Indice PondENGHO'!CB83-1</f>
        <v>2.6387978307678401</v>
      </c>
      <c r="CC97" s="3">
        <f>+'Indice PondENGHO'!CC95/'Indice PondENGHO'!CC83-1</f>
        <v>2.0897709283918426</v>
      </c>
      <c r="CD97" s="3">
        <f>+'Indice PondENGHO'!CD95/'Indice PondENGHO'!CD83-1</f>
        <v>2.0897709283918426</v>
      </c>
      <c r="CF97" s="3">
        <f t="shared" ref="CF97" si="59">+BL97-BP97</f>
        <v>-7.3246463295416842E-2</v>
      </c>
    </row>
    <row r="98" spans="1:84" x14ac:dyDescent="0.25">
      <c r="A98" s="2">
        <f t="shared" ref="A98" si="60">+DATE(C98,B98,1)</f>
        <v>45566</v>
      </c>
      <c r="B98" s="1">
        <f t="shared" si="4"/>
        <v>10</v>
      </c>
      <c r="C98" s="1">
        <f t="shared" ref="C98" si="61">+IF(B98=1,C97+1,C97)</f>
        <v>2024</v>
      </c>
      <c r="D98" s="10">
        <f>+'Indice PondENGHO'!D96/'Indice PondENGHO'!D84-1</f>
        <v>1.7883748788705405</v>
      </c>
      <c r="E98" s="3">
        <f>+'Indice PondENGHO'!E96/'Indice PondENGHO'!E84-1</f>
        <v>1.8103354936051783</v>
      </c>
      <c r="F98" s="3">
        <f>+'Indice PondENGHO'!F96/'Indice PondENGHO'!F84-1</f>
        <v>1.3019563902051106</v>
      </c>
      <c r="G98" s="3">
        <f>+'Indice PondENGHO'!G96/'Indice PondENGHO'!G84-1</f>
        <v>2.9450883030879531</v>
      </c>
      <c r="H98" s="3">
        <f>+'Indice PondENGHO'!H96/'Indice PondENGHO'!H84-1</f>
        <v>1.6586772591065064</v>
      </c>
      <c r="I98" s="3">
        <f>+'Indice PondENGHO'!I96/'Indice PondENGHO'!I84-1</f>
        <v>2.1797736367534726</v>
      </c>
      <c r="J98" s="3">
        <f>+'Indice PondENGHO'!J96/'Indice PondENGHO'!J84-1</f>
        <v>2.2508348614534541</v>
      </c>
      <c r="K98" s="3">
        <f>+'Indice PondENGHO'!K96/'Indice PondENGHO'!K84-1</f>
        <v>2.5571181372295504</v>
      </c>
      <c r="L98" s="3">
        <f>+'Indice PondENGHO'!L96/'Indice PondENGHO'!L84-1</f>
        <v>1.698742534822403</v>
      </c>
      <c r="M98" s="3">
        <f>+'Indice PondENGHO'!M96/'Indice PondENGHO'!M84-1</f>
        <v>1.9090328907024623</v>
      </c>
      <c r="N98" s="3">
        <f>+'Indice PondENGHO'!N96/'Indice PondENGHO'!N84-1</f>
        <v>1.8284203816557008</v>
      </c>
      <c r="O98" s="11">
        <f>+'Indice PondENGHO'!O96/'Indice PondENGHO'!O84-1</f>
        <v>2.4787502957312459</v>
      </c>
      <c r="P98" s="10">
        <f>+'Indice PondENGHO'!P96/'Indice PondENGHO'!P84-1</f>
        <v>1.8095076842586573</v>
      </c>
      <c r="Q98" s="3">
        <f>+'Indice PondENGHO'!Q96/'Indice PondENGHO'!Q84-1</f>
        <v>1.8345123326214017</v>
      </c>
      <c r="R98" s="3">
        <f>+'Indice PondENGHO'!R96/'Indice PondENGHO'!R84-1</f>
        <v>1.3035009794487178</v>
      </c>
      <c r="S98" s="3">
        <f>+'Indice PondENGHO'!S96/'Indice PondENGHO'!S84-1</f>
        <v>2.9042676986509299</v>
      </c>
      <c r="T98" s="3">
        <f>+'Indice PondENGHO'!T96/'Indice PondENGHO'!T84-1</f>
        <v>1.6588162923648371</v>
      </c>
      <c r="U98" s="3">
        <f>+'Indice PondENGHO'!U96/'Indice PondENGHO'!U84-1</f>
        <v>2.1886941001790654</v>
      </c>
      <c r="V98" s="3">
        <f>+'Indice PondENGHO'!V96/'Indice PondENGHO'!V84-1</f>
        <v>2.2560707243275835</v>
      </c>
      <c r="W98" s="3">
        <f>+'Indice PondENGHO'!W96/'Indice PondENGHO'!W84-1</f>
        <v>2.5670655222108496</v>
      </c>
      <c r="X98" s="3">
        <f>+'Indice PondENGHO'!X96/'Indice PondENGHO'!X84-1</f>
        <v>1.698909892086006</v>
      </c>
      <c r="Y98" s="3">
        <f>+'Indice PondENGHO'!Y96/'Indice PondENGHO'!Y84-1</f>
        <v>1.8999254961807281</v>
      </c>
      <c r="Z98" s="3">
        <f>+'Indice PondENGHO'!Z96/'Indice PondENGHO'!Z84-1</f>
        <v>1.8349956996767345</v>
      </c>
      <c r="AA98" s="11">
        <f>+'Indice PondENGHO'!AA96/'Indice PondENGHO'!AA84-1</f>
        <v>2.4824545582959683</v>
      </c>
      <c r="AB98" s="10">
        <f>+'Indice PondENGHO'!AB96/'Indice PondENGHO'!AB84-1</f>
        <v>1.8252662966881399</v>
      </c>
      <c r="AC98" s="3">
        <f>+'Indice PondENGHO'!AC96/'Indice PondENGHO'!AC84-1</f>
        <v>1.8333530964438975</v>
      </c>
      <c r="AD98" s="3">
        <f>+'Indice PondENGHO'!AD96/'Indice PondENGHO'!AD84-1</f>
        <v>1.3040711960093661</v>
      </c>
      <c r="AE98" s="3">
        <f>+'Indice PondENGHO'!AE96/'Indice PondENGHO'!AE84-1</f>
        <v>2.8723518831711461</v>
      </c>
      <c r="AF98" s="3">
        <f>+'Indice PondENGHO'!AF96/'Indice PondENGHO'!AF84-1</f>
        <v>1.668508225296411</v>
      </c>
      <c r="AG98" s="3">
        <f>+'Indice PondENGHO'!AG96/'Indice PondENGHO'!AG84-1</f>
        <v>2.1895756598968537</v>
      </c>
      <c r="AH98" s="3">
        <f>+'Indice PondENGHO'!AH96/'Indice PondENGHO'!AH84-1</f>
        <v>2.2416355190984385</v>
      </c>
      <c r="AI98" s="3">
        <f>+'Indice PondENGHO'!AI96/'Indice PondENGHO'!AI84-1</f>
        <v>2.5735099316187631</v>
      </c>
      <c r="AJ98" s="3">
        <f>+'Indice PondENGHO'!AJ96/'Indice PondENGHO'!AJ84-1</f>
        <v>1.7000666336510784</v>
      </c>
      <c r="AK98" s="3">
        <f>+'Indice PondENGHO'!AK96/'Indice PondENGHO'!AK84-1</f>
        <v>1.9011064393245691</v>
      </c>
      <c r="AL98" s="3">
        <f>+'Indice PondENGHO'!AL96/'Indice PondENGHO'!AL84-1</f>
        <v>1.8425213292685449</v>
      </c>
      <c r="AM98" s="11">
        <f>+'Indice PondENGHO'!AM96/'Indice PondENGHO'!AM84-1</f>
        <v>2.4825831276664947</v>
      </c>
      <c r="AN98" s="10">
        <f>+'Indice PondENGHO'!AN96/'Indice PondENGHO'!AN84-1</f>
        <v>1.8357253061349934</v>
      </c>
      <c r="AO98" s="3">
        <f>+'Indice PondENGHO'!AO96/'Indice PondENGHO'!AO84-1</f>
        <v>1.842867719675124</v>
      </c>
      <c r="AP98" s="3">
        <f>+'Indice PondENGHO'!AP96/'Indice PondENGHO'!AP84-1</f>
        <v>1.3042342598871333</v>
      </c>
      <c r="AQ98" s="3">
        <f>+'Indice PondENGHO'!AQ96/'Indice PondENGHO'!AQ84-1</f>
        <v>2.8545511470851093</v>
      </c>
      <c r="AR98" s="3">
        <f>+'Indice PondENGHO'!AR96/'Indice PondENGHO'!AR84-1</f>
        <v>1.6694470094358471</v>
      </c>
      <c r="AS98" s="3">
        <f>+'Indice PondENGHO'!AS96/'Indice PondENGHO'!AS84-1</f>
        <v>2.2070984886538612</v>
      </c>
      <c r="AT98" s="3">
        <f>+'Indice PondENGHO'!AT96/'Indice PondENGHO'!AT84-1</f>
        <v>2.255455506704616</v>
      </c>
      <c r="AU98" s="3">
        <f>+'Indice PondENGHO'!AU96/'Indice PondENGHO'!AU84-1</f>
        <v>2.5766984589447808</v>
      </c>
      <c r="AV98" s="3">
        <f>+'Indice PondENGHO'!AV96/'Indice PondENGHO'!AV84-1</f>
        <v>1.7011668751296112</v>
      </c>
      <c r="AW98" s="3">
        <f>+'Indice PondENGHO'!AW96/'Indice PondENGHO'!AW84-1</f>
        <v>1.9009842192543291</v>
      </c>
      <c r="AX98" s="3">
        <f>+'Indice PondENGHO'!AX96/'Indice PondENGHO'!AX84-1</f>
        <v>1.8505645036074529</v>
      </c>
      <c r="AY98" s="11">
        <f>+'Indice PondENGHO'!AY96/'Indice PondENGHO'!AY84-1</f>
        <v>2.4863056239400683</v>
      </c>
      <c r="AZ98" s="10">
        <f>+'Indice PondENGHO'!AZ96/'Indice PondENGHO'!AZ84-1</f>
        <v>1.8504197739400743</v>
      </c>
      <c r="BA98" s="3">
        <f>+'Indice PondENGHO'!BA96/'Indice PondENGHO'!BA84-1</f>
        <v>1.8607067035348108</v>
      </c>
      <c r="BB98" s="3">
        <f>+'Indice PondENGHO'!BB96/'Indice PondENGHO'!BB84-1</f>
        <v>1.3037554689698703</v>
      </c>
      <c r="BC98" s="3">
        <f>+'Indice PondENGHO'!BC96/'Indice PondENGHO'!BC84-1</f>
        <v>2.8133324067133616</v>
      </c>
      <c r="BD98" s="3">
        <f>+'Indice PondENGHO'!BD96/'Indice PondENGHO'!BD84-1</f>
        <v>1.6596378598487109</v>
      </c>
      <c r="BE98" s="3">
        <f>+'Indice PondENGHO'!BE96/'Indice PondENGHO'!BE84-1</f>
        <v>2.222176107927579</v>
      </c>
      <c r="BF98" s="3">
        <f>+'Indice PondENGHO'!BF96/'Indice PondENGHO'!BF84-1</f>
        <v>2.261140104354912</v>
      </c>
      <c r="BG98" s="3">
        <f>+'Indice PondENGHO'!BG96/'Indice PondENGHO'!BG84-1</f>
        <v>2.5847144591357267</v>
      </c>
      <c r="BH98" s="3">
        <f>+'Indice PondENGHO'!BH96/'Indice PondENGHO'!BH84-1</f>
        <v>1.7044885111012098</v>
      </c>
      <c r="BI98" s="3">
        <f>+'Indice PondENGHO'!BI96/'Indice PondENGHO'!BI84-1</f>
        <v>1.9027006162832421</v>
      </c>
      <c r="BJ98" s="3">
        <f>+'Indice PondENGHO'!BJ96/'Indice PondENGHO'!BJ84-1</f>
        <v>1.8566399586902529</v>
      </c>
      <c r="BK98" s="11">
        <f>+'Indice PondENGHO'!BK96/'Indice PondENGHO'!BK84-1</f>
        <v>2.4720904648274225</v>
      </c>
      <c r="BL98" s="3">
        <f>+'Indice PondENGHO'!BL96/'Indice PondENGHO'!BL84-1</f>
        <v>1.8796239341827468</v>
      </c>
      <c r="BM98" s="3">
        <f>+'Indice PondENGHO'!BM96/'Indice PondENGHO'!BM84-1</f>
        <v>1.9126331022142482</v>
      </c>
      <c r="BN98" s="3">
        <f>+'Indice PondENGHO'!BN96/'Indice PondENGHO'!BN84-1</f>
        <v>1.9234132018979504</v>
      </c>
      <c r="BO98" s="3">
        <f>+'Indice PondENGHO'!BO96/'Indice PondENGHO'!BO84-1</f>
        <v>1.9411256170437059</v>
      </c>
      <c r="BP98" s="3">
        <f>+'Indice PondENGHO'!BP96/'Indice PondENGHO'!BP84-1</f>
        <v>1.9547944395196173</v>
      </c>
      <c r="BQ98" s="10">
        <f>+'Indice PondENGHO'!BQ96/'Indice PondENGHO'!BQ84-1</f>
        <v>1.8234444866458754</v>
      </c>
      <c r="BR98" s="3">
        <f>+'Indice PondENGHO'!BR96/'Indice PondENGHO'!BR84-1</f>
        <v>1.8406802210754312</v>
      </c>
      <c r="BS98" s="3">
        <f>+'Indice PondENGHO'!BS96/'Indice PondENGHO'!BS84-1</f>
        <v>1.303634425601782</v>
      </c>
      <c r="BT98" s="3">
        <f>+'Indice PondENGHO'!BT96/'Indice PondENGHO'!BT84-1</f>
        <v>2.8628971176325475</v>
      </c>
      <c r="BU98" s="3">
        <f>+'Indice PondENGHO'!BU96/'Indice PondENGHO'!BU84-1</f>
        <v>1.6629136199158854</v>
      </c>
      <c r="BV98" s="3">
        <f>+'Indice PondENGHO'!BV96/'Indice PondENGHO'!BV84-1</f>
        <v>2.2058468149264141</v>
      </c>
      <c r="BW98" s="3">
        <f>+'Indice PondENGHO'!BW96/'Indice PondENGHO'!BW84-1</f>
        <v>2.2549026238326446</v>
      </c>
      <c r="BX98" s="3">
        <f>+'Indice PondENGHO'!BX96/'Indice PondENGHO'!BX84-1</f>
        <v>2.5744798578025003</v>
      </c>
      <c r="BY98" s="3">
        <f>+'Indice PondENGHO'!BY96/'Indice PondENGHO'!BY84-1</f>
        <v>1.7016531328052769</v>
      </c>
      <c r="BZ98" s="3">
        <f>+'Indice PondENGHO'!BZ96/'Indice PondENGHO'!BZ84-1</f>
        <v>1.9020581589383658</v>
      </c>
      <c r="CA98" s="3">
        <f>+'Indice PondENGHO'!CA96/'Indice PondENGHO'!CA84-1</f>
        <v>1.8480196228026551</v>
      </c>
      <c r="CB98" s="11">
        <f>+'Indice PondENGHO'!CB96/'Indice PondENGHO'!CB84-1</f>
        <v>2.4791313308227685</v>
      </c>
      <c r="CC98" s="3">
        <f>+'Indice PondENGHO'!CC96/'Indice PondENGHO'!CC84-1</f>
        <v>1.9302159740495397</v>
      </c>
      <c r="CD98" s="3">
        <f>+'Indice PondENGHO'!CD96/'Indice PondENGHO'!CD84-1</f>
        <v>1.9302161694772924</v>
      </c>
      <c r="CF98" s="3">
        <f t="shared" ref="CF98" si="62">+BL98-BP98</f>
        <v>-7.517050533687053E-2</v>
      </c>
    </row>
    <row r="99" spans="1:84" x14ac:dyDescent="0.25">
      <c r="A99" s="2">
        <f t="shared" ref="A99" si="63">+DATE(C99,B99,1)</f>
        <v>45597</v>
      </c>
      <c r="B99" s="1">
        <f t="shared" si="4"/>
        <v>11</v>
      </c>
      <c r="C99" s="1">
        <f t="shared" ref="C99" si="64">+IF(B99=1,C98+1,C98)</f>
        <v>2024</v>
      </c>
      <c r="D99" s="10">
        <f>+'Indice PondENGHO'!D97/'Indice PondENGHO'!D85-1</f>
        <v>1.4381837268873805</v>
      </c>
      <c r="E99" s="3">
        <f>+'Indice PondENGHO'!E97/'Indice PondENGHO'!E85-1</f>
        <v>1.6158989625608373</v>
      </c>
      <c r="F99" s="3">
        <f>+'Indice PondENGHO'!F97/'Indice PondENGHO'!F85-1</f>
        <v>1.126651163599329</v>
      </c>
      <c r="G99" s="3">
        <f>+'Indice PondENGHO'!G97/'Indice PondENGHO'!G85-1</f>
        <v>2.8254032107332288</v>
      </c>
      <c r="H99" s="3">
        <f>+'Indice PondENGHO'!H97/'Indice PondENGHO'!H85-1</f>
        <v>1.3994438275614733</v>
      </c>
      <c r="I99" s="3">
        <f>+'Indice PondENGHO'!I97/'Indice PondENGHO'!I85-1</f>
        <v>1.8273789750059501</v>
      </c>
      <c r="J99" s="3">
        <f>+'Indice PondENGHO'!J97/'Indice PondENGHO'!J85-1</f>
        <v>2.0370054127806836</v>
      </c>
      <c r="K99" s="3">
        <f>+'Indice PondENGHO'!K97/'Indice PondENGHO'!K85-1</f>
        <v>2.1405468720716669</v>
      </c>
      <c r="L99" s="3">
        <f>+'Indice PondENGHO'!L97/'Indice PondENGHO'!L85-1</f>
        <v>1.4676309445032536</v>
      </c>
      <c r="M99" s="3">
        <f>+'Indice PondENGHO'!M97/'Indice PondENGHO'!M85-1</f>
        <v>1.8214062786501737</v>
      </c>
      <c r="N99" s="3">
        <f>+'Indice PondENGHO'!N97/'Indice PondENGHO'!N85-1</f>
        <v>1.6293766013271989</v>
      </c>
      <c r="O99" s="11">
        <f>+'Indice PondENGHO'!O97/'Indice PondENGHO'!O85-1</f>
        <v>2.186745059978954</v>
      </c>
      <c r="P99" s="10">
        <f>+'Indice PondENGHO'!P97/'Indice PondENGHO'!P85-1</f>
        <v>1.4544454641963021</v>
      </c>
      <c r="Q99" s="3">
        <f>+'Indice PondENGHO'!Q97/'Indice PondENGHO'!Q85-1</f>
        <v>1.6374482537533708</v>
      </c>
      <c r="R99" s="3">
        <f>+'Indice PondENGHO'!R97/'Indice PondENGHO'!R85-1</f>
        <v>1.1292049511495614</v>
      </c>
      <c r="S99" s="3">
        <f>+'Indice PondENGHO'!S97/'Indice PondENGHO'!S85-1</f>
        <v>2.7952180960420088</v>
      </c>
      <c r="T99" s="3">
        <f>+'Indice PondENGHO'!T97/'Indice PondENGHO'!T85-1</f>
        <v>1.3998333641685976</v>
      </c>
      <c r="U99" s="3">
        <f>+'Indice PondENGHO'!U97/'Indice PondENGHO'!U85-1</f>
        <v>1.8340248992207746</v>
      </c>
      <c r="V99" s="3">
        <f>+'Indice PondENGHO'!V97/'Indice PondENGHO'!V85-1</f>
        <v>2.0459281817888173</v>
      </c>
      <c r="W99" s="3">
        <f>+'Indice PondENGHO'!W97/'Indice PondENGHO'!W85-1</f>
        <v>2.1474624542145011</v>
      </c>
      <c r="X99" s="3">
        <f>+'Indice PondENGHO'!X97/'Indice PondENGHO'!X85-1</f>
        <v>1.462070558837655</v>
      </c>
      <c r="Y99" s="3">
        <f>+'Indice PondENGHO'!Y97/'Indice PondENGHO'!Y85-1</f>
        <v>1.7908864876138089</v>
      </c>
      <c r="Z99" s="3">
        <f>+'Indice PondENGHO'!Z97/'Indice PondENGHO'!Z85-1</f>
        <v>1.6291582258205657</v>
      </c>
      <c r="AA99" s="11">
        <f>+'Indice PondENGHO'!AA97/'Indice PondENGHO'!AA85-1</f>
        <v>2.1927594211931507</v>
      </c>
      <c r="AB99" s="10">
        <f>+'Indice PondENGHO'!AB97/'Indice PondENGHO'!AB85-1</f>
        <v>1.466745971256584</v>
      </c>
      <c r="AC99" s="3">
        <f>+'Indice PondENGHO'!AC97/'Indice PondENGHO'!AC85-1</f>
        <v>1.6359352332803088</v>
      </c>
      <c r="AD99" s="3">
        <f>+'Indice PondENGHO'!AD97/'Indice PondENGHO'!AD85-1</f>
        <v>1.1295717619437422</v>
      </c>
      <c r="AE99" s="3">
        <f>+'Indice PondENGHO'!AE97/'Indice PondENGHO'!AE85-1</f>
        <v>2.7720209974401402</v>
      </c>
      <c r="AF99" s="3">
        <f>+'Indice PondENGHO'!AF97/'Indice PondENGHO'!AF85-1</f>
        <v>1.4085785505382913</v>
      </c>
      <c r="AG99" s="3">
        <f>+'Indice PondENGHO'!AG97/'Indice PondENGHO'!AG85-1</f>
        <v>1.840628416599325</v>
      </c>
      <c r="AH99" s="3">
        <f>+'Indice PondENGHO'!AH97/'Indice PondENGHO'!AH85-1</f>
        <v>2.030270831722143</v>
      </c>
      <c r="AI99" s="3">
        <f>+'Indice PondENGHO'!AI97/'Indice PondENGHO'!AI85-1</f>
        <v>2.1508876349479444</v>
      </c>
      <c r="AJ99" s="3">
        <f>+'Indice PondENGHO'!AJ97/'Indice PondENGHO'!AJ85-1</f>
        <v>1.4595683660560774</v>
      </c>
      <c r="AK99" s="3">
        <f>+'Indice PondENGHO'!AK97/'Indice PondENGHO'!AK85-1</f>
        <v>1.7889890094067957</v>
      </c>
      <c r="AL99" s="3">
        <f>+'Indice PondENGHO'!AL97/'Indice PondENGHO'!AL85-1</f>
        <v>1.6297099390630625</v>
      </c>
      <c r="AM99" s="11">
        <f>+'Indice PondENGHO'!AM97/'Indice PondENGHO'!AM85-1</f>
        <v>2.19457224932018</v>
      </c>
      <c r="AN99" s="10">
        <f>+'Indice PondENGHO'!AN97/'Indice PondENGHO'!AN85-1</f>
        <v>1.4757459789025336</v>
      </c>
      <c r="AO99" s="3">
        <f>+'Indice PondENGHO'!AO97/'Indice PondENGHO'!AO85-1</f>
        <v>1.6455370855147859</v>
      </c>
      <c r="AP99" s="3">
        <f>+'Indice PondENGHO'!AP97/'Indice PondENGHO'!AP85-1</f>
        <v>1.1323234247834164</v>
      </c>
      <c r="AQ99" s="3">
        <f>+'Indice PondENGHO'!AQ97/'Indice PondENGHO'!AQ85-1</f>
        <v>2.7627865474577877</v>
      </c>
      <c r="AR99" s="3">
        <f>+'Indice PondENGHO'!AR97/'Indice PondENGHO'!AR85-1</f>
        <v>1.4087726227673967</v>
      </c>
      <c r="AS99" s="3">
        <f>+'Indice PondENGHO'!AS97/'Indice PondENGHO'!AS85-1</f>
        <v>1.8480906733870808</v>
      </c>
      <c r="AT99" s="3">
        <f>+'Indice PondENGHO'!AT97/'Indice PondENGHO'!AT85-1</f>
        <v>2.0492110151405858</v>
      </c>
      <c r="AU99" s="3">
        <f>+'Indice PondENGHO'!AU97/'Indice PondENGHO'!AU85-1</f>
        <v>2.154797780216406</v>
      </c>
      <c r="AV99" s="3">
        <f>+'Indice PondENGHO'!AV97/'Indice PondENGHO'!AV85-1</f>
        <v>1.4575438161997214</v>
      </c>
      <c r="AW99" s="3">
        <f>+'Indice PondENGHO'!AW97/'Indice PondENGHO'!AW85-1</f>
        <v>1.7934365419816136</v>
      </c>
      <c r="AX99" s="3">
        <f>+'Indice PondENGHO'!AX97/'Indice PondENGHO'!AX85-1</f>
        <v>1.634178409256271</v>
      </c>
      <c r="AY99" s="11">
        <f>+'Indice PondENGHO'!AY97/'Indice PondENGHO'!AY85-1</f>
        <v>2.1974467785826506</v>
      </c>
      <c r="AZ99" s="10">
        <f>+'Indice PondENGHO'!AZ97/'Indice PondENGHO'!AZ85-1</f>
        <v>1.486850734807176</v>
      </c>
      <c r="BA99" s="3">
        <f>+'Indice PondENGHO'!BA97/'Indice PondENGHO'!BA85-1</f>
        <v>1.6626238333315531</v>
      </c>
      <c r="BB99" s="3">
        <f>+'Indice PondENGHO'!BB97/'Indice PondENGHO'!BB85-1</f>
        <v>1.1342240871875044</v>
      </c>
      <c r="BC99" s="3">
        <f>+'Indice PondENGHO'!BC97/'Indice PondENGHO'!BC85-1</f>
        <v>2.739342011371094</v>
      </c>
      <c r="BD99" s="3">
        <f>+'Indice PondENGHO'!BD97/'Indice PondENGHO'!BD85-1</f>
        <v>1.3990011214238582</v>
      </c>
      <c r="BE99" s="3">
        <f>+'Indice PondENGHO'!BE97/'Indice PondENGHO'!BE85-1</f>
        <v>1.8566059030509026</v>
      </c>
      <c r="BF99" s="3">
        <f>+'Indice PondENGHO'!BF97/'Indice PondENGHO'!BF85-1</f>
        <v>2.0571356664065892</v>
      </c>
      <c r="BG99" s="3">
        <f>+'Indice PondENGHO'!BG97/'Indice PondENGHO'!BG85-1</f>
        <v>2.1602474284393076</v>
      </c>
      <c r="BH99" s="3">
        <f>+'Indice PondENGHO'!BH97/'Indice PondENGHO'!BH85-1</f>
        <v>1.4561162226698743</v>
      </c>
      <c r="BI99" s="3">
        <f>+'Indice PondENGHO'!BI97/'Indice PondENGHO'!BI85-1</f>
        <v>1.7816059316276687</v>
      </c>
      <c r="BJ99" s="3">
        <f>+'Indice PondENGHO'!BJ97/'Indice PondENGHO'!BJ85-1</f>
        <v>1.6340287319027751</v>
      </c>
      <c r="BK99" s="11">
        <f>+'Indice PondENGHO'!BK97/'Indice PondENGHO'!BK85-1</f>
        <v>2.1860412686404835</v>
      </c>
      <c r="BL99" s="3">
        <f>+'Indice PondENGHO'!BL97/'Indice PondENGHO'!BL85-1</f>
        <v>1.5991071336463452</v>
      </c>
      <c r="BM99" s="3">
        <f>+'Indice PondENGHO'!BM97/'Indice PondENGHO'!BM85-1</f>
        <v>1.6388467130718691</v>
      </c>
      <c r="BN99" s="3">
        <f>+'Indice PondENGHO'!BN97/'Indice PondENGHO'!BN85-1</f>
        <v>1.6500038472809546</v>
      </c>
      <c r="BO99" s="3">
        <f>+'Indice PondENGHO'!BO97/'Indice PondENGHO'!BO85-1</f>
        <v>1.673203743828104</v>
      </c>
      <c r="BP99" s="3">
        <f>+'Indice PondENGHO'!BP97/'Indice PondENGHO'!BP85-1</f>
        <v>1.6929235478909326</v>
      </c>
      <c r="BQ99" s="10">
        <f>+'Indice PondENGHO'!BQ97/'Indice PondENGHO'!BQ85-1</f>
        <v>1.4656758074779357</v>
      </c>
      <c r="BR99" s="3">
        <f>+'Indice PondENGHO'!BR97/'Indice PondENGHO'!BR85-1</f>
        <v>1.6435459603301821</v>
      </c>
      <c r="BS99" s="3">
        <f>+'Indice PondENGHO'!BS97/'Indice PondENGHO'!BS85-1</f>
        <v>1.1310748642758712</v>
      </c>
      <c r="BT99" s="3">
        <f>+'Indice PondENGHO'!BT97/'Indice PondENGHO'!BT85-1</f>
        <v>2.769412247728634</v>
      </c>
      <c r="BU99" s="3">
        <f>+'Indice PondENGHO'!BU97/'Indice PondENGHO'!BU85-1</f>
        <v>1.4027105043295682</v>
      </c>
      <c r="BV99" s="3">
        <f>+'Indice PondENGHO'!BV97/'Indice PondENGHO'!BV85-1</f>
        <v>1.8469739331365127</v>
      </c>
      <c r="BW99" s="3">
        <f>+'Indice PondENGHO'!BW97/'Indice PondENGHO'!BW85-1</f>
        <v>2.0473976870695192</v>
      </c>
      <c r="BX99" s="3">
        <f>+'Indice PondENGHO'!BX97/'Indice PondENGHO'!BX85-1</f>
        <v>2.1527059835751294</v>
      </c>
      <c r="BY99" s="3">
        <f>+'Indice PondENGHO'!BY97/'Indice PondENGHO'!BY85-1</f>
        <v>1.4590299719883246</v>
      </c>
      <c r="BZ99" s="3">
        <f>+'Indice PondENGHO'!BZ97/'Indice PondENGHO'!BZ85-1</f>
        <v>1.7892245164518683</v>
      </c>
      <c r="CA99" s="3">
        <f>+'Indice PondENGHO'!CA97/'Indice PondENGHO'!CA85-1</f>
        <v>1.6323939677146009</v>
      </c>
      <c r="CB99" s="11">
        <f>+'Indice PondENGHO'!CB97/'Indice PondENGHO'!CB85-1</f>
        <v>2.1910270688262123</v>
      </c>
      <c r="CC99" s="3">
        <f>+'Indice PondENGHO'!CC97/'Indice PondENGHO'!CC85-1</f>
        <v>1.6607281563195775</v>
      </c>
      <c r="CD99" s="3">
        <f>+'Indice PondENGHO'!CD97/'Indice PondENGHO'!CD85-1</f>
        <v>1.6607283868014715</v>
      </c>
      <c r="CF99" s="3">
        <f t="shared" ref="CF99" si="65">+BL99-BP99</f>
        <v>-9.3816414244587421E-2</v>
      </c>
    </row>
    <row r="100" spans="1:84" x14ac:dyDescent="0.25">
      <c r="A100" s="2">
        <f t="shared" ref="A100" si="66">+DATE(C100,B100,1)</f>
        <v>45627</v>
      </c>
      <c r="B100" s="1">
        <f t="shared" si="4"/>
        <v>12</v>
      </c>
      <c r="C100" s="1">
        <f t="shared" ref="C100" si="67">+IF(B100=1,C99+1,C99)</f>
        <v>2024</v>
      </c>
      <c r="D100" s="10">
        <f>+'Indice PondENGHO'!D98/'Indice PondENGHO'!D86-1</f>
        <v>0.92107197591846024</v>
      </c>
      <c r="E100" s="3">
        <f>+'Indice PondENGHO'!E98/'Indice PondENGHO'!E86-1</f>
        <v>1.2309959959199488</v>
      </c>
      <c r="F100" s="3">
        <f>+'Indice PondENGHO'!F98/'Indice PondENGHO'!F86-1</f>
        <v>0.84974220896391461</v>
      </c>
      <c r="G100" s="3">
        <f>+'Indice PondENGHO'!G98/'Indice PondENGHO'!G86-1</f>
        <v>2.5260591111583013</v>
      </c>
      <c r="H100" s="3">
        <f>+'Indice PondENGHO'!H98/'Indice PondENGHO'!H86-1</f>
        <v>0.85688741510297239</v>
      </c>
      <c r="I100" s="3">
        <f>+'Indice PondENGHO'!I98/'Indice PondENGHO'!I86-1</f>
        <v>1.1659906611120894</v>
      </c>
      <c r="J100" s="3">
        <f>+'Indice PondENGHO'!J98/'Indice PondENGHO'!J86-1</f>
        <v>1.3545175651324923</v>
      </c>
      <c r="K100" s="3">
        <f>+'Indice PondENGHO'!K98/'Indice PondENGHO'!K86-1</f>
        <v>1.8485655735840694</v>
      </c>
      <c r="L100" s="3">
        <f>+'Indice PondENGHO'!L98/'Indice PondENGHO'!L86-1</f>
        <v>1.1043795433341268</v>
      </c>
      <c r="M100" s="3">
        <f>+'Indice PondENGHO'!M98/'Indice PondENGHO'!M86-1</f>
        <v>1.7127192535771076</v>
      </c>
      <c r="N100" s="3">
        <f>+'Indice PondENGHO'!N98/'Indice PondENGHO'!N86-1</f>
        <v>1.2578399244362348</v>
      </c>
      <c r="O100" s="11">
        <f>+'Indice PondENGHO'!O98/'Indice PondENGHO'!O86-1</f>
        <v>1.4417128541510809</v>
      </c>
      <c r="P100" s="10">
        <f>+'Indice PondENGHO'!P98/'Indice PondENGHO'!P86-1</f>
        <v>0.9344605356078115</v>
      </c>
      <c r="Q100" s="3">
        <f>+'Indice PondENGHO'!Q98/'Indice PondENGHO'!Q86-1</f>
        <v>1.2493732410973259</v>
      </c>
      <c r="R100" s="3">
        <f>+'Indice PondENGHO'!R98/'Indice PondENGHO'!R86-1</f>
        <v>0.85010876286994841</v>
      </c>
      <c r="S100" s="3">
        <f>+'Indice PondENGHO'!S98/'Indice PondENGHO'!S86-1</f>
        <v>2.5086050669115525</v>
      </c>
      <c r="T100" s="3">
        <f>+'Indice PondENGHO'!T98/'Indice PondENGHO'!T86-1</f>
        <v>0.85567148652060054</v>
      </c>
      <c r="U100" s="3">
        <f>+'Indice PondENGHO'!U98/'Indice PondENGHO'!U86-1</f>
        <v>1.1733356076199066</v>
      </c>
      <c r="V100" s="3">
        <f>+'Indice PondENGHO'!V98/'Indice PondENGHO'!V86-1</f>
        <v>1.3619799039614069</v>
      </c>
      <c r="W100" s="3">
        <f>+'Indice PondENGHO'!W98/'Indice PondENGHO'!W86-1</f>
        <v>1.8585815405911612</v>
      </c>
      <c r="X100" s="3">
        <f>+'Indice PondENGHO'!X98/'Indice PondENGHO'!X86-1</f>
        <v>1.1018921789777867</v>
      </c>
      <c r="Y100" s="3">
        <f>+'Indice PondENGHO'!Y98/'Indice PondENGHO'!Y86-1</f>
        <v>1.679968378374832</v>
      </c>
      <c r="Z100" s="3">
        <f>+'Indice PondENGHO'!Z98/'Indice PondENGHO'!Z86-1</f>
        <v>1.2590641690128526</v>
      </c>
      <c r="AA100" s="11">
        <f>+'Indice PondENGHO'!AA98/'Indice PondENGHO'!AA86-1</f>
        <v>1.4566190809422714</v>
      </c>
      <c r="AB100" s="10">
        <f>+'Indice PondENGHO'!AB98/'Indice PondENGHO'!AB86-1</f>
        <v>0.94422815290113649</v>
      </c>
      <c r="AC100" s="3">
        <f>+'Indice PondENGHO'!AC98/'Indice PondENGHO'!AC86-1</f>
        <v>1.2476095781488672</v>
      </c>
      <c r="AD100" s="3">
        <f>+'Indice PondENGHO'!AD98/'Indice PondENGHO'!AD86-1</f>
        <v>0.84992570887106678</v>
      </c>
      <c r="AE100" s="3">
        <f>+'Indice PondENGHO'!AE98/'Indice PondENGHO'!AE86-1</f>
        <v>2.4929681455754098</v>
      </c>
      <c r="AF100" s="3">
        <f>+'Indice PondENGHO'!AF98/'Indice PondENGHO'!AF86-1</f>
        <v>0.86250972749780419</v>
      </c>
      <c r="AG100" s="3">
        <f>+'Indice PondENGHO'!AG98/'Indice PondENGHO'!AG86-1</f>
        <v>1.1776370716373701</v>
      </c>
      <c r="AH100" s="3">
        <f>+'Indice PondENGHO'!AH98/'Indice PondENGHO'!AH86-1</f>
        <v>1.3509244543302015</v>
      </c>
      <c r="AI100" s="3">
        <f>+'Indice PondENGHO'!AI98/'Indice PondENGHO'!AI86-1</f>
        <v>1.8635621511995786</v>
      </c>
      <c r="AJ100" s="3">
        <f>+'Indice PondENGHO'!AJ98/'Indice PondENGHO'!AJ86-1</f>
        <v>1.1008284425615349</v>
      </c>
      <c r="AK100" s="3">
        <f>+'Indice PondENGHO'!AK98/'Indice PondENGHO'!AK86-1</f>
        <v>1.6773641425723929</v>
      </c>
      <c r="AL100" s="3">
        <f>+'Indice PondENGHO'!AL98/'Indice PondENGHO'!AL86-1</f>
        <v>1.2626087604971463</v>
      </c>
      <c r="AM100" s="11">
        <f>+'Indice PondENGHO'!AM98/'Indice PondENGHO'!AM86-1</f>
        <v>1.4604688707438722</v>
      </c>
      <c r="AN100" s="10">
        <f>+'Indice PondENGHO'!AN98/'Indice PondENGHO'!AN86-1</f>
        <v>0.95162911637368985</v>
      </c>
      <c r="AO100" s="3">
        <f>+'Indice PondENGHO'!AO98/'Indice PondENGHO'!AO86-1</f>
        <v>1.2561298815189099</v>
      </c>
      <c r="AP100" s="3">
        <f>+'Indice PondENGHO'!AP98/'Indice PondENGHO'!AP86-1</f>
        <v>0.84984526043356823</v>
      </c>
      <c r="AQ100" s="3">
        <f>+'Indice PondENGHO'!AQ98/'Indice PondENGHO'!AQ86-1</f>
        <v>2.4849367195115462</v>
      </c>
      <c r="AR100" s="3">
        <f>+'Indice PondENGHO'!AR98/'Indice PondENGHO'!AR86-1</f>
        <v>0.86303686915294442</v>
      </c>
      <c r="AS100" s="3">
        <f>+'Indice PondENGHO'!AS98/'Indice PondENGHO'!AS86-1</f>
        <v>1.1943389693566719</v>
      </c>
      <c r="AT100" s="3">
        <f>+'Indice PondENGHO'!AT98/'Indice PondENGHO'!AT86-1</f>
        <v>1.3674292652340254</v>
      </c>
      <c r="AU100" s="3">
        <f>+'Indice PondENGHO'!AU98/'Indice PondENGHO'!AU86-1</f>
        <v>1.86790185226576</v>
      </c>
      <c r="AV100" s="3">
        <f>+'Indice PondENGHO'!AV98/'Indice PondENGHO'!AV86-1</f>
        <v>1.0999738431326889</v>
      </c>
      <c r="AW100" s="3">
        <f>+'Indice PondENGHO'!AW98/'Indice PondENGHO'!AW86-1</f>
        <v>1.6832096801310454</v>
      </c>
      <c r="AX100" s="3">
        <f>+'Indice PondENGHO'!AX98/'Indice PondENGHO'!AX86-1</f>
        <v>1.2665831468186286</v>
      </c>
      <c r="AY100" s="11">
        <f>+'Indice PondENGHO'!AY98/'Indice PondENGHO'!AY86-1</f>
        <v>1.4674352332025928</v>
      </c>
      <c r="AZ100" s="10">
        <f>+'Indice PondENGHO'!AZ98/'Indice PondENGHO'!AZ86-1</f>
        <v>0.96107060650059428</v>
      </c>
      <c r="BA100" s="3">
        <f>+'Indice PondENGHO'!BA98/'Indice PondENGHO'!BA86-1</f>
        <v>1.2703373365664219</v>
      </c>
      <c r="BB100" s="3">
        <f>+'Indice PondENGHO'!BB98/'Indice PondENGHO'!BB86-1</f>
        <v>0.8487697529235354</v>
      </c>
      <c r="BC100" s="3">
        <f>+'Indice PondENGHO'!BC98/'Indice PondENGHO'!BC86-1</f>
        <v>2.4654360876475852</v>
      </c>
      <c r="BD100" s="3">
        <f>+'Indice PondENGHO'!BD98/'Indice PondENGHO'!BD86-1</f>
        <v>0.85337707112610994</v>
      </c>
      <c r="BE100" s="3">
        <f>+'Indice PondENGHO'!BE98/'Indice PondENGHO'!BE86-1</f>
        <v>1.2099027358398247</v>
      </c>
      <c r="BF100" s="3">
        <f>+'Indice PondENGHO'!BF98/'Indice PondENGHO'!BF86-1</f>
        <v>1.3754477532816867</v>
      </c>
      <c r="BG100" s="3">
        <f>+'Indice PondENGHO'!BG98/'Indice PondENGHO'!BG86-1</f>
        <v>1.8740468883279973</v>
      </c>
      <c r="BH100" s="3">
        <f>+'Indice PondENGHO'!BH98/'Indice PondENGHO'!BH86-1</f>
        <v>1.1013988085278634</v>
      </c>
      <c r="BI100" s="3">
        <f>+'Indice PondENGHO'!BI98/'Indice PondENGHO'!BI86-1</f>
        <v>1.6689896076702677</v>
      </c>
      <c r="BJ100" s="3">
        <f>+'Indice PondENGHO'!BJ98/'Indice PondENGHO'!BJ86-1</f>
        <v>1.2662505053540882</v>
      </c>
      <c r="BK100" s="11">
        <f>+'Indice PondENGHO'!BK98/'Indice PondENGHO'!BK86-1</f>
        <v>1.4653832485706806</v>
      </c>
      <c r="BL100" s="3">
        <f>+'Indice PondENGHO'!BL98/'Indice PondENGHO'!BL86-1</f>
        <v>1.1182535978819281</v>
      </c>
      <c r="BM100" s="3">
        <f>+'Indice PondENGHO'!BM98/'Indice PondENGHO'!BM86-1</f>
        <v>1.1576092220722645</v>
      </c>
      <c r="BN100" s="3">
        <f>+'Indice PondENGHO'!BN98/'Indice PondENGHO'!BN86-1</f>
        <v>1.1680471638873406</v>
      </c>
      <c r="BO100" s="3">
        <f>+'Indice PondENGHO'!BO98/'Indice PondENGHO'!BO86-1</f>
        <v>1.1882144170976994</v>
      </c>
      <c r="BP100" s="3">
        <f>+'Indice PondENGHO'!BP98/'Indice PondENGHO'!BP86-1</f>
        <v>1.210373571639705</v>
      </c>
      <c r="BQ100" s="10">
        <f>+'Indice PondENGHO'!BQ98/'Indice PondENGHO'!BQ86-1</f>
        <v>0.94353610990923897</v>
      </c>
      <c r="BR100" s="3">
        <f>+'Indice PondENGHO'!BR98/'Indice PondENGHO'!BR86-1</f>
        <v>1.2543129743724739</v>
      </c>
      <c r="BS100" s="3">
        <f>+'Indice PondENGHO'!BS98/'Indice PondENGHO'!BS86-1</f>
        <v>0.84957780797575855</v>
      </c>
      <c r="BT100" s="3">
        <f>+'Indice PondENGHO'!BT98/'Indice PondENGHO'!BT86-1</f>
        <v>2.4886738986753181</v>
      </c>
      <c r="BU100" s="3">
        <f>+'Indice PondENGHO'!BU98/'Indice PondENGHO'!BU86-1</f>
        <v>0.85745346198928107</v>
      </c>
      <c r="BV100" s="3">
        <f>+'Indice PondENGHO'!BV98/'Indice PondENGHO'!BV86-1</f>
        <v>1.1930214104517569</v>
      </c>
      <c r="BW100" s="3">
        <f>+'Indice PondENGHO'!BW98/'Indice PondENGHO'!BW86-1</f>
        <v>1.3656559832196828</v>
      </c>
      <c r="BX100" s="3">
        <f>+'Indice PondENGHO'!BX98/'Indice PondENGHO'!BX86-1</f>
        <v>1.86499107397412</v>
      </c>
      <c r="BY100" s="3">
        <f>+'Indice PondENGHO'!BY98/'Indice PondENGHO'!BY86-1</f>
        <v>1.1013716708799546</v>
      </c>
      <c r="BZ100" s="3">
        <f>+'Indice PondENGHO'!BZ98/'Indice PondENGHO'!BZ86-1</f>
        <v>1.6777831668226604</v>
      </c>
      <c r="CA100" s="3">
        <f>+'Indice PondENGHO'!CA98/'Indice PondENGHO'!CA86-1</f>
        <v>1.2641771379709379</v>
      </c>
      <c r="CB100" s="11">
        <f>+'Indice PondENGHO'!CB98/'Indice PondENGHO'!CB86-1</f>
        <v>1.4614326687962937</v>
      </c>
      <c r="CC100" s="3">
        <f>+'Indice PondENGHO'!CC98/'Indice PondENGHO'!CC86-1</f>
        <v>1.1781046354116822</v>
      </c>
      <c r="CD100" s="3">
        <f>+'Indice PondENGHO'!CD98/'Indice PondENGHO'!CD86-1</f>
        <v>1.1781046354116822</v>
      </c>
      <c r="CF100" s="3">
        <f t="shared" ref="CF100" si="68">+BL100-BP100</f>
        <v>-9.2119973757776918E-2</v>
      </c>
    </row>
    <row r="101" spans="1:84" x14ac:dyDescent="0.25">
      <c r="A101" s="2">
        <f t="shared" ref="A101" si="69">+DATE(C101,B101,1)</f>
        <v>45658</v>
      </c>
      <c r="B101" s="1">
        <f t="shared" si="4"/>
        <v>1</v>
      </c>
      <c r="C101" s="1">
        <f t="shared" ref="C101" si="70">+IF(B101=1,C100+1,C100)</f>
        <v>2025</v>
      </c>
      <c r="D101" s="10">
        <f>+'Indice PondENGHO'!D99/'Indice PondENGHO'!D87-1</f>
        <v>0.6256734742837684</v>
      </c>
      <c r="E101" s="3">
        <f>+'Indice PondENGHO'!E99/'Indice PondENGHO'!E87-1</f>
        <v>0.88920596037551025</v>
      </c>
      <c r="F101" s="3">
        <f>+'Indice PondENGHO'!F99/'Indice PondENGHO'!F87-1</f>
        <v>0.64760924025396549</v>
      </c>
      <c r="G101" s="3">
        <f>+'Indice PondENGHO'!G99/'Indice PondENGHO'!G87-1</f>
        <v>2.183318890661512</v>
      </c>
      <c r="H101" s="3">
        <f>+'Indice PondENGHO'!H99/'Indice PondENGHO'!H87-1</f>
        <v>0.54014410858346174</v>
      </c>
      <c r="I101" s="3">
        <f>+'Indice PondENGHO'!I99/'Indice PondENGHO'!I87-1</f>
        <v>0.84125296383678294</v>
      </c>
      <c r="J101" s="3">
        <f>+'Indice PondENGHO'!J99/'Indice PondENGHO'!J87-1</f>
        <v>0.88661818856128649</v>
      </c>
      <c r="K101" s="3">
        <f>+'Indice PondENGHO'!K99/'Indice PondENGHO'!K87-1</f>
        <v>1.3245647823661812</v>
      </c>
      <c r="L101" s="3">
        <f>+'Indice PondENGHO'!L99/'Indice PondENGHO'!L87-1</f>
        <v>0.74097371188034078</v>
      </c>
      <c r="M101" s="3">
        <f>+'Indice PondENGHO'!M99/'Indice PondENGHO'!M87-1</f>
        <v>1.7041649608325553</v>
      </c>
      <c r="N101" s="3">
        <f>+'Indice PondENGHO'!N99/'Indice PondENGHO'!N87-1</f>
        <v>0.98899967146748069</v>
      </c>
      <c r="O101" s="11">
        <f>+'Indice PondENGHO'!O99/'Indice PondENGHO'!O87-1</f>
        <v>0.72768092522812178</v>
      </c>
      <c r="P101" s="10">
        <f>+'Indice PondENGHO'!P99/'Indice PondENGHO'!P87-1</f>
        <v>0.63624216542637324</v>
      </c>
      <c r="Q101" s="3">
        <f>+'Indice PondENGHO'!Q99/'Indice PondENGHO'!Q87-1</f>
        <v>0.90382387478921511</v>
      </c>
      <c r="R101" s="3">
        <f>+'Indice PondENGHO'!R99/'Indice PondENGHO'!R87-1</f>
        <v>0.64456293163601019</v>
      </c>
      <c r="S101" s="3">
        <f>+'Indice PondENGHO'!S99/'Indice PondENGHO'!S87-1</f>
        <v>2.1841487450542623</v>
      </c>
      <c r="T101" s="3">
        <f>+'Indice PondENGHO'!T99/'Indice PondENGHO'!T87-1</f>
        <v>0.54018200327401789</v>
      </c>
      <c r="U101" s="3">
        <f>+'Indice PondENGHO'!U99/'Indice PondENGHO'!U87-1</f>
        <v>0.84855928932532732</v>
      </c>
      <c r="V101" s="3">
        <f>+'Indice PondENGHO'!V99/'Indice PondENGHO'!V87-1</f>
        <v>0.8892358031524592</v>
      </c>
      <c r="W101" s="3">
        <f>+'Indice PondENGHO'!W99/'Indice PondENGHO'!W87-1</f>
        <v>1.3357186302084343</v>
      </c>
      <c r="X101" s="3">
        <f>+'Indice PondENGHO'!X99/'Indice PondENGHO'!X87-1</f>
        <v>0.73760406341169404</v>
      </c>
      <c r="Y101" s="3">
        <f>+'Indice PondENGHO'!Y99/'Indice PondENGHO'!Y87-1</f>
        <v>1.670801953332246</v>
      </c>
      <c r="Z101" s="3">
        <f>+'Indice PondENGHO'!Z99/'Indice PondENGHO'!Z87-1</f>
        <v>0.9907856554460881</v>
      </c>
      <c r="AA101" s="11">
        <f>+'Indice PondENGHO'!AA99/'Indice PondENGHO'!AA87-1</f>
        <v>0.73993726306472896</v>
      </c>
      <c r="AB101" s="10">
        <f>+'Indice PondENGHO'!AB99/'Indice PondENGHO'!AB87-1</f>
        <v>0.6439150560981064</v>
      </c>
      <c r="AC101" s="3">
        <f>+'Indice PondENGHO'!AC99/'Indice PondENGHO'!AC87-1</f>
        <v>0.89934018439097674</v>
      </c>
      <c r="AD101" s="3">
        <f>+'Indice PondENGHO'!AD99/'Indice PondENGHO'!AD87-1</f>
        <v>0.6436907009914139</v>
      </c>
      <c r="AE101" s="3">
        <f>+'Indice PondENGHO'!AE99/'Indice PondENGHO'!AE87-1</f>
        <v>2.1808065487420007</v>
      </c>
      <c r="AF101" s="3">
        <f>+'Indice PondENGHO'!AF99/'Indice PondENGHO'!AF87-1</f>
        <v>0.5442401729850852</v>
      </c>
      <c r="AG101" s="3">
        <f>+'Indice PondENGHO'!AG99/'Indice PondENGHO'!AG87-1</f>
        <v>0.85179395247615286</v>
      </c>
      <c r="AH101" s="3">
        <f>+'Indice PondENGHO'!AH99/'Indice PondENGHO'!AH87-1</f>
        <v>0.88013227470752797</v>
      </c>
      <c r="AI101" s="3">
        <f>+'Indice PondENGHO'!AI99/'Indice PondENGHO'!AI87-1</f>
        <v>1.341821998216127</v>
      </c>
      <c r="AJ101" s="3">
        <f>+'Indice PondENGHO'!AJ99/'Indice PondENGHO'!AJ87-1</f>
        <v>0.73531731858209537</v>
      </c>
      <c r="AK101" s="3">
        <f>+'Indice PondENGHO'!AK99/'Indice PondENGHO'!AK87-1</f>
        <v>1.6677190330119149</v>
      </c>
      <c r="AL101" s="3">
        <f>+'Indice PondENGHO'!AL99/'Indice PondENGHO'!AL87-1</f>
        <v>0.99519982578913191</v>
      </c>
      <c r="AM101" s="11">
        <f>+'Indice PondENGHO'!AM99/'Indice PondENGHO'!AM87-1</f>
        <v>0.74544912197135793</v>
      </c>
      <c r="AN101" s="10">
        <f>+'Indice PondENGHO'!AN99/'Indice PondENGHO'!AN87-1</f>
        <v>0.64900743611345568</v>
      </c>
      <c r="AO101" s="3">
        <f>+'Indice PondENGHO'!AO99/'Indice PondENGHO'!AO87-1</f>
        <v>0.90584764457453959</v>
      </c>
      <c r="AP101" s="3">
        <f>+'Indice PondENGHO'!AP99/'Indice PondENGHO'!AP87-1</f>
        <v>0.64304255454813308</v>
      </c>
      <c r="AQ101" s="3">
        <f>+'Indice PondENGHO'!AQ99/'Indice PondENGHO'!AQ87-1</f>
        <v>2.1773606301146229</v>
      </c>
      <c r="AR101" s="3">
        <f>+'Indice PondENGHO'!AR99/'Indice PondENGHO'!AR87-1</f>
        <v>0.54434120644257344</v>
      </c>
      <c r="AS101" s="3">
        <f>+'Indice PondENGHO'!AS99/'Indice PondENGHO'!AS87-1</f>
        <v>0.86569763151920687</v>
      </c>
      <c r="AT101" s="3">
        <f>+'Indice PondENGHO'!AT99/'Indice PondENGHO'!AT87-1</f>
        <v>0.89270058277925313</v>
      </c>
      <c r="AU101" s="3">
        <f>+'Indice PondENGHO'!AU99/'Indice PondENGHO'!AU87-1</f>
        <v>1.3465897861425695</v>
      </c>
      <c r="AV101" s="3">
        <f>+'Indice PondENGHO'!AV99/'Indice PondENGHO'!AV87-1</f>
        <v>0.73646411188688954</v>
      </c>
      <c r="AW101" s="3">
        <f>+'Indice PondENGHO'!AW99/'Indice PondENGHO'!AW87-1</f>
        <v>1.6737952857359817</v>
      </c>
      <c r="AX101" s="3">
        <f>+'Indice PondENGHO'!AX99/'Indice PondENGHO'!AX87-1</f>
        <v>0.99977264539887134</v>
      </c>
      <c r="AY101" s="11">
        <f>+'Indice PondENGHO'!AY99/'Indice PondENGHO'!AY87-1</f>
        <v>0.74861939026504398</v>
      </c>
      <c r="AZ101" s="10">
        <f>+'Indice PondENGHO'!AZ99/'Indice PondENGHO'!AZ87-1</f>
        <v>0.65635304395590577</v>
      </c>
      <c r="BA101" s="3">
        <f>+'Indice PondENGHO'!BA99/'Indice PondENGHO'!BA87-1</f>
        <v>0.9183250776316858</v>
      </c>
      <c r="BB101" s="3">
        <f>+'Indice PondENGHO'!BB99/'Indice PondENGHO'!BB87-1</f>
        <v>0.64148475634368785</v>
      </c>
      <c r="BC101" s="3">
        <f>+'Indice PondENGHO'!BC99/'Indice PondENGHO'!BC87-1</f>
        <v>2.1743142034483651</v>
      </c>
      <c r="BD101" s="3">
        <f>+'Indice PondENGHO'!BD99/'Indice PondENGHO'!BD87-1</f>
        <v>0.54021177800254683</v>
      </c>
      <c r="BE101" s="3">
        <f>+'Indice PondENGHO'!BE99/'Indice PondENGHO'!BE87-1</f>
        <v>0.87863093386798163</v>
      </c>
      <c r="BF101" s="3">
        <f>+'Indice PondENGHO'!BF99/'Indice PondENGHO'!BF87-1</f>
        <v>0.89959148888973139</v>
      </c>
      <c r="BG101" s="3">
        <f>+'Indice PondENGHO'!BG99/'Indice PondENGHO'!BG87-1</f>
        <v>1.3547192713439151</v>
      </c>
      <c r="BH101" s="3">
        <f>+'Indice PondENGHO'!BH99/'Indice PondENGHO'!BH87-1</f>
        <v>0.738686897674665</v>
      </c>
      <c r="BI101" s="3">
        <f>+'Indice PondENGHO'!BI99/'Indice PondENGHO'!BI87-1</f>
        <v>1.6585426394060341</v>
      </c>
      <c r="BJ101" s="3">
        <f>+'Indice PondENGHO'!BJ99/'Indice PondENGHO'!BJ87-1</f>
        <v>1.001197008399612</v>
      </c>
      <c r="BK101" s="11">
        <f>+'Indice PondENGHO'!BK99/'Indice PondENGHO'!BK87-1</f>
        <v>0.75010697062337495</v>
      </c>
      <c r="BL101" s="3">
        <f>+'Indice PondENGHO'!BL99/'Indice PondENGHO'!BL87-1</f>
        <v>0.79662732311763418</v>
      </c>
      <c r="BM101" s="3">
        <f>+'Indice PondENGHO'!BM99/'Indice PondENGHO'!BM87-1</f>
        <v>0.82810858645958008</v>
      </c>
      <c r="BN101" s="3">
        <f>+'Indice PondENGHO'!BN99/'Indice PondENGHO'!BN87-1</f>
        <v>0.8374438235159154</v>
      </c>
      <c r="BO101" s="3">
        <f>+'Indice PondENGHO'!BO99/'Indice PondENGHO'!BO87-1</f>
        <v>0.85145613849448654</v>
      </c>
      <c r="BP101" s="3">
        <f>+'Indice PondENGHO'!BP99/'Indice PondENGHO'!BP87-1</f>
        <v>0.87108968739785464</v>
      </c>
      <c r="BQ101" s="10">
        <f>+'Indice PondENGHO'!BQ99/'Indice PondENGHO'!BQ87-1</f>
        <v>0.64304149723131387</v>
      </c>
      <c r="BR101" s="3">
        <f>+'Indice PondENGHO'!BR99/'Indice PondENGHO'!BR87-1</f>
        <v>0.90589337127127134</v>
      </c>
      <c r="BS101" s="3">
        <f>+'Indice PondENGHO'!BS99/'Indice PondENGHO'!BS87-1</f>
        <v>0.64358530255585533</v>
      </c>
      <c r="BT101" s="3">
        <f>+'Indice PondENGHO'!BT99/'Indice PondENGHO'!BT87-1</f>
        <v>2.1787924927296882</v>
      </c>
      <c r="BU101" s="3">
        <f>+'Indice PondENGHO'!BU99/'Indice PondENGHO'!BU87-1</f>
        <v>0.54170677666512179</v>
      </c>
      <c r="BV101" s="3">
        <f>+'Indice PondENGHO'!BV99/'Indice PondENGHO'!BV87-1</f>
        <v>0.8645719739445088</v>
      </c>
      <c r="BW101" s="3">
        <f>+'Indice PondENGHO'!BW99/'Indice PondENGHO'!BW87-1</f>
        <v>0.89204991310890946</v>
      </c>
      <c r="BX101" s="3">
        <f>+'Indice PondENGHO'!BX99/'Indice PondENGHO'!BX87-1</f>
        <v>1.3435815735059831</v>
      </c>
      <c r="BY101" s="3">
        <f>+'Indice PondENGHO'!BY99/'Indice PondENGHO'!BY87-1</f>
        <v>0.73773515868905126</v>
      </c>
      <c r="BZ101" s="3">
        <f>+'Indice PondENGHO'!BZ99/'Indice PondENGHO'!BZ87-1</f>
        <v>1.6679976109496497</v>
      </c>
      <c r="CA101" s="3">
        <f>+'Indice PondENGHO'!CA99/'Indice PondENGHO'!CA87-1</f>
        <v>0.9976349804401532</v>
      </c>
      <c r="CB101" s="11">
        <f>+'Indice PondENGHO'!CB99/'Indice PondENGHO'!CB87-1</f>
        <v>0.74533721163360367</v>
      </c>
      <c r="CC101" s="3">
        <f>+'Indice PondENGHO'!CC99/'Indice PondENGHO'!CC87-1</f>
        <v>0.84470076792174931</v>
      </c>
      <c r="CD101" s="3">
        <f>+'Indice PondENGHO'!CD99/'Indice PondENGHO'!CD87-1</f>
        <v>0.84470076792174931</v>
      </c>
      <c r="CF101" s="3">
        <f t="shared" ref="CF101" si="71">+BL101-BP101</f>
        <v>-7.4462364280220461E-2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zoomScaleNormal="85" workbookViewId="0"/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84" t="s">
        <v>133</v>
      </c>
      <c r="F3" s="84"/>
      <c r="G3" s="84"/>
      <c r="H3" s="84"/>
      <c r="I3" s="59"/>
      <c r="K3" s="84" t="s">
        <v>134</v>
      </c>
      <c r="L3" s="84"/>
      <c r="M3" s="84"/>
      <c r="N3" s="84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4">
        <f>+$B$7</f>
        <v>45658</v>
      </c>
      <c r="E6" s="59" t="s">
        <v>130</v>
      </c>
      <c r="F6" s="59">
        <v>1</v>
      </c>
      <c r="G6" s="76">
        <f>100*VLOOKUP($D$6,'Infla Mensual PondENGHO'!$A$3:$BP$100000,$C6)</f>
        <v>2.1683087926834599</v>
      </c>
      <c r="H6" s="61">
        <f>100*VLOOKUP($D$6,'Infla Interanual PondENGHO'!$A$3:$BP$100000,$C6)</f>
        <v>79.662732311763421</v>
      </c>
      <c r="I6" s="59"/>
      <c r="K6" s="66">
        <f>+DATE(P6,Q6,1)</f>
        <v>45292</v>
      </c>
      <c r="L6" s="38" t="s">
        <v>137</v>
      </c>
      <c r="M6" s="67">
        <f>100*VLOOKUP($K6,'Infla Mensual PondENGHO'!$A$3:'Infla Mensual PondENGHO'!$A$3:$BP$1000000,COLUMN($BL$1),FALSE)</f>
        <v>20.458141154209521</v>
      </c>
      <c r="P6">
        <f>+YEAR(D6)-1</f>
        <v>2024</v>
      </c>
      <c r="Q6">
        <f>+MONTH(D6)</f>
        <v>1</v>
      </c>
      <c r="S6">
        <v>1</v>
      </c>
    </row>
    <row r="7" spans="1:19" x14ac:dyDescent="0.25">
      <c r="A7" s="59"/>
      <c r="B7" s="64">
        <f>+MAX('Infla Mensual PondENGHO'!A4:A100000)</f>
        <v>45658</v>
      </c>
      <c r="C7" s="59">
        <f>+C6+1</f>
        <v>65</v>
      </c>
      <c r="D7" s="64">
        <f t="shared" ref="D7:D10" si="0">+$B$7</f>
        <v>45658</v>
      </c>
      <c r="E7" s="59"/>
      <c r="F7" s="59">
        <f>+F6+1</f>
        <v>2</v>
      </c>
      <c r="G7" s="76">
        <f>100*VLOOKUP($D$6,'Infla Mensual PondENGHO'!$A$3:$BP$100000,$C7)</f>
        <v>2.1830068820724913</v>
      </c>
      <c r="H7" s="61">
        <f>100*VLOOKUP($D$6,'Infla Interanual PondENGHO'!$A$3:$BP$100000,$C7)</f>
        <v>82.810858645958007</v>
      </c>
      <c r="I7" s="59"/>
      <c r="K7" s="66">
        <f t="shared" ref="K7:K18" si="1">+DATE(P7,Q7,1)</f>
        <v>45323</v>
      </c>
      <c r="L7" s="38" t="s">
        <v>137</v>
      </c>
      <c r="M7" s="67">
        <f>100*VLOOKUP($K7,'Infla Mensual PondENGHO'!$A$3:'Infla Mensual PondENGHO'!$A$3:$BP$1000000,COLUMN($BL$1),FALSE)</f>
        <v>12.452032037765882</v>
      </c>
      <c r="P7">
        <f>+IF(Q6=12,P6+1,P6)</f>
        <v>2024</v>
      </c>
      <c r="Q7">
        <f>+IF(Q6=12,1,Q6+1)</f>
        <v>2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4">
        <f t="shared" si="0"/>
        <v>45658</v>
      </c>
      <c r="E8" s="59"/>
      <c r="F8" s="59">
        <f t="shared" ref="F8:F9" si="3">+F7+1</f>
        <v>3</v>
      </c>
      <c r="G8" s="76">
        <f>100*VLOOKUP($D$6,'Infla Mensual PondENGHO'!$A$3:$BP$100000,$C8)</f>
        <v>2.2057149321017544</v>
      </c>
      <c r="H8" s="61">
        <f>100*VLOOKUP($D$6,'Infla Interanual PondENGHO'!$A$3:$BP$100000,$C8)</f>
        <v>83.74438235159154</v>
      </c>
      <c r="I8" s="59"/>
      <c r="K8" s="66">
        <f t="shared" si="1"/>
        <v>45352</v>
      </c>
      <c r="L8" s="38" t="s">
        <v>137</v>
      </c>
      <c r="M8" s="67">
        <f>100*VLOOKUP($K8,'Infla Mensual PondENGHO'!$A$3:'Infla Mensual PondENGHO'!$A$3:$BP$1000000,COLUMN($BL$1),FALSE)</f>
        <v>10.495215982218188</v>
      </c>
      <c r="P8">
        <f t="shared" ref="P8:P17" si="4">+IF(Q7=12,P7+1,P7)</f>
        <v>2024</v>
      </c>
      <c r="Q8">
        <f t="shared" ref="Q8:Q17" si="5">+IF(Q7=12,1,Q7+1)</f>
        <v>3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4">
        <f t="shared" si="0"/>
        <v>45658</v>
      </c>
      <c r="E9" s="59"/>
      <c r="F9" s="59">
        <f t="shared" si="3"/>
        <v>4</v>
      </c>
      <c r="G9" s="76">
        <f>100*VLOOKUP($D$6,'Infla Mensual PondENGHO'!$A$3:$BP$100000,$C9)</f>
        <v>2.2236804360479923</v>
      </c>
      <c r="H9" s="61">
        <f>100*VLOOKUP($D$6,'Infla Interanual PondENGHO'!$A$3:$BP$100000,$C9)</f>
        <v>85.145613849448651</v>
      </c>
      <c r="I9" s="59"/>
      <c r="K9" s="66">
        <f t="shared" si="1"/>
        <v>45383</v>
      </c>
      <c r="L9" s="38" t="s">
        <v>137</v>
      </c>
      <c r="M9" s="67">
        <f>100*VLOOKUP($K9,'Infla Mensual PondENGHO'!$A$3:'Infla Mensual PondENGHO'!$A$3:$BP$1000000,COLUMN($BL$1),FALSE)</f>
        <v>8.4299238461447388</v>
      </c>
      <c r="P9">
        <f t="shared" si="4"/>
        <v>2024</v>
      </c>
      <c r="Q9">
        <f t="shared" si="5"/>
        <v>4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4">
        <f t="shared" si="0"/>
        <v>45658</v>
      </c>
      <c r="E10" s="59" t="s">
        <v>131</v>
      </c>
      <c r="F10" s="59">
        <v>5</v>
      </c>
      <c r="G10" s="76">
        <f>100*VLOOKUP($D$6,'Infla Mensual PondENGHO'!$A$3:$BP$100000,$C10)</f>
        <v>2.3088842860465864</v>
      </c>
      <c r="H10" s="61">
        <f>100*VLOOKUP($D$6,'Infla Interanual PondENGHO'!$A$3:$BP$100000,$C10)</f>
        <v>87.108968739785468</v>
      </c>
      <c r="I10" s="59"/>
      <c r="K10" s="66">
        <f t="shared" si="1"/>
        <v>45413</v>
      </c>
      <c r="L10" s="38" t="s">
        <v>137</v>
      </c>
      <c r="M10" s="67">
        <f>100*VLOOKUP($K10,'Infla Mensual PondENGHO'!$A$3:'Infla Mensual PondENGHO'!$A$3:$BP$1000000,COLUMN($BL$1),FALSE)</f>
        <v>4.2678306560887114</v>
      </c>
      <c r="P10">
        <f t="shared" si="4"/>
        <v>2024</v>
      </c>
      <c r="Q10">
        <f t="shared" si="5"/>
        <v>5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45444</v>
      </c>
      <c r="L11" s="38" t="s">
        <v>137</v>
      </c>
      <c r="M11" s="67">
        <f>100*VLOOKUP($K11,'Infla Mensual PondENGHO'!$A$3:'Infla Mensual PondENGHO'!$A$3:$BP$1000000,COLUMN($BL$1),FALSE)</f>
        <v>4.4035154730669657</v>
      </c>
      <c r="P11">
        <f t="shared" si="4"/>
        <v>2024</v>
      </c>
      <c r="Q11">
        <f t="shared" si="5"/>
        <v>6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84" t="s">
        <v>132</v>
      </c>
      <c r="F12" s="84"/>
      <c r="G12" s="77">
        <f>+G6-G10</f>
        <v>-0.14057549336312647</v>
      </c>
      <c r="H12" s="77">
        <f t="shared" ref="H12" si="7">+H6-H10</f>
        <v>-7.446236428022047</v>
      </c>
      <c r="I12" s="59"/>
      <c r="K12" s="66">
        <f t="shared" si="1"/>
        <v>45474</v>
      </c>
      <c r="L12" s="38" t="s">
        <v>137</v>
      </c>
      <c r="M12" s="67">
        <f>100*VLOOKUP($K12,'Infla Mensual PondENGHO'!$A$3:'Infla Mensual PondENGHO'!$A$3:$BP$1000000,COLUMN($BL$1),FALSE)</f>
        <v>3.844397342922834</v>
      </c>
      <c r="P12">
        <f t="shared" si="4"/>
        <v>2024</v>
      </c>
      <c r="Q12">
        <f t="shared" si="5"/>
        <v>7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45505</v>
      </c>
      <c r="L13" s="38" t="s">
        <v>137</v>
      </c>
      <c r="M13" s="67">
        <f>100*VLOOKUP($K13,'Infla Mensual PondENGHO'!$A$3:'Infla Mensual PondENGHO'!$A$3:$BP$1000000,COLUMN($BL$1),FALSE)</f>
        <v>4.1749522628150348</v>
      </c>
      <c r="P13">
        <f t="shared" si="4"/>
        <v>2024</v>
      </c>
      <c r="Q13">
        <f t="shared" si="5"/>
        <v>8</v>
      </c>
      <c r="S13">
        <f t="shared" si="6"/>
        <v>8</v>
      </c>
    </row>
    <row r="14" spans="1:19" x14ac:dyDescent="0.25">
      <c r="K14" s="66">
        <f t="shared" si="1"/>
        <v>45536</v>
      </c>
      <c r="L14" s="38" t="s">
        <v>137</v>
      </c>
      <c r="M14" s="67">
        <f>100*VLOOKUP($K14,'Infla Mensual PondENGHO'!$A$3:'Infla Mensual PondENGHO'!$A$3:$BP$1000000,COLUMN($BL$1),FALSE)</f>
        <v>3.3081080291061937</v>
      </c>
      <c r="P14">
        <f t="shared" si="4"/>
        <v>2024</v>
      </c>
      <c r="Q14">
        <f t="shared" si="5"/>
        <v>9</v>
      </c>
      <c r="S14">
        <f t="shared" si="6"/>
        <v>9</v>
      </c>
    </row>
    <row r="15" spans="1:19" x14ac:dyDescent="0.25">
      <c r="K15" s="66">
        <f t="shared" si="1"/>
        <v>45566</v>
      </c>
      <c r="L15" s="38" t="s">
        <v>137</v>
      </c>
      <c r="M15" s="67">
        <f>100*VLOOKUP($K15,'Infla Mensual PondENGHO'!$A$3:'Infla Mensual PondENGHO'!$A$3:$BP$1000000,COLUMN($BL$1),FALSE)</f>
        <v>2.4505648939364022</v>
      </c>
      <c r="P15">
        <f t="shared" si="4"/>
        <v>2024</v>
      </c>
      <c r="Q15">
        <f t="shared" si="5"/>
        <v>10</v>
      </c>
      <c r="S15">
        <f t="shared" si="6"/>
        <v>10</v>
      </c>
    </row>
    <row r="16" spans="1:19" x14ac:dyDescent="0.25">
      <c r="K16" s="66">
        <f t="shared" si="1"/>
        <v>45597</v>
      </c>
      <c r="L16" s="38" t="s">
        <v>137</v>
      </c>
      <c r="M16" s="67">
        <f>100*VLOOKUP($K16,'Infla Mensual PondENGHO'!$A$3:'Infla Mensual PondENGHO'!$A$3:$BP$1000000,COLUMN($BL$1),FALSE)</f>
        <v>2.0319002611617121</v>
      </c>
      <c r="P16">
        <f t="shared" si="4"/>
        <v>2024</v>
      </c>
      <c r="Q16">
        <f t="shared" si="5"/>
        <v>11</v>
      </c>
      <c r="S16">
        <f t="shared" si="6"/>
        <v>11</v>
      </c>
    </row>
    <row r="17" spans="8:19" x14ac:dyDescent="0.25">
      <c r="K17" s="66">
        <f t="shared" si="1"/>
        <v>45627</v>
      </c>
      <c r="L17" s="38" t="s">
        <v>137</v>
      </c>
      <c r="M17" s="67">
        <f>100*VLOOKUP($K17,'Infla Mensual PondENGHO'!$A$3:'Infla Mensual PondENGHO'!$A$3:$BP$1000000,COLUMN($BL$1),FALSE)</f>
        <v>2.6325876581951402</v>
      </c>
      <c r="P17">
        <f t="shared" si="4"/>
        <v>2024</v>
      </c>
      <c r="Q17">
        <f t="shared" si="5"/>
        <v>12</v>
      </c>
      <c r="S17">
        <f t="shared" si="6"/>
        <v>12</v>
      </c>
    </row>
    <row r="18" spans="8:19" x14ac:dyDescent="0.25">
      <c r="K18" s="66">
        <f t="shared" si="1"/>
        <v>45658</v>
      </c>
      <c r="L18" s="38" t="s">
        <v>137</v>
      </c>
      <c r="M18" s="67">
        <f>100*VLOOKUP($K18,'Infla Mensual PondENGHO'!$A$3:'Infla Mensual PondENGHO'!$A$3:$BP$1000000,COLUMN($BL$1),FALSE)</f>
        <v>2.1683087926834599</v>
      </c>
      <c r="P18">
        <f t="shared" ref="P18" si="8">+IF(Q17=12,P17+1,P17)</f>
        <v>2025</v>
      </c>
      <c r="Q18">
        <f t="shared" ref="Q18" si="9">+IF(Q17=12,1,Q17+1)</f>
        <v>1</v>
      </c>
      <c r="S18">
        <f t="shared" ref="S18" si="10">+S17+1</f>
        <v>13</v>
      </c>
    </row>
    <row r="19" spans="8:19" x14ac:dyDescent="0.25">
      <c r="K19" s="66">
        <f>+K6</f>
        <v>45292</v>
      </c>
      <c r="L19" s="38" t="s">
        <v>138</v>
      </c>
      <c r="M19" s="67">
        <f>100*VLOOKUP($K19,'Infla Mensual PondENGHO'!$A$3:'Infla Mensual PondENGHO'!$A$3:$BP$1000000,COLUMN($BM$1),FALSE)</f>
        <v>20.600603060899168</v>
      </c>
    </row>
    <row r="20" spans="8:19" x14ac:dyDescent="0.25">
      <c r="K20" s="66">
        <f t="shared" ref="K20:K70" si="11">+K7</f>
        <v>45323</v>
      </c>
      <c r="L20" s="38" t="s">
        <v>138</v>
      </c>
      <c r="M20" s="67">
        <f>100*VLOOKUP($K20,'Infla Mensual PondENGHO'!$A$3:'Infla Mensual PondENGHO'!$A$3:$BP$1000000,COLUMN($BM$1),FALSE)</f>
        <v>13.003508560672206</v>
      </c>
    </row>
    <row r="21" spans="8:19" x14ac:dyDescent="0.25">
      <c r="K21" s="66">
        <f t="shared" si="11"/>
        <v>45352</v>
      </c>
      <c r="L21" s="38" t="s">
        <v>138</v>
      </c>
      <c r="M21" s="67">
        <f>100*VLOOKUP($K21,'Infla Mensual PondENGHO'!$A$3:'Infla Mensual PondENGHO'!$A$3:$BP$1000000,COLUMN($BM$1),FALSE)</f>
        <v>10.873591167641216</v>
      </c>
    </row>
    <row r="22" spans="8:19" x14ac:dyDescent="0.25">
      <c r="H22" s="58"/>
      <c r="K22" s="66">
        <f t="shared" si="11"/>
        <v>45383</v>
      </c>
      <c r="L22" s="38" t="s">
        <v>138</v>
      </c>
      <c r="M22" s="67">
        <f>100*VLOOKUP($K22,'Infla Mensual PondENGHO'!$A$3:'Infla Mensual PondENGHO'!$A$3:$BP$1000000,COLUMN($BM$1),FALSE)</f>
        <v>8.6883528828919587</v>
      </c>
    </row>
    <row r="23" spans="8:19" x14ac:dyDescent="0.25">
      <c r="K23" s="66">
        <f t="shared" si="11"/>
        <v>45413</v>
      </c>
      <c r="L23" s="38" t="s">
        <v>138</v>
      </c>
      <c r="M23" s="67">
        <f>100*VLOOKUP($K23,'Infla Mensual PondENGHO'!$A$3:'Infla Mensual PondENGHO'!$A$3:$BP$1000000,COLUMN($BM$1),FALSE)</f>
        <v>4.2916808344292123</v>
      </c>
    </row>
    <row r="24" spans="8:19" x14ac:dyDescent="0.25">
      <c r="K24" s="66">
        <f t="shared" si="11"/>
        <v>45444</v>
      </c>
      <c r="L24" s="38" t="s">
        <v>138</v>
      </c>
      <c r="M24" s="67">
        <f>100*VLOOKUP($K24,'Infla Mensual PondENGHO'!$A$3:'Infla Mensual PondENGHO'!$A$3:$BP$1000000,COLUMN($BM$1),FALSE)</f>
        <v>4.5015003881451854</v>
      </c>
    </row>
    <row r="25" spans="8:19" x14ac:dyDescent="0.25">
      <c r="K25" s="66">
        <f t="shared" si="11"/>
        <v>45474</v>
      </c>
      <c r="L25" s="38" t="s">
        <v>138</v>
      </c>
      <c r="M25" s="67">
        <f>100*VLOOKUP($K25,'Infla Mensual PondENGHO'!$A$3:'Infla Mensual PondENGHO'!$A$3:$BP$1000000,COLUMN($BM$1),FALSE)</f>
        <v>3.9352806514615368</v>
      </c>
    </row>
    <row r="26" spans="8:19" x14ac:dyDescent="0.25">
      <c r="K26" s="66">
        <f t="shared" si="11"/>
        <v>45505</v>
      </c>
      <c r="L26" s="38" t="s">
        <v>138</v>
      </c>
      <c r="M26" s="67">
        <f>100*VLOOKUP($K26,'Infla Mensual PondENGHO'!$A$3:'Infla Mensual PondENGHO'!$A$3:$BP$1000000,COLUMN($BM$1),FALSE)</f>
        <v>4.1693074529161933</v>
      </c>
    </row>
    <row r="27" spans="8:19" x14ac:dyDescent="0.25">
      <c r="K27" s="66">
        <f t="shared" si="11"/>
        <v>45536</v>
      </c>
      <c r="L27" s="38" t="s">
        <v>138</v>
      </c>
      <c r="M27" s="67">
        <f>100*VLOOKUP($K27,'Infla Mensual PondENGHO'!$A$3:'Infla Mensual PondENGHO'!$A$3:$BP$1000000,COLUMN($BM$1),FALSE)</f>
        <v>3.3946058175184479</v>
      </c>
    </row>
    <row r="28" spans="8:19" x14ac:dyDescent="0.25">
      <c r="K28" s="66">
        <f t="shared" si="11"/>
        <v>45566</v>
      </c>
      <c r="L28" s="38" t="s">
        <v>138</v>
      </c>
      <c r="M28" s="67">
        <f>100*VLOOKUP($K28,'Infla Mensual PondENGHO'!$A$3:'Infla Mensual PondENGHO'!$A$3:$BP$1000000,COLUMN($BM$1),FALSE)</f>
        <v>2.5636935336685429</v>
      </c>
    </row>
    <row r="29" spans="8:19" x14ac:dyDescent="0.25">
      <c r="K29" s="66">
        <f t="shared" si="11"/>
        <v>45597</v>
      </c>
      <c r="L29" s="38" t="s">
        <v>138</v>
      </c>
      <c r="M29" s="67">
        <f>100*VLOOKUP($K29,'Infla Mensual PondENGHO'!$A$3:'Infla Mensual PondENGHO'!$A$3:$BP$1000000,COLUMN($BM$1),FALSE)</f>
        <v>2.2584761104629258</v>
      </c>
    </row>
    <row r="30" spans="8:19" x14ac:dyDescent="0.25">
      <c r="K30" s="66">
        <f t="shared" si="11"/>
        <v>45627</v>
      </c>
      <c r="L30" s="38" t="s">
        <v>138</v>
      </c>
      <c r="M30" s="67">
        <f>100*VLOOKUP($K30,'Infla Mensual PondENGHO'!$A$3:'Infla Mensual PondENGHO'!$A$3:$BP$1000000,COLUMN($BM$1),FALSE)</f>
        <v>2.6725733965583087</v>
      </c>
    </row>
    <row r="31" spans="8:19" x14ac:dyDescent="0.25">
      <c r="K31" s="66">
        <f t="shared" si="11"/>
        <v>45658</v>
      </c>
      <c r="L31" s="38" t="s">
        <v>138</v>
      </c>
      <c r="M31" s="67">
        <f>100*VLOOKUP($K31,'Infla Mensual PondENGHO'!$A$3:'Infla Mensual PondENGHO'!$A$3:$BP$1000000,COLUMN($BM$1),FALSE)</f>
        <v>2.1830068820724913</v>
      </c>
    </row>
    <row r="32" spans="8:19" x14ac:dyDescent="0.25">
      <c r="K32" s="66">
        <f t="shared" si="11"/>
        <v>45292</v>
      </c>
      <c r="L32" s="38" t="s">
        <v>139</v>
      </c>
      <c r="M32" s="67">
        <f>100*VLOOKUP($K32,'Infla Mensual PondENGHO'!$A$3:'Infla Mensual PondENGHO'!$A$3:$BP$1000000,COLUMN($BN$1),FALSE)</f>
        <v>20.595148300979837</v>
      </c>
    </row>
    <row r="33" spans="11:13" x14ac:dyDescent="0.25">
      <c r="K33" s="66">
        <f t="shared" si="11"/>
        <v>45323</v>
      </c>
      <c r="L33" s="38" t="s">
        <v>139</v>
      </c>
      <c r="M33" s="67">
        <f>100*VLOOKUP($K33,'Infla Mensual PondENGHO'!$A$3:'Infla Mensual PondENGHO'!$A$3:$BP$1000000,COLUMN($BN$1),FALSE)</f>
        <v>13.013120494736775</v>
      </c>
    </row>
    <row r="34" spans="11:13" x14ac:dyDescent="0.25">
      <c r="K34" s="66">
        <f t="shared" si="11"/>
        <v>45352</v>
      </c>
      <c r="L34" s="38" t="s">
        <v>139</v>
      </c>
      <c r="M34" s="67">
        <f>100*VLOOKUP($K34,'Infla Mensual PondENGHO'!$A$3:'Infla Mensual PondENGHO'!$A$3:$BP$1000000,COLUMN($BN$1),FALSE)</f>
        <v>11.074013722809561</v>
      </c>
    </row>
    <row r="35" spans="11:13" x14ac:dyDescent="0.25">
      <c r="K35" s="66">
        <f t="shared" si="11"/>
        <v>45383</v>
      </c>
      <c r="L35" s="38" t="s">
        <v>139</v>
      </c>
      <c r="M35" s="67">
        <f>100*VLOOKUP($K35,'Infla Mensual PondENGHO'!$A$3:'Infla Mensual PondENGHO'!$A$3:$BP$1000000,COLUMN($BN$1),FALSE)</f>
        <v>8.8202404350806063</v>
      </c>
    </row>
    <row r="36" spans="11:13" x14ac:dyDescent="0.25">
      <c r="K36" s="66">
        <f t="shared" si="11"/>
        <v>45413</v>
      </c>
      <c r="L36" s="38" t="s">
        <v>139</v>
      </c>
      <c r="M36" s="67">
        <f>100*VLOOKUP($K36,'Infla Mensual PondENGHO'!$A$3:'Infla Mensual PondENGHO'!$A$3:$BP$1000000,COLUMN($BN$1),FALSE)</f>
        <v>4.2386161819870427</v>
      </c>
    </row>
    <row r="37" spans="11:13" x14ac:dyDescent="0.25">
      <c r="K37" s="66">
        <f t="shared" si="11"/>
        <v>45444</v>
      </c>
      <c r="L37" s="38" t="s">
        <v>139</v>
      </c>
      <c r="M37" s="67">
        <f>100*VLOOKUP($K37,'Infla Mensual PondENGHO'!$A$3:'Infla Mensual PondENGHO'!$A$3:$BP$1000000,COLUMN($BN$1),FALSE)</f>
        <v>4.5507087162101945</v>
      </c>
    </row>
    <row r="38" spans="11:13" x14ac:dyDescent="0.25">
      <c r="K38" s="66">
        <f t="shared" si="11"/>
        <v>45474</v>
      </c>
      <c r="L38" s="38" t="s">
        <v>139</v>
      </c>
      <c r="M38" s="67">
        <f>100*VLOOKUP($K38,'Infla Mensual PondENGHO'!$A$3:'Infla Mensual PondENGHO'!$A$3:$BP$1000000,COLUMN($BN$1),FALSE)</f>
        <v>3.9915504417715075</v>
      </c>
    </row>
    <row r="39" spans="11:13" x14ac:dyDescent="0.25">
      <c r="K39" s="66">
        <f t="shared" si="11"/>
        <v>45505</v>
      </c>
      <c r="L39" s="38" t="s">
        <v>139</v>
      </c>
      <c r="M39" s="67">
        <f>100*VLOOKUP($K39,'Infla Mensual PondENGHO'!$A$3:'Infla Mensual PondENGHO'!$A$3:$BP$1000000,COLUMN($BN$1),FALSE)</f>
        <v>4.1227228864620491</v>
      </c>
    </row>
    <row r="40" spans="11:13" x14ac:dyDescent="0.25">
      <c r="K40" s="66">
        <f t="shared" si="11"/>
        <v>45536</v>
      </c>
      <c r="L40" s="38" t="s">
        <v>139</v>
      </c>
      <c r="M40" s="67">
        <f>100*VLOOKUP($K40,'Infla Mensual PondENGHO'!$A$3:'Infla Mensual PondENGHO'!$A$3:$BP$1000000,COLUMN($BN$1),FALSE)</f>
        <v>3.4227982073778307</v>
      </c>
    </row>
    <row r="41" spans="11:13" x14ac:dyDescent="0.25">
      <c r="K41" s="66">
        <f t="shared" si="11"/>
        <v>45566</v>
      </c>
      <c r="L41" s="38" t="s">
        <v>139</v>
      </c>
      <c r="M41" s="67">
        <f>100*VLOOKUP($K41,'Infla Mensual PondENGHO'!$A$3:'Infla Mensual PondENGHO'!$A$3:$BP$1000000,COLUMN($BN$1),FALSE)</f>
        <v>2.6295301213072886</v>
      </c>
    </row>
    <row r="42" spans="11:13" x14ac:dyDescent="0.25">
      <c r="K42" s="66">
        <f t="shared" si="11"/>
        <v>45597</v>
      </c>
      <c r="L42" s="38" t="s">
        <v>139</v>
      </c>
      <c r="M42" s="67">
        <f>100*VLOOKUP($K42,'Infla Mensual PondENGHO'!$A$3:'Infla Mensual PondENGHO'!$A$3:$BP$1000000,COLUMN($BN$1),FALSE)</f>
        <v>2.3372309365687682</v>
      </c>
    </row>
    <row r="43" spans="11:13" x14ac:dyDescent="0.25">
      <c r="K43" s="66">
        <f t="shared" si="11"/>
        <v>45627</v>
      </c>
      <c r="L43" s="38" t="s">
        <v>139</v>
      </c>
      <c r="M43" s="67">
        <f>100*VLOOKUP($K43,'Infla Mensual PondENGHO'!$A$3:'Infla Mensual PondENGHO'!$A$3:$BP$1000000,COLUMN($BN$1),FALSE)</f>
        <v>2.6753996324876184</v>
      </c>
    </row>
    <row r="44" spans="11:13" x14ac:dyDescent="0.25">
      <c r="K44" s="66">
        <f t="shared" si="11"/>
        <v>45658</v>
      </c>
      <c r="L44" s="38" t="s">
        <v>139</v>
      </c>
      <c r="M44" s="67">
        <f>100*VLOOKUP($K44,'Infla Mensual PondENGHO'!$A$3:'Infla Mensual PondENGHO'!$A$3:$BP$1000000,COLUMN($BN$1),FALSE)</f>
        <v>2.2057149321017544</v>
      </c>
    </row>
    <row r="45" spans="11:13" x14ac:dyDescent="0.25">
      <c r="K45" s="66">
        <f t="shared" si="11"/>
        <v>45292</v>
      </c>
      <c r="L45" s="38" t="s">
        <v>140</v>
      </c>
      <c r="M45" s="67">
        <f>100*VLOOKUP($K45,'Infla Mensual PondENGHO'!$A$3:'Infla Mensual PondENGHO'!$A$3:$BP$1000000,COLUMN($BO$1),FALSE)</f>
        <v>20.816975702616336</v>
      </c>
    </row>
    <row r="46" spans="11:13" x14ac:dyDescent="0.25">
      <c r="K46" s="66">
        <f t="shared" si="11"/>
        <v>45323</v>
      </c>
      <c r="L46" s="38" t="s">
        <v>140</v>
      </c>
      <c r="M46" s="67">
        <f>100*VLOOKUP($K46,'Infla Mensual PondENGHO'!$A$3:'Infla Mensual PondENGHO'!$A$3:$BP$1000000,COLUMN($BO$1),FALSE)</f>
        <v>13.354219518869503</v>
      </c>
    </row>
    <row r="47" spans="11:13" x14ac:dyDescent="0.25">
      <c r="K47" s="66">
        <f t="shared" si="11"/>
        <v>45352</v>
      </c>
      <c r="L47" s="38" t="s">
        <v>140</v>
      </c>
      <c r="M47" s="67">
        <f>100*VLOOKUP($K47,'Infla Mensual PondENGHO'!$A$3:'Infla Mensual PondENGHO'!$A$3:$BP$1000000,COLUMN($BO$1),FALSE)</f>
        <v>11.115884720172954</v>
      </c>
    </row>
    <row r="48" spans="11:13" x14ac:dyDescent="0.25">
      <c r="K48" s="66">
        <f t="shared" si="11"/>
        <v>45383</v>
      </c>
      <c r="L48" s="38" t="s">
        <v>140</v>
      </c>
      <c r="M48" s="67">
        <f>100*VLOOKUP($K48,'Infla Mensual PondENGHO'!$A$3:'Infla Mensual PondENGHO'!$A$3:$BP$1000000,COLUMN($BO$1),FALSE)</f>
        <v>8.8061748996659759</v>
      </c>
    </row>
    <row r="49" spans="11:13" x14ac:dyDescent="0.25">
      <c r="K49" s="66">
        <f t="shared" si="11"/>
        <v>45413</v>
      </c>
      <c r="L49" s="38" t="s">
        <v>140</v>
      </c>
      <c r="M49" s="67">
        <f>100*VLOOKUP($K49,'Infla Mensual PondENGHO'!$A$3:'Infla Mensual PondENGHO'!$A$3:$BP$1000000,COLUMN($BO$1),FALSE)</f>
        <v>4.1786403725716292</v>
      </c>
    </row>
    <row r="50" spans="11:13" x14ac:dyDescent="0.25">
      <c r="K50" s="66">
        <f t="shared" si="11"/>
        <v>45444</v>
      </c>
      <c r="L50" s="38" t="s">
        <v>140</v>
      </c>
      <c r="M50" s="67">
        <f>100*VLOOKUP($K50,'Infla Mensual PondENGHO'!$A$3:'Infla Mensual PondENGHO'!$A$3:$BP$1000000,COLUMN($BO$1),FALSE)</f>
        <v>4.5899632458950235</v>
      </c>
    </row>
    <row r="51" spans="11:13" x14ac:dyDescent="0.25">
      <c r="K51" s="66">
        <f t="shared" si="11"/>
        <v>45474</v>
      </c>
      <c r="L51" s="38" t="s">
        <v>140</v>
      </c>
      <c r="M51" s="67">
        <f>100*VLOOKUP($K51,'Infla Mensual PondENGHO'!$A$3:'Infla Mensual PondENGHO'!$A$3:$BP$1000000,COLUMN($BO$1),FALSE)</f>
        <v>4.0610038452343566</v>
      </c>
    </row>
    <row r="52" spans="11:13" x14ac:dyDescent="0.25">
      <c r="K52" s="66">
        <f t="shared" si="11"/>
        <v>45505</v>
      </c>
      <c r="L52" s="38" t="s">
        <v>140</v>
      </c>
      <c r="M52" s="67">
        <f>100*VLOOKUP($K52,'Infla Mensual PondENGHO'!$A$3:'Infla Mensual PondENGHO'!$A$3:$BP$1000000,COLUMN($BO$1),FALSE)</f>
        <v>4.1786310742923494</v>
      </c>
    </row>
    <row r="53" spans="11:13" x14ac:dyDescent="0.25">
      <c r="K53" s="66">
        <f t="shared" si="11"/>
        <v>45536</v>
      </c>
      <c r="L53" s="38" t="s">
        <v>140</v>
      </c>
      <c r="M53" s="67">
        <f>100*VLOOKUP($K53,'Infla Mensual PondENGHO'!$A$3:'Infla Mensual PondENGHO'!$A$3:$BP$1000000,COLUMN($BO$1),FALSE)</f>
        <v>3.4823097142526072</v>
      </c>
    </row>
    <row r="54" spans="11:13" x14ac:dyDescent="0.25">
      <c r="K54" s="66">
        <f t="shared" si="11"/>
        <v>45566</v>
      </c>
      <c r="L54" s="38" t="s">
        <v>140</v>
      </c>
      <c r="M54" s="67">
        <f>100*VLOOKUP($K54,'Infla Mensual PondENGHO'!$A$3:'Infla Mensual PondENGHO'!$A$3:$BP$1000000,COLUMN($BO$1),FALSE)</f>
        <v>2.7194345138702669</v>
      </c>
    </row>
    <row r="55" spans="11:13" x14ac:dyDescent="0.25">
      <c r="K55" s="66">
        <f t="shared" si="11"/>
        <v>45597</v>
      </c>
      <c r="L55" s="38" t="s">
        <v>140</v>
      </c>
      <c r="M55" s="67">
        <f>100*VLOOKUP($K55,'Infla Mensual PondENGHO'!$A$3:'Infla Mensual PondENGHO'!$A$3:$BP$1000000,COLUMN($BO$1),FALSE)</f>
        <v>2.4943339210105941</v>
      </c>
    </row>
    <row r="56" spans="11:13" x14ac:dyDescent="0.25">
      <c r="K56" s="66">
        <f t="shared" si="11"/>
        <v>45627</v>
      </c>
      <c r="L56" s="38" t="s">
        <v>140</v>
      </c>
      <c r="M56" s="67">
        <f>100*VLOOKUP($K56,'Infla Mensual PondENGHO'!$A$3:'Infla Mensual PondENGHO'!$A$3:$BP$1000000,COLUMN($BO$1),FALSE)</f>
        <v>2.6929402287534376</v>
      </c>
    </row>
    <row r="57" spans="11:13" x14ac:dyDescent="0.25">
      <c r="K57" s="66">
        <f t="shared" si="11"/>
        <v>45658</v>
      </c>
      <c r="L57" s="38" t="s">
        <v>140</v>
      </c>
      <c r="M57" s="67">
        <f>100*VLOOKUP($K57,'Infla Mensual PondENGHO'!$A$3:'Infla Mensual PondENGHO'!$A$3:$BP$1000000,COLUMN($BO$1),FALSE)</f>
        <v>2.2236804360479923</v>
      </c>
    </row>
    <row r="58" spans="11:13" x14ac:dyDescent="0.25">
      <c r="K58" s="66">
        <f t="shared" si="11"/>
        <v>45292</v>
      </c>
      <c r="L58" s="38" t="s">
        <v>141</v>
      </c>
      <c r="M58" s="67">
        <f>100*VLOOKUP($K58,'Infla Mensual PondENGHO'!$A$3:'Infla Mensual PondENGHO'!$A$3:$BP$1000000,COLUMN($BP$1),FALSE)</f>
        <v>20.860510050867042</v>
      </c>
    </row>
    <row r="59" spans="11:13" x14ac:dyDescent="0.25">
      <c r="K59" s="66">
        <f t="shared" si="11"/>
        <v>45323</v>
      </c>
      <c r="L59" s="38" t="s">
        <v>141</v>
      </c>
      <c r="M59" s="67">
        <f>100*VLOOKUP($K59,'Infla Mensual PondENGHO'!$A$3:'Infla Mensual PondENGHO'!$A$3:$BP$1000000,COLUMN($BP$1),FALSE)</f>
        <v>13.487827515377537</v>
      </c>
    </row>
    <row r="60" spans="11:13" x14ac:dyDescent="0.25">
      <c r="K60" s="66">
        <f t="shared" si="11"/>
        <v>45352</v>
      </c>
      <c r="L60" s="38" t="s">
        <v>141</v>
      </c>
      <c r="M60" s="67">
        <f>100*VLOOKUP($K60,'Infla Mensual PondENGHO'!$A$3:'Infla Mensual PondENGHO'!$A$3:$BP$1000000,COLUMN($BP$1),FALSE)</f>
        <v>11.097723911231139</v>
      </c>
    </row>
    <row r="61" spans="11:13" x14ac:dyDescent="0.25">
      <c r="K61" s="66">
        <f t="shared" si="11"/>
        <v>45383</v>
      </c>
      <c r="L61" s="38" t="s">
        <v>141</v>
      </c>
      <c r="M61" s="67">
        <f>100*VLOOKUP($K61,'Infla Mensual PondENGHO'!$A$3:'Infla Mensual PondENGHO'!$A$3:$BP$1000000,COLUMN($BP$1),FALSE)</f>
        <v>9.0265424807658867</v>
      </c>
    </row>
    <row r="62" spans="11:13" x14ac:dyDescent="0.25">
      <c r="K62" s="66">
        <f t="shared" si="11"/>
        <v>45413</v>
      </c>
      <c r="L62" s="38" t="s">
        <v>141</v>
      </c>
      <c r="M62" s="67">
        <f>100*VLOOKUP($K62,'Infla Mensual PondENGHO'!$A$3:'Infla Mensual PondENGHO'!$A$3:$BP$1000000,COLUMN($BP$1),FALSE)</f>
        <v>4.1115482864875652</v>
      </c>
    </row>
    <row r="63" spans="11:13" x14ac:dyDescent="0.25">
      <c r="K63" s="66">
        <f t="shared" si="11"/>
        <v>45444</v>
      </c>
      <c r="L63" s="38" t="s">
        <v>141</v>
      </c>
      <c r="M63" s="67">
        <f>100*VLOOKUP($K63,'Infla Mensual PondENGHO'!$A$3:'Infla Mensual PondENGHO'!$A$3:$BP$1000000,COLUMN($BP$1),FALSE)</f>
        <v>4.7006677421264742</v>
      </c>
    </row>
    <row r="64" spans="11:13" x14ac:dyDescent="0.25">
      <c r="K64" s="66">
        <f t="shared" si="11"/>
        <v>45474</v>
      </c>
      <c r="L64" s="38" t="s">
        <v>141</v>
      </c>
      <c r="M64" s="67">
        <f>100*VLOOKUP($K64,'Infla Mensual PondENGHO'!$A$3:'Infla Mensual PondENGHO'!$A$3:$BP$1000000,COLUMN($BP$1),FALSE)</f>
        <v>4.1985767651929073</v>
      </c>
    </row>
    <row r="65" spans="11:13" x14ac:dyDescent="0.25">
      <c r="K65" s="66">
        <f t="shared" si="11"/>
        <v>45505</v>
      </c>
      <c r="L65" s="38" t="s">
        <v>141</v>
      </c>
      <c r="M65" s="67">
        <f>100*VLOOKUP($K65,'Infla Mensual PondENGHO'!$A$3:'Infla Mensual PondENGHO'!$A$3:$BP$1000000,COLUMN($BP$1),FALSE)</f>
        <v>4.218126193482119</v>
      </c>
    </row>
    <row r="66" spans="11:13" x14ac:dyDescent="0.25">
      <c r="K66" s="66">
        <f t="shared" si="11"/>
        <v>45536</v>
      </c>
      <c r="L66" s="38" t="s">
        <v>141</v>
      </c>
      <c r="M66" s="67">
        <f>100*VLOOKUP($K66,'Infla Mensual PondENGHO'!$A$3:'Infla Mensual PondENGHO'!$A$3:$BP$1000000,COLUMN($BP$1),FALSE)</f>
        <v>3.5558823600745804</v>
      </c>
    </row>
    <row r="67" spans="11:13" x14ac:dyDescent="0.25">
      <c r="K67" s="66">
        <f t="shared" si="11"/>
        <v>45566</v>
      </c>
      <c r="L67" s="38" t="s">
        <v>141</v>
      </c>
      <c r="M67" s="67">
        <f>100*VLOOKUP($K67,'Infla Mensual PondENGHO'!$A$3:'Infla Mensual PondENGHO'!$A$3:$BP$1000000,COLUMN($BP$1),FALSE)</f>
        <v>2.8869072507666571</v>
      </c>
    </row>
    <row r="68" spans="11:13" x14ac:dyDescent="0.25">
      <c r="K68" s="66">
        <f t="shared" si="11"/>
        <v>45597</v>
      </c>
      <c r="L68" s="38" t="s">
        <v>141</v>
      </c>
      <c r="M68" s="67">
        <f>100*VLOOKUP($K68,'Infla Mensual PondENGHO'!$A$3:'Infla Mensual PondENGHO'!$A$3:$BP$1000000,COLUMN($BP$1),FALSE)</f>
        <v>2.6662958438023354</v>
      </c>
    </row>
    <row r="69" spans="11:13" x14ac:dyDescent="0.25">
      <c r="K69" s="66">
        <f t="shared" si="11"/>
        <v>45627</v>
      </c>
      <c r="L69" s="38" t="s">
        <v>141</v>
      </c>
      <c r="M69" s="67">
        <f>100*VLOOKUP($K69,'Infla Mensual PondENGHO'!$A$3:'Infla Mensual PondENGHO'!$A$3:$BP$1000000,COLUMN($BP$1),FALSE)</f>
        <v>2.7491859150091003</v>
      </c>
    </row>
    <row r="70" spans="11:13" x14ac:dyDescent="0.25">
      <c r="K70" s="66">
        <f t="shared" si="11"/>
        <v>45658</v>
      </c>
      <c r="L70" s="38" t="s">
        <v>141</v>
      </c>
      <c r="M70" s="67">
        <f>100*VLOOKUP($K70,'Infla Mensual PondENGHO'!$A$3:'Infla Mensual PondENGHO'!$A$3:$BP$1000000,COLUMN($BP$1),FALSE)</f>
        <v>2.3088842860465864</v>
      </c>
    </row>
    <row r="71" spans="11:13" x14ac:dyDescent="0.25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32" sqref="A32:O36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2025-02-13T20:41:06Z</dcterms:modified>
</cp:coreProperties>
</file>