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8EAEAA3A-61AF-4040-8FE5-0D49F396C96E}" xr6:coauthVersionLast="47" xr6:coauthVersionMax="47" xr10:uidLastSave="{00000000-0000-0000-0000-000000000000}"/>
  <bookViews>
    <workbookView xWindow="-108" yWindow="-108" windowWidth="30936" windowHeight="18696" tabRatio="880" firstSheet="3" activeTab="12" xr2:uid="{00000000-000D-0000-FFFF-FFFF00000000}"/>
  </bookViews>
  <sheets>
    <sheet name="Indice PondENGHO" sheetId="1" r:id="rId1"/>
    <sheet name="Infla Mensual PondENGHO" sheetId="2" r:id="rId2"/>
    <sheet name="incidencia mensual" sheetId="14" state="hidden" r:id="rId3"/>
    <sheet name="{g}Infla Mensual Quintiles" sheetId="4" r:id="rId4"/>
    <sheet name="auxgr12" sheetId="12" r:id="rId5"/>
    <sheet name="Hoja1" sheetId="13" state="hidden" r:id="rId6"/>
    <sheet name="{g}Infla Mensual Quintiles (12)" sheetId="11" r:id="rId7"/>
    <sheet name="{g}Infla Mensual (q1q5)" sheetId="7" r:id="rId8"/>
    <sheet name="Infla Interanual PondENGHO" sheetId="3" r:id="rId9"/>
    <sheet name="Para R" sheetId="9" r:id="rId10"/>
    <sheet name="{g}Infla Interanual Quintiles" sheetId="5" r:id="rId11"/>
    <sheet name="{g}Infla Interanual (q1q5)" sheetId="8" r:id="rId12"/>
    <sheet name="Peso por quintil y region" sheetId="6" r:id="rId13"/>
  </sheets>
  <externalReferences>
    <externalReference r:id="rId14"/>
    <externalReference r:id="rId15"/>
    <externalReference r:id="rId16"/>
  </externalReferences>
  <definedNames>
    <definedName name="_xlnm._FilterDatabase" localSheetId="2" hidden="1">'incidencia mensual'!$BU$64:$BV$76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3" l="1"/>
  <c r="C100" i="3" s="1"/>
  <c r="A100" i="3" s="1"/>
  <c r="BQ100" i="2"/>
  <c r="BP100" i="2"/>
  <c r="BA100" i="2"/>
  <c r="AZ100" i="2"/>
  <c r="AK100" i="2"/>
  <c r="AJ100" i="2"/>
  <c r="U100" i="2"/>
  <c r="T100" i="2"/>
  <c r="E100" i="2"/>
  <c r="D100" i="2"/>
  <c r="C100" i="2"/>
  <c r="B100" i="2"/>
  <c r="CD98" i="1"/>
  <c r="CC98" i="1"/>
  <c r="CB98" i="1"/>
  <c r="CA98" i="1"/>
  <c r="BZ98" i="1"/>
  <c r="BZ100" i="2" s="1"/>
  <c r="BY98" i="1"/>
  <c r="BX98" i="1"/>
  <c r="BW98" i="1"/>
  <c r="BV98" i="1"/>
  <c r="BV100" i="2" s="1"/>
  <c r="BU98" i="1"/>
  <c r="BT98" i="1"/>
  <c r="BT100" i="2" s="1"/>
  <c r="BS98" i="1"/>
  <c r="BS100" i="2" s="1"/>
  <c r="BR98" i="1"/>
  <c r="BQ98" i="1"/>
  <c r="BP98" i="1"/>
  <c r="BO98" i="1"/>
  <c r="BO100" i="2" s="1"/>
  <c r="BN98" i="1"/>
  <c r="BM98" i="1"/>
  <c r="BL98" i="1"/>
  <c r="BK98" i="1"/>
  <c r="BJ98" i="1"/>
  <c r="BJ100" i="2" s="1"/>
  <c r="BI98" i="1"/>
  <c r="BH98" i="1"/>
  <c r="BG98" i="1"/>
  <c r="BF98" i="1"/>
  <c r="BE98" i="1"/>
  <c r="BE100" i="2" s="1"/>
  <c r="BD98" i="1"/>
  <c r="BD100" i="2" s="1"/>
  <c r="BC98" i="1"/>
  <c r="BB98" i="1"/>
  <c r="BB100" i="2" s="1"/>
  <c r="BA98" i="1"/>
  <c r="AZ98" i="1"/>
  <c r="AY98" i="1"/>
  <c r="AY100" i="2" s="1"/>
  <c r="AX98" i="1"/>
  <c r="AW98" i="1"/>
  <c r="AV98" i="1"/>
  <c r="AU98" i="1"/>
  <c r="AT98" i="1"/>
  <c r="AT100" i="2" s="1"/>
  <c r="AS98" i="1"/>
  <c r="AS100" i="2" s="1"/>
  <c r="AR98" i="1"/>
  <c r="AQ98" i="1"/>
  <c r="AQ100" i="2" s="1"/>
  <c r="AP98" i="1"/>
  <c r="AO98" i="1"/>
  <c r="AN98" i="1"/>
  <c r="AM98" i="1"/>
  <c r="AM100" i="2" s="1"/>
  <c r="AL98" i="1"/>
  <c r="AL100" i="2" s="1"/>
  <c r="AK98" i="1"/>
  <c r="AJ98" i="1"/>
  <c r="AI98" i="1"/>
  <c r="AI100" i="2" s="1"/>
  <c r="AH98" i="1"/>
  <c r="AG98" i="1"/>
  <c r="AF98" i="1"/>
  <c r="AE98" i="1"/>
  <c r="AD98" i="1"/>
  <c r="AD100" i="2" s="1"/>
  <c r="AC98" i="1"/>
  <c r="AC100" i="2" s="1"/>
  <c r="AB98" i="1"/>
  <c r="AA98" i="1"/>
  <c r="Z98" i="1"/>
  <c r="Z100" i="2" s="1"/>
  <c r="Y98" i="1"/>
  <c r="Y100" i="2" s="1"/>
  <c r="X98" i="1"/>
  <c r="X100" i="2" s="1"/>
  <c r="W98" i="1"/>
  <c r="V98" i="1"/>
  <c r="V100" i="2" s="1"/>
  <c r="U98" i="1"/>
  <c r="T98" i="1"/>
  <c r="S98" i="1"/>
  <c r="S100" i="2" s="1"/>
  <c r="R98" i="1"/>
  <c r="Q98" i="1"/>
  <c r="P98" i="1"/>
  <c r="O98" i="1"/>
  <c r="N98" i="1"/>
  <c r="N100" i="2" s="1"/>
  <c r="M98" i="1"/>
  <c r="L98" i="1"/>
  <c r="L100" i="2" s="1"/>
  <c r="K98" i="1"/>
  <c r="J98" i="1"/>
  <c r="J100" i="2" s="1"/>
  <c r="I98" i="1"/>
  <c r="I100" i="2" s="1"/>
  <c r="H98" i="1"/>
  <c r="G98" i="1"/>
  <c r="F98" i="1"/>
  <c r="E98" i="1"/>
  <c r="D98" i="1"/>
  <c r="C98" i="1"/>
  <c r="B98" i="1"/>
  <c r="A98" i="1"/>
  <c r="A100" i="2" s="1"/>
  <c r="B99" i="3"/>
  <c r="C99" i="3" s="1"/>
  <c r="A99" i="3" s="1"/>
  <c r="C99" i="2"/>
  <c r="B99" i="2"/>
  <c r="CD97" i="1"/>
  <c r="CC97" i="1"/>
  <c r="CB97" i="1"/>
  <c r="CA97" i="1"/>
  <c r="BZ97" i="1"/>
  <c r="BY97" i="1"/>
  <c r="BX97" i="1"/>
  <c r="BX99" i="2" s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K99" i="2" s="1"/>
  <c r="BJ97" i="1"/>
  <c r="BI97" i="1"/>
  <c r="BI99" i="2" s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Q99" i="2" s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B99" i="2" s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99" i="2" s="1"/>
  <c r="B98" i="3"/>
  <c r="C98" i="3" s="1"/>
  <c r="A98" i="3" s="1"/>
  <c r="C98" i="2"/>
  <c r="B98" i="2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P98" i="2" s="1"/>
  <c r="BO96" i="1"/>
  <c r="BO98" i="2" s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Z99" i="2" s="1"/>
  <c r="AY96" i="1"/>
  <c r="AY99" i="2" s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J98" i="2" s="1"/>
  <c r="AI96" i="1"/>
  <c r="AI99" i="2" s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T98" i="2" s="1"/>
  <c r="S96" i="1"/>
  <c r="S98" i="2" s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D98" i="2" s="1"/>
  <c r="C96" i="1"/>
  <c r="B96" i="1"/>
  <c r="A96" i="1"/>
  <c r="A98" i="2" s="1"/>
  <c r="B97" i="3"/>
  <c r="C97" i="3" s="1"/>
  <c r="A97" i="3" s="1"/>
  <c r="C97" i="2"/>
  <c r="B97" i="2"/>
  <c r="CD95" i="1"/>
  <c r="CC95" i="1"/>
  <c r="CB95" i="1"/>
  <c r="CA95" i="1"/>
  <c r="BZ95" i="1"/>
  <c r="BY95" i="1"/>
  <c r="BX95" i="1"/>
  <c r="BW95" i="1"/>
  <c r="BV95" i="1"/>
  <c r="BU95" i="1"/>
  <c r="BT95" i="1"/>
  <c r="BS95" i="1"/>
  <c r="BS97" i="2" s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DB92" i="1" s="1"/>
  <c r="BB95" i="1"/>
  <c r="BA95" i="1"/>
  <c r="CZ92" i="1" s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W97" i="2" s="1"/>
  <c r="V95" i="1"/>
  <c r="U95" i="1"/>
  <c r="T95" i="1"/>
  <c r="S95" i="1"/>
  <c r="R95" i="1"/>
  <c r="Q95" i="1"/>
  <c r="P95" i="1"/>
  <c r="O95" i="1"/>
  <c r="CW92" i="1" s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97" i="2" s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B96" i="3"/>
  <c r="C96" i="3" s="1"/>
  <c r="A96" i="3" s="1"/>
  <c r="C96" i="2"/>
  <c r="B96" i="2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96" i="2" s="1"/>
  <c r="B95" i="3"/>
  <c r="C95" i="3" s="1"/>
  <c r="A95" i="3" s="1"/>
  <c r="C95" i="2"/>
  <c r="B95" i="2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DH91" i="1" s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95" i="2" s="1"/>
  <c r="P4" i="14"/>
  <c r="AQ4" i="14"/>
  <c r="F100" i="3" l="1"/>
  <c r="CC100" i="3"/>
  <c r="BN100" i="3"/>
  <c r="BC100" i="3"/>
  <c r="BH100" i="3"/>
  <c r="BY100" i="3"/>
  <c r="AF100" i="3"/>
  <c r="G100" i="3"/>
  <c r="P100" i="3"/>
  <c r="CB100" i="3"/>
  <c r="Q100" i="3"/>
  <c r="AW100" i="3"/>
  <c r="W100" i="2"/>
  <c r="V100" i="3"/>
  <c r="AN100" i="2"/>
  <c r="AM100" i="3"/>
  <c r="AO100" i="2"/>
  <c r="X100" i="3"/>
  <c r="F98" i="2"/>
  <c r="AP100" i="2"/>
  <c r="K100" i="2"/>
  <c r="BT98" i="2"/>
  <c r="CR91" i="1"/>
  <c r="AE100" i="2"/>
  <c r="AU100" i="2"/>
  <c r="BK100" i="2"/>
  <c r="CA100" i="2"/>
  <c r="N100" i="3"/>
  <c r="AD100" i="3"/>
  <c r="AT100" i="3"/>
  <c r="BJ100" i="3"/>
  <c r="F100" i="2"/>
  <c r="BS100" i="3"/>
  <c r="AA100" i="2"/>
  <c r="BW100" i="2"/>
  <c r="X98" i="2"/>
  <c r="BH100" i="2"/>
  <c r="BI100" i="2"/>
  <c r="AS100" i="3"/>
  <c r="O100" i="2"/>
  <c r="G99" i="2"/>
  <c r="AM99" i="2"/>
  <c r="P100" i="2"/>
  <c r="AF100" i="2"/>
  <c r="AV100" i="2"/>
  <c r="BL100" i="2"/>
  <c r="CF100" i="2" s="1"/>
  <c r="CB100" i="2"/>
  <c r="G100" i="2"/>
  <c r="BB100" i="3"/>
  <c r="CB99" i="2"/>
  <c r="BF100" i="2"/>
  <c r="AN98" i="2"/>
  <c r="AR100" i="2"/>
  <c r="M100" i="2"/>
  <c r="DI91" i="1"/>
  <c r="DV91" i="1" s="1"/>
  <c r="AN99" i="2"/>
  <c r="Q100" i="2"/>
  <c r="AG100" i="2"/>
  <c r="AW100" i="2"/>
  <c r="BM100" i="2"/>
  <c r="CC100" i="2"/>
  <c r="BC100" i="2"/>
  <c r="BU100" i="2"/>
  <c r="BT100" i="3"/>
  <c r="BD98" i="2"/>
  <c r="AB100" i="2"/>
  <c r="BX100" i="2"/>
  <c r="E99" i="2"/>
  <c r="BR99" i="2"/>
  <c r="DJ91" i="1"/>
  <c r="BE99" i="2"/>
  <c r="R100" i="2"/>
  <c r="AH100" i="2"/>
  <c r="AX100" i="2"/>
  <c r="BN100" i="2"/>
  <c r="CD100" i="2"/>
  <c r="BR100" i="2"/>
  <c r="H100" i="2"/>
  <c r="BG100" i="2"/>
  <c r="BY100" i="2"/>
  <c r="CS91" i="1"/>
  <c r="F99" i="2"/>
  <c r="T97" i="2"/>
  <c r="CY92" i="1"/>
  <c r="AP99" i="2"/>
  <c r="M99" i="3"/>
  <c r="AW99" i="3"/>
  <c r="R99" i="3"/>
  <c r="CD99" i="3"/>
  <c r="W99" i="3"/>
  <c r="BS99" i="3"/>
  <c r="AC99" i="3"/>
  <c r="S99" i="2"/>
  <c r="BO99" i="2"/>
  <c r="AJ99" i="2"/>
  <c r="U99" i="2"/>
  <c r="BQ99" i="2"/>
  <c r="V99" i="2"/>
  <c r="BB99" i="2"/>
  <c r="F99" i="3"/>
  <c r="W99" i="2"/>
  <c r="BC99" i="2"/>
  <c r="H99" i="2"/>
  <c r="X99" i="2"/>
  <c r="BT99" i="2"/>
  <c r="Y99" i="2"/>
  <c r="BU99" i="2"/>
  <c r="AY98" i="2"/>
  <c r="Z99" i="2"/>
  <c r="BV99" i="2"/>
  <c r="AP99" i="3"/>
  <c r="AZ98" i="2"/>
  <c r="AA99" i="2"/>
  <c r="BW99" i="2"/>
  <c r="BH99" i="2"/>
  <c r="M99" i="2"/>
  <c r="BY99" i="2"/>
  <c r="CO92" i="1"/>
  <c r="AD99" i="2"/>
  <c r="BZ99" i="2"/>
  <c r="CP92" i="1"/>
  <c r="AE99" i="2"/>
  <c r="CA99" i="2"/>
  <c r="DD92" i="1"/>
  <c r="P99" i="2"/>
  <c r="AF99" i="2"/>
  <c r="AV99" i="2"/>
  <c r="BL99" i="2"/>
  <c r="D99" i="2"/>
  <c r="T99" i="2"/>
  <c r="BP99" i="2"/>
  <c r="AK99" i="2"/>
  <c r="AL99" i="2"/>
  <c r="BS99" i="2"/>
  <c r="AI98" i="2"/>
  <c r="I99" i="2"/>
  <c r="DK91" i="1"/>
  <c r="J99" i="2"/>
  <c r="BF99" i="2"/>
  <c r="K99" i="2"/>
  <c r="BG99" i="2"/>
  <c r="L99" i="2"/>
  <c r="AR99" i="2"/>
  <c r="AS99" i="2"/>
  <c r="N99" i="2"/>
  <c r="BJ99" i="2"/>
  <c r="CL91" i="1"/>
  <c r="DC92" i="1"/>
  <c r="O99" i="2"/>
  <c r="CQ92" i="1"/>
  <c r="CN91" i="1"/>
  <c r="CR92" i="1"/>
  <c r="Q99" i="2"/>
  <c r="AG99" i="2"/>
  <c r="AW99" i="2"/>
  <c r="BM99" i="2"/>
  <c r="CC99" i="2"/>
  <c r="BA99" i="2"/>
  <c r="BD99" i="2"/>
  <c r="AO99" i="2"/>
  <c r="AC99" i="2"/>
  <c r="AT99" i="2"/>
  <c r="AU99" i="2"/>
  <c r="CM91" i="1"/>
  <c r="CO91" i="1"/>
  <c r="CS92" i="1"/>
  <c r="R99" i="2"/>
  <c r="AH99" i="2"/>
  <c r="AX99" i="2"/>
  <c r="BN99" i="2"/>
  <c r="CD99" i="2"/>
  <c r="DO92" i="1"/>
  <c r="E98" i="2"/>
  <c r="U98" i="2"/>
  <c r="AK98" i="2"/>
  <c r="BA98" i="2"/>
  <c r="BQ98" i="2"/>
  <c r="V98" i="2"/>
  <c r="AL98" i="2"/>
  <c r="BB98" i="2"/>
  <c r="BR98" i="2"/>
  <c r="G98" i="2"/>
  <c r="W98" i="2"/>
  <c r="AM98" i="2"/>
  <c r="BC98" i="2"/>
  <c r="BS98" i="2"/>
  <c r="DC91" i="1"/>
  <c r="H98" i="2"/>
  <c r="CQ91" i="1"/>
  <c r="DQ91" i="1" s="1"/>
  <c r="DD91" i="1"/>
  <c r="CU92" i="1"/>
  <c r="DH92" i="1"/>
  <c r="I98" i="2"/>
  <c r="Y98" i="2"/>
  <c r="AO98" i="2"/>
  <c r="BE98" i="2"/>
  <c r="BU98" i="2"/>
  <c r="DE91" i="1"/>
  <c r="CV92" i="1"/>
  <c r="DI92" i="1"/>
  <c r="J98" i="2"/>
  <c r="Z98" i="2"/>
  <c r="AP98" i="2"/>
  <c r="BF98" i="2"/>
  <c r="BV98" i="2"/>
  <c r="DF91" i="1"/>
  <c r="DS91" i="1" s="1"/>
  <c r="DJ92" i="1"/>
  <c r="DW92" i="1" s="1"/>
  <c r="K98" i="2"/>
  <c r="AA98" i="2"/>
  <c r="AQ98" i="2"/>
  <c r="BG98" i="2"/>
  <c r="BW98" i="2"/>
  <c r="CT91" i="1"/>
  <c r="DG91" i="1"/>
  <c r="CX92" i="1"/>
  <c r="DK92" i="1"/>
  <c r="L98" i="2"/>
  <c r="AB98" i="2"/>
  <c r="AR98" i="2"/>
  <c r="BH98" i="2"/>
  <c r="BX98" i="2"/>
  <c r="CU91" i="1"/>
  <c r="DU91" i="1" s="1"/>
  <c r="M98" i="2"/>
  <c r="AC98" i="2"/>
  <c r="AS98" i="2"/>
  <c r="BI98" i="2"/>
  <c r="BY98" i="2"/>
  <c r="CL92" i="1"/>
  <c r="CV91" i="1"/>
  <c r="N98" i="2"/>
  <c r="AD98" i="2"/>
  <c r="AT98" i="2"/>
  <c r="BJ98" i="2"/>
  <c r="BZ98" i="2"/>
  <c r="CW91" i="1"/>
  <c r="DW91" i="1" s="1"/>
  <c r="S97" i="2"/>
  <c r="AI97" i="2"/>
  <c r="AY97" i="2"/>
  <c r="BO97" i="2"/>
  <c r="O98" i="2"/>
  <c r="AE98" i="2"/>
  <c r="AU98" i="2"/>
  <c r="BK98" i="2"/>
  <c r="CA98" i="2"/>
  <c r="CY91" i="1"/>
  <c r="CZ91" i="1"/>
  <c r="CX91" i="1"/>
  <c r="D97" i="2"/>
  <c r="AJ97" i="2"/>
  <c r="AZ97" i="2"/>
  <c r="P98" i="2"/>
  <c r="AF98" i="2"/>
  <c r="AV98" i="2"/>
  <c r="BL98" i="2"/>
  <c r="CF98" i="2" s="1"/>
  <c r="CB98" i="2"/>
  <c r="DP92" i="1"/>
  <c r="DA91" i="1"/>
  <c r="CM92" i="1"/>
  <c r="DM92" i="1" s="1"/>
  <c r="Q98" i="2"/>
  <c r="AG98" i="2"/>
  <c r="AW98" i="2"/>
  <c r="BM98" i="2"/>
  <c r="CC98" i="2"/>
  <c r="CP91" i="1"/>
  <c r="DB91" i="1"/>
  <c r="F97" i="2"/>
  <c r="V97" i="2"/>
  <c r="AL97" i="2"/>
  <c r="DA92" i="1"/>
  <c r="R98" i="2"/>
  <c r="AH98" i="2"/>
  <c r="AX98" i="2"/>
  <c r="BN98" i="2"/>
  <c r="CD98" i="2"/>
  <c r="CK92" i="1"/>
  <c r="BP97" i="2"/>
  <c r="DE92" i="1"/>
  <c r="AA97" i="2"/>
  <c r="CN92" i="1"/>
  <c r="DF92" i="1"/>
  <c r="L97" i="2"/>
  <c r="DG92" i="1"/>
  <c r="CT92" i="1"/>
  <c r="AE97" i="2"/>
  <c r="AU97" i="2"/>
  <c r="BK97" i="2"/>
  <c r="E97" i="2"/>
  <c r="U97" i="2"/>
  <c r="AN97" i="2"/>
  <c r="BE97" i="2"/>
  <c r="AP97" i="2"/>
  <c r="AR97" i="2"/>
  <c r="BX97" i="2"/>
  <c r="BZ97" i="2"/>
  <c r="AK97" i="2"/>
  <c r="BB97" i="2"/>
  <c r="AM97" i="2"/>
  <c r="AY96" i="2"/>
  <c r="X97" i="2"/>
  <c r="BT97" i="2"/>
  <c r="AJ96" i="2"/>
  <c r="AO97" i="2"/>
  <c r="J97" i="2"/>
  <c r="BF97" i="2"/>
  <c r="AQ97" i="2"/>
  <c r="BH97" i="2"/>
  <c r="M97" i="2"/>
  <c r="AC97" i="2"/>
  <c r="AS97" i="2"/>
  <c r="BI97" i="2"/>
  <c r="BY97" i="2"/>
  <c r="BQ97" i="2"/>
  <c r="BR97" i="2"/>
  <c r="G97" i="2"/>
  <c r="BC97" i="2"/>
  <c r="AI96" i="2"/>
  <c r="BO96" i="2"/>
  <c r="H97" i="2"/>
  <c r="BD97" i="2"/>
  <c r="T96" i="2"/>
  <c r="BP96" i="2"/>
  <c r="I97" i="2"/>
  <c r="BQ96" i="2"/>
  <c r="BW97" i="2"/>
  <c r="N97" i="2"/>
  <c r="BJ97" i="2"/>
  <c r="O97" i="2"/>
  <c r="CA97" i="2"/>
  <c r="AV97" i="2"/>
  <c r="Q97" i="2"/>
  <c r="AG97" i="2"/>
  <c r="AW97" i="2"/>
  <c r="BM97" i="2"/>
  <c r="CC97" i="2"/>
  <c r="BA97" i="2"/>
  <c r="S96" i="2"/>
  <c r="D96" i="2"/>
  <c r="AZ96" i="2"/>
  <c r="Y97" i="2"/>
  <c r="BU97" i="2"/>
  <c r="AK96" i="2"/>
  <c r="Z97" i="2"/>
  <c r="BV97" i="2"/>
  <c r="K97" i="2"/>
  <c r="BG97" i="2"/>
  <c r="AB97" i="2"/>
  <c r="AD97" i="2"/>
  <c r="AT97" i="2"/>
  <c r="P97" i="2"/>
  <c r="AF97" i="2"/>
  <c r="BL97" i="2"/>
  <c r="CF97" i="2" s="1"/>
  <c r="CB97" i="2"/>
  <c r="R97" i="2"/>
  <c r="AH97" i="2"/>
  <c r="AX97" i="2"/>
  <c r="BN97" i="2"/>
  <c r="CD97" i="2"/>
  <c r="BA96" i="2"/>
  <c r="E96" i="2"/>
  <c r="U96" i="2"/>
  <c r="CK91" i="1"/>
  <c r="F96" i="2"/>
  <c r="V96" i="2"/>
  <c r="AL96" i="2"/>
  <c r="BB96" i="2"/>
  <c r="BR96" i="2"/>
  <c r="G96" i="2"/>
  <c r="W96" i="2"/>
  <c r="AM96" i="2"/>
  <c r="BC96" i="2"/>
  <c r="BS96" i="2"/>
  <c r="H96" i="2"/>
  <c r="X96" i="2"/>
  <c r="AN96" i="2"/>
  <c r="BD96" i="2"/>
  <c r="BT96" i="2"/>
  <c r="I96" i="2"/>
  <c r="Y96" i="2"/>
  <c r="AO96" i="2"/>
  <c r="BE96" i="2"/>
  <c r="BU96" i="2"/>
  <c r="J96" i="2"/>
  <c r="Z96" i="2"/>
  <c r="AP96" i="2"/>
  <c r="BF96" i="2"/>
  <c r="BV96" i="2"/>
  <c r="K96" i="2"/>
  <c r="AA96" i="2"/>
  <c r="AQ96" i="2"/>
  <c r="BG96" i="2"/>
  <c r="BW96" i="2"/>
  <c r="L96" i="2"/>
  <c r="AB96" i="2"/>
  <c r="AR96" i="2"/>
  <c r="BH96" i="2"/>
  <c r="BX96" i="2"/>
  <c r="M96" i="2"/>
  <c r="AC96" i="2"/>
  <c r="AS96" i="2"/>
  <c r="BI96" i="2"/>
  <c r="BY96" i="2"/>
  <c r="N96" i="2"/>
  <c r="AD96" i="2"/>
  <c r="AT96" i="2"/>
  <c r="BJ96" i="2"/>
  <c r="BZ96" i="2"/>
  <c r="O96" i="2"/>
  <c r="AE96" i="2"/>
  <c r="AU96" i="2"/>
  <c r="BK96" i="2"/>
  <c r="CA96" i="2"/>
  <c r="P96" i="2"/>
  <c r="AF96" i="2"/>
  <c r="AV96" i="2"/>
  <c r="BL96" i="2"/>
  <c r="CB96" i="2"/>
  <c r="Q96" i="2"/>
  <c r="AG96" i="2"/>
  <c r="AW96" i="2"/>
  <c r="BM96" i="2"/>
  <c r="CC96" i="2"/>
  <c r="R96" i="2"/>
  <c r="AH96" i="2"/>
  <c r="AX96" i="2"/>
  <c r="BN96" i="2"/>
  <c r="CD96" i="2"/>
  <c r="B94" i="3"/>
  <c r="C94" i="3" s="1"/>
  <c r="A94" i="3" s="1"/>
  <c r="C94" i="2"/>
  <c r="B94" i="2"/>
  <c r="CD92" i="1"/>
  <c r="CD95" i="2" s="1"/>
  <c r="CC92" i="1"/>
  <c r="CC95" i="2" s="1"/>
  <c r="CB92" i="1"/>
  <c r="CB95" i="2" s="1"/>
  <c r="CA92" i="1"/>
  <c r="CA95" i="2" s="1"/>
  <c r="BZ92" i="1"/>
  <c r="BZ95" i="2" s="1"/>
  <c r="BY92" i="1"/>
  <c r="BY95" i="2" s="1"/>
  <c r="BX92" i="1"/>
  <c r="BX95" i="2" s="1"/>
  <c r="BW92" i="1"/>
  <c r="BW95" i="2" s="1"/>
  <c r="BV92" i="1"/>
  <c r="BV95" i="2" s="1"/>
  <c r="BU92" i="1"/>
  <c r="BU95" i="2" s="1"/>
  <c r="BT92" i="1"/>
  <c r="BT95" i="2" s="1"/>
  <c r="BS92" i="1"/>
  <c r="BS95" i="2" s="1"/>
  <c r="BR92" i="1"/>
  <c r="BR95" i="2" s="1"/>
  <c r="BQ92" i="1"/>
  <c r="BQ95" i="2" s="1"/>
  <c r="BP92" i="1"/>
  <c r="BO92" i="1"/>
  <c r="BN92" i="1"/>
  <c r="BN95" i="2" s="1"/>
  <c r="BM92" i="1"/>
  <c r="BM95" i="2" s="1"/>
  <c r="BL92" i="1"/>
  <c r="P95" i="14" s="1"/>
  <c r="BK92" i="1"/>
  <c r="BK95" i="2" s="1"/>
  <c r="BJ92" i="1"/>
  <c r="BJ95" i="2" s="1"/>
  <c r="BI92" i="1"/>
  <c r="BI95" i="2" s="1"/>
  <c r="BH92" i="1"/>
  <c r="BH95" i="2" s="1"/>
  <c r="BG92" i="1"/>
  <c r="BG95" i="2" s="1"/>
  <c r="BF92" i="1"/>
  <c r="BF95" i="2" s="1"/>
  <c r="BE92" i="1"/>
  <c r="BE95" i="2" s="1"/>
  <c r="BD92" i="1"/>
  <c r="BD95" i="2" s="1"/>
  <c r="BC92" i="1"/>
  <c r="BC95" i="2" s="1"/>
  <c r="BB92" i="1"/>
  <c r="BB95" i="2" s="1"/>
  <c r="BA92" i="1"/>
  <c r="BA95" i="2" s="1"/>
  <c r="AZ92" i="1"/>
  <c r="AZ95" i="2" s="1"/>
  <c r="AY92" i="1"/>
  <c r="AX92" i="1"/>
  <c r="AX95" i="2" s="1"/>
  <c r="AW92" i="1"/>
  <c r="AW95" i="2" s="1"/>
  <c r="AV92" i="1"/>
  <c r="AV95" i="2" s="1"/>
  <c r="AU92" i="1"/>
  <c r="AU95" i="2" s="1"/>
  <c r="AT92" i="1"/>
  <c r="AT95" i="2" s="1"/>
  <c r="AS92" i="1"/>
  <c r="AS95" i="2" s="1"/>
  <c r="AR92" i="1"/>
  <c r="AR95" i="2" s="1"/>
  <c r="AQ92" i="1"/>
  <c r="AQ95" i="2" s="1"/>
  <c r="AP92" i="1"/>
  <c r="AP95" i="2" s="1"/>
  <c r="AO92" i="1"/>
  <c r="AO95" i="2" s="1"/>
  <c r="AN92" i="1"/>
  <c r="AN95" i="2" s="1"/>
  <c r="AM92" i="1"/>
  <c r="AM95" i="2" s="1"/>
  <c r="AL92" i="1"/>
  <c r="AL95" i="2" s="1"/>
  <c r="AK92" i="1"/>
  <c r="AK95" i="2" s="1"/>
  <c r="AJ92" i="1"/>
  <c r="AJ95" i="2" s="1"/>
  <c r="AI92" i="1"/>
  <c r="AH92" i="1"/>
  <c r="AH95" i="2" s="1"/>
  <c r="AG92" i="1"/>
  <c r="AG95" i="2" s="1"/>
  <c r="AF92" i="1"/>
  <c r="AF95" i="2" s="1"/>
  <c r="AE92" i="1"/>
  <c r="AE95" i="2" s="1"/>
  <c r="AD92" i="1"/>
  <c r="AD95" i="2" s="1"/>
  <c r="AC92" i="1"/>
  <c r="AC95" i="2" s="1"/>
  <c r="AB92" i="1"/>
  <c r="AB95" i="2" s="1"/>
  <c r="AA92" i="1"/>
  <c r="AA95" i="2" s="1"/>
  <c r="Z92" i="1"/>
  <c r="Z95" i="2" s="1"/>
  <c r="Y92" i="1"/>
  <c r="Y95" i="2" s="1"/>
  <c r="X92" i="1"/>
  <c r="X95" i="2" s="1"/>
  <c r="W92" i="1"/>
  <c r="W95" i="2" s="1"/>
  <c r="V92" i="1"/>
  <c r="V95" i="2" s="1"/>
  <c r="U92" i="1"/>
  <c r="U95" i="2" s="1"/>
  <c r="T92" i="1"/>
  <c r="T95" i="2" s="1"/>
  <c r="S92" i="1"/>
  <c r="R92" i="1"/>
  <c r="R95" i="2" s="1"/>
  <c r="Q92" i="1"/>
  <c r="Q95" i="2" s="1"/>
  <c r="P92" i="1"/>
  <c r="P95" i="2" s="1"/>
  <c r="O92" i="1"/>
  <c r="O95" i="2" s="1"/>
  <c r="N92" i="1"/>
  <c r="N95" i="2" s="1"/>
  <c r="M92" i="1"/>
  <c r="M95" i="2" s="1"/>
  <c r="L92" i="1"/>
  <c r="L95" i="2" s="1"/>
  <c r="K92" i="1"/>
  <c r="K95" i="2" s="1"/>
  <c r="J92" i="1"/>
  <c r="J95" i="2" s="1"/>
  <c r="I92" i="1"/>
  <c r="I95" i="2" s="1"/>
  <c r="H92" i="1"/>
  <c r="H95" i="2" s="1"/>
  <c r="G92" i="1"/>
  <c r="G95" i="2" s="1"/>
  <c r="F92" i="1"/>
  <c r="F95" i="2" s="1"/>
  <c r="E92" i="1"/>
  <c r="E95" i="2" s="1"/>
  <c r="D92" i="1"/>
  <c r="D95" i="2" s="1"/>
  <c r="C92" i="1"/>
  <c r="B92" i="1"/>
  <c r="A92" i="1"/>
  <c r="A94" i="2" s="1"/>
  <c r="AN4" i="13"/>
  <c r="AM4" i="13"/>
  <c r="AL4" i="13"/>
  <c r="AK4" i="13"/>
  <c r="AJ4" i="13"/>
  <c r="AI4" i="13"/>
  <c r="AH4" i="13"/>
  <c r="AG4" i="13"/>
  <c r="AF4" i="13"/>
  <c r="AE4" i="13"/>
  <c r="AD4" i="13"/>
  <c r="AC4" i="13"/>
  <c r="AA3" i="13"/>
  <c r="Z3" i="13"/>
  <c r="Y3" i="13"/>
  <c r="X3" i="13"/>
  <c r="W3" i="13"/>
  <c r="V3" i="13"/>
  <c r="U3" i="13"/>
  <c r="T3" i="13"/>
  <c r="S3" i="13"/>
  <c r="R3" i="13"/>
  <c r="Q3" i="13"/>
  <c r="P3" i="13"/>
  <c r="N3" i="13"/>
  <c r="M3" i="13"/>
  <c r="L3" i="13"/>
  <c r="K3" i="13"/>
  <c r="J3" i="13"/>
  <c r="I3" i="13"/>
  <c r="H3" i="13"/>
  <c r="G3" i="13"/>
  <c r="F3" i="13"/>
  <c r="E3" i="13"/>
  <c r="D3" i="13"/>
  <c r="C3" i="13"/>
  <c r="AA4" i="13"/>
  <c r="Z4" i="13"/>
  <c r="Y4" i="13"/>
  <c r="X4" i="13"/>
  <c r="W4" i="13"/>
  <c r="P4" i="13"/>
  <c r="N4" i="13"/>
  <c r="M4" i="13"/>
  <c r="L4" i="13"/>
  <c r="K4" i="13"/>
  <c r="J4" i="13"/>
  <c r="I4" i="13"/>
  <c r="V4" i="13" s="1"/>
  <c r="H4" i="13"/>
  <c r="U4" i="13" s="1"/>
  <c r="G4" i="13"/>
  <c r="T4" i="13" s="1"/>
  <c r="F4" i="13"/>
  <c r="S4" i="13" s="1"/>
  <c r="E4" i="13"/>
  <c r="R4" i="13" s="1"/>
  <c r="D4" i="13"/>
  <c r="Q4" i="13" s="1"/>
  <c r="C4" i="13"/>
  <c r="B93" i="3"/>
  <c r="C93" i="3" s="1"/>
  <c r="A93" i="3" s="1"/>
  <c r="C93" i="2"/>
  <c r="B93" i="2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AQ94" i="14" s="1"/>
  <c r="BO91" i="1"/>
  <c r="BN91" i="1"/>
  <c r="BM91" i="1"/>
  <c r="BL91" i="1"/>
  <c r="P94" i="14" s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92" i="3"/>
  <c r="C92" i="3" s="1"/>
  <c r="A92" i="3" s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C92" i="2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AQ93" i="14" s="1"/>
  <c r="BO90" i="1"/>
  <c r="BN90" i="1"/>
  <c r="BM90" i="1"/>
  <c r="BL90" i="1"/>
  <c r="P93" i="14" s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91" i="3"/>
  <c r="C91" i="3" s="1"/>
  <c r="A91" i="3" s="1"/>
  <c r="C91" i="2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AQ92" i="14" s="1"/>
  <c r="BO89" i="1"/>
  <c r="BN89" i="1"/>
  <c r="BM89" i="1"/>
  <c r="BL89" i="1"/>
  <c r="P92" i="14" s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90" i="3"/>
  <c r="C90" i="3" s="1"/>
  <c r="A90" i="3" s="1"/>
  <c r="C90" i="2"/>
  <c r="C88" i="1"/>
  <c r="C87" i="1"/>
  <c r="B87" i="1"/>
  <c r="B86" i="1"/>
  <c r="B85" i="1"/>
  <c r="B84" i="1"/>
  <c r="B83" i="1"/>
  <c r="B82" i="1"/>
  <c r="B81" i="1"/>
  <c r="B80" i="1"/>
  <c r="B79" i="1"/>
  <c r="B78" i="1"/>
  <c r="B77" i="1"/>
  <c r="B76" i="1"/>
  <c r="B88" i="1" s="1"/>
  <c r="B75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AQ91" i="14" s="1"/>
  <c r="BO88" i="1"/>
  <c r="BN88" i="1"/>
  <c r="BM88" i="1"/>
  <c r="BL88" i="1"/>
  <c r="P91" i="14" s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88" i="1"/>
  <c r="B89" i="3"/>
  <c r="C89" i="3" s="1"/>
  <c r="A89" i="3" s="1"/>
  <c r="C89" i="2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AQ90" i="14" s="1"/>
  <c r="BO87" i="1"/>
  <c r="BN87" i="1"/>
  <c r="BM87" i="1"/>
  <c r="BL87" i="1"/>
  <c r="P90" i="14" s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87" i="1"/>
  <c r="B88" i="3"/>
  <c r="C88" i="3" s="1"/>
  <c r="A88" i="3" s="1"/>
  <c r="C88" i="2"/>
  <c r="CD86" i="1"/>
  <c r="CD100" i="3" s="1"/>
  <c r="CC86" i="1"/>
  <c r="CB86" i="1"/>
  <c r="CA86" i="1"/>
  <c r="CA100" i="3" s="1"/>
  <c r="BZ86" i="1"/>
  <c r="BZ100" i="3" s="1"/>
  <c r="BY86" i="1"/>
  <c r="BX86" i="1"/>
  <c r="BX100" i="3" s="1"/>
  <c r="BW86" i="1"/>
  <c r="BW100" i="3" s="1"/>
  <c r="BV86" i="1"/>
  <c r="BV100" i="3" s="1"/>
  <c r="BU86" i="1"/>
  <c r="BU100" i="3" s="1"/>
  <c r="BT86" i="1"/>
  <c r="BS86" i="1"/>
  <c r="BR86" i="1"/>
  <c r="BR100" i="3" s="1"/>
  <c r="BQ86" i="1"/>
  <c r="BQ100" i="3" s="1"/>
  <c r="BP86" i="1"/>
  <c r="BO86" i="1"/>
  <c r="BO100" i="3" s="1"/>
  <c r="BN86" i="1"/>
  <c r="BM86" i="1"/>
  <c r="BM100" i="3" s="1"/>
  <c r="BL86" i="1"/>
  <c r="P89" i="14" s="1"/>
  <c r="BK86" i="1"/>
  <c r="BK100" i="3" s="1"/>
  <c r="BJ86" i="1"/>
  <c r="BI86" i="1"/>
  <c r="BI100" i="3" s="1"/>
  <c r="BH86" i="1"/>
  <c r="BG86" i="1"/>
  <c r="BG100" i="3" s="1"/>
  <c r="BF86" i="1"/>
  <c r="BF100" i="3" s="1"/>
  <c r="BE86" i="1"/>
  <c r="BE100" i="3" s="1"/>
  <c r="BD86" i="1"/>
  <c r="BD100" i="3" s="1"/>
  <c r="BC86" i="1"/>
  <c r="BB86" i="1"/>
  <c r="BA86" i="1"/>
  <c r="BA100" i="3" s="1"/>
  <c r="AZ86" i="1"/>
  <c r="AZ100" i="3" s="1"/>
  <c r="AY86" i="1"/>
  <c r="AY100" i="3" s="1"/>
  <c r="AX86" i="1"/>
  <c r="AX100" i="3" s="1"/>
  <c r="AW86" i="1"/>
  <c r="AV86" i="1"/>
  <c r="AV100" i="3" s="1"/>
  <c r="AU86" i="1"/>
  <c r="AU100" i="3" s="1"/>
  <c r="AT86" i="1"/>
  <c r="AS86" i="1"/>
  <c r="AR86" i="1"/>
  <c r="AR100" i="3" s="1"/>
  <c r="AQ86" i="1"/>
  <c r="AQ100" i="3" s="1"/>
  <c r="AP86" i="1"/>
  <c r="AP100" i="3" s="1"/>
  <c r="AO86" i="1"/>
  <c r="AO100" i="3" s="1"/>
  <c r="AN86" i="1"/>
  <c r="AN100" i="3" s="1"/>
  <c r="AM86" i="1"/>
  <c r="AL86" i="1"/>
  <c r="AL100" i="3" s="1"/>
  <c r="AK86" i="1"/>
  <c r="AK100" i="3" s="1"/>
  <c r="AJ86" i="1"/>
  <c r="AJ100" i="3" s="1"/>
  <c r="AI86" i="1"/>
  <c r="AI100" i="3" s="1"/>
  <c r="AH86" i="1"/>
  <c r="AH100" i="3" s="1"/>
  <c r="AG86" i="1"/>
  <c r="AG100" i="3" s="1"/>
  <c r="AF86" i="1"/>
  <c r="AE86" i="1"/>
  <c r="AE100" i="3" s="1"/>
  <c r="AD86" i="1"/>
  <c r="AC86" i="1"/>
  <c r="AC100" i="3" s="1"/>
  <c r="AB86" i="1"/>
  <c r="AB100" i="3" s="1"/>
  <c r="AA86" i="1"/>
  <c r="AA100" i="3" s="1"/>
  <c r="Z86" i="1"/>
  <c r="Z100" i="3" s="1"/>
  <c r="Y86" i="1"/>
  <c r="Y100" i="3" s="1"/>
  <c r="X86" i="1"/>
  <c r="W86" i="1"/>
  <c r="W100" i="3" s="1"/>
  <c r="V86" i="1"/>
  <c r="U86" i="1"/>
  <c r="U100" i="3" s="1"/>
  <c r="T86" i="1"/>
  <c r="T100" i="3" s="1"/>
  <c r="S86" i="1"/>
  <c r="S100" i="3" s="1"/>
  <c r="R86" i="1"/>
  <c r="R100" i="3" s="1"/>
  <c r="Q86" i="1"/>
  <c r="P86" i="1"/>
  <c r="O86" i="1"/>
  <c r="O100" i="3" s="1"/>
  <c r="N86" i="1"/>
  <c r="M86" i="1"/>
  <c r="M100" i="3" s="1"/>
  <c r="L86" i="1"/>
  <c r="L100" i="3" s="1"/>
  <c r="K86" i="1"/>
  <c r="K100" i="3" s="1"/>
  <c r="J86" i="1"/>
  <c r="J100" i="3" s="1"/>
  <c r="I86" i="1"/>
  <c r="I100" i="3" s="1"/>
  <c r="H86" i="1"/>
  <c r="H100" i="3" s="1"/>
  <c r="G86" i="1"/>
  <c r="F86" i="1"/>
  <c r="E86" i="1"/>
  <c r="E100" i="3" s="1"/>
  <c r="D86" i="1"/>
  <c r="D100" i="3" s="1"/>
  <c r="A86" i="1"/>
  <c r="B87" i="3"/>
  <c r="C87" i="3" s="1"/>
  <c r="A87" i="3" s="1"/>
  <c r="C87" i="2"/>
  <c r="CD85" i="1"/>
  <c r="CC85" i="1"/>
  <c r="CC99" i="3" s="1"/>
  <c r="CB85" i="1"/>
  <c r="CB99" i="3" s="1"/>
  <c r="CA85" i="1"/>
  <c r="CA99" i="3" s="1"/>
  <c r="BZ85" i="1"/>
  <c r="BZ99" i="3" s="1"/>
  <c r="BY85" i="1"/>
  <c r="BY99" i="3" s="1"/>
  <c r="BX85" i="1"/>
  <c r="BX99" i="3" s="1"/>
  <c r="BW85" i="1"/>
  <c r="BW99" i="3" s="1"/>
  <c r="BV85" i="1"/>
  <c r="BV99" i="3" s="1"/>
  <c r="BU85" i="1"/>
  <c r="BU99" i="3" s="1"/>
  <c r="BT85" i="1"/>
  <c r="BT99" i="3" s="1"/>
  <c r="BS85" i="1"/>
  <c r="BR85" i="1"/>
  <c r="BR99" i="3" s="1"/>
  <c r="BQ85" i="1"/>
  <c r="BQ99" i="3" s="1"/>
  <c r="BP85" i="1"/>
  <c r="BO85" i="1"/>
  <c r="BO99" i="3" s="1"/>
  <c r="BN85" i="1"/>
  <c r="BN99" i="3" s="1"/>
  <c r="BM85" i="1"/>
  <c r="BM99" i="3" s="1"/>
  <c r="BL85" i="1"/>
  <c r="P88" i="14" s="1"/>
  <c r="BK85" i="1"/>
  <c r="BK99" i="3" s="1"/>
  <c r="BJ85" i="1"/>
  <c r="BJ99" i="3" s="1"/>
  <c r="BI85" i="1"/>
  <c r="BI99" i="3" s="1"/>
  <c r="BH85" i="1"/>
  <c r="BH99" i="3" s="1"/>
  <c r="BG85" i="1"/>
  <c r="BG99" i="3" s="1"/>
  <c r="BF85" i="1"/>
  <c r="BF99" i="3" s="1"/>
  <c r="BE85" i="1"/>
  <c r="BE99" i="3" s="1"/>
  <c r="BD85" i="1"/>
  <c r="BD99" i="3" s="1"/>
  <c r="BC85" i="1"/>
  <c r="BC99" i="3" s="1"/>
  <c r="BB85" i="1"/>
  <c r="BB99" i="3" s="1"/>
  <c r="BA85" i="1"/>
  <c r="BA99" i="3" s="1"/>
  <c r="AZ85" i="1"/>
  <c r="AZ99" i="3" s="1"/>
  <c r="AY85" i="1"/>
  <c r="AY99" i="3" s="1"/>
  <c r="AX85" i="1"/>
  <c r="AX99" i="3" s="1"/>
  <c r="AW85" i="1"/>
  <c r="AV85" i="1"/>
  <c r="AV99" i="3" s="1"/>
  <c r="AU85" i="1"/>
  <c r="AU99" i="3" s="1"/>
  <c r="AT85" i="1"/>
  <c r="AT99" i="3" s="1"/>
  <c r="AS85" i="1"/>
  <c r="AS99" i="3" s="1"/>
  <c r="AR85" i="1"/>
  <c r="AR99" i="3" s="1"/>
  <c r="AQ85" i="1"/>
  <c r="AQ99" i="3" s="1"/>
  <c r="AP85" i="1"/>
  <c r="AO85" i="1"/>
  <c r="AO99" i="3" s="1"/>
  <c r="AN85" i="1"/>
  <c r="AN99" i="3" s="1"/>
  <c r="AM85" i="1"/>
  <c r="AM99" i="3" s="1"/>
  <c r="AL85" i="1"/>
  <c r="AL99" i="3" s="1"/>
  <c r="AK85" i="1"/>
  <c r="AK99" i="3" s="1"/>
  <c r="AJ85" i="1"/>
  <c r="AJ99" i="3" s="1"/>
  <c r="AI85" i="1"/>
  <c r="AI99" i="3" s="1"/>
  <c r="AH85" i="1"/>
  <c r="AH99" i="3" s="1"/>
  <c r="AG85" i="1"/>
  <c r="AG99" i="3" s="1"/>
  <c r="AF85" i="1"/>
  <c r="AF99" i="3" s="1"/>
  <c r="AE85" i="1"/>
  <c r="AE99" i="3" s="1"/>
  <c r="AD85" i="1"/>
  <c r="AD99" i="3" s="1"/>
  <c r="AC85" i="1"/>
  <c r="AB85" i="1"/>
  <c r="AB99" i="3" s="1"/>
  <c r="AA85" i="1"/>
  <c r="AA99" i="3" s="1"/>
  <c r="Z85" i="1"/>
  <c r="Z99" i="3" s="1"/>
  <c r="Y85" i="1"/>
  <c r="Y99" i="3" s="1"/>
  <c r="X85" i="1"/>
  <c r="X99" i="3" s="1"/>
  <c r="W85" i="1"/>
  <c r="V85" i="1"/>
  <c r="V99" i="3" s="1"/>
  <c r="U85" i="1"/>
  <c r="U99" i="3" s="1"/>
  <c r="T85" i="1"/>
  <c r="T99" i="3" s="1"/>
  <c r="S85" i="1"/>
  <c r="S99" i="3" s="1"/>
  <c r="R85" i="1"/>
  <c r="Q85" i="1"/>
  <c r="Q99" i="3" s="1"/>
  <c r="P85" i="1"/>
  <c r="P99" i="3" s="1"/>
  <c r="O85" i="1"/>
  <c r="O99" i="3" s="1"/>
  <c r="N85" i="1"/>
  <c r="N99" i="3" s="1"/>
  <c r="M85" i="1"/>
  <c r="L85" i="1"/>
  <c r="L99" i="3" s="1"/>
  <c r="K85" i="1"/>
  <c r="K99" i="3" s="1"/>
  <c r="J85" i="1"/>
  <c r="J99" i="3" s="1"/>
  <c r="I85" i="1"/>
  <c r="I99" i="3" s="1"/>
  <c r="H85" i="1"/>
  <c r="H99" i="3" s="1"/>
  <c r="G85" i="1"/>
  <c r="G99" i="3" s="1"/>
  <c r="F85" i="1"/>
  <c r="E85" i="1"/>
  <c r="E99" i="3" s="1"/>
  <c r="D85" i="1"/>
  <c r="D99" i="3" s="1"/>
  <c r="A85" i="1"/>
  <c r="B86" i="3"/>
  <c r="C86" i="3" s="1"/>
  <c r="A86" i="3" s="1"/>
  <c r="C86" i="2"/>
  <c r="CD84" i="1"/>
  <c r="CD98" i="3" s="1"/>
  <c r="CC84" i="1"/>
  <c r="CC98" i="3" s="1"/>
  <c r="CB84" i="1"/>
  <c r="CB98" i="3" s="1"/>
  <c r="CA84" i="1"/>
  <c r="CA98" i="3" s="1"/>
  <c r="BZ84" i="1"/>
  <c r="BZ98" i="3" s="1"/>
  <c r="BY84" i="1"/>
  <c r="BY98" i="3" s="1"/>
  <c r="BX84" i="1"/>
  <c r="BX98" i="3" s="1"/>
  <c r="BW84" i="1"/>
  <c r="BW98" i="3" s="1"/>
  <c r="BV84" i="1"/>
  <c r="BV98" i="3" s="1"/>
  <c r="BU84" i="1"/>
  <c r="BU98" i="3" s="1"/>
  <c r="BT84" i="1"/>
  <c r="BT98" i="3" s="1"/>
  <c r="BS84" i="1"/>
  <c r="BS98" i="3" s="1"/>
  <c r="BR84" i="1"/>
  <c r="BR98" i="3" s="1"/>
  <c r="BQ84" i="1"/>
  <c r="BQ98" i="3" s="1"/>
  <c r="BP84" i="1"/>
  <c r="BO84" i="1"/>
  <c r="BO98" i="3" s="1"/>
  <c r="BN84" i="1"/>
  <c r="BN98" i="3" s="1"/>
  <c r="BM84" i="1"/>
  <c r="BM98" i="3" s="1"/>
  <c r="BL84" i="1"/>
  <c r="P87" i="14" s="1"/>
  <c r="BK84" i="1"/>
  <c r="BK98" i="3" s="1"/>
  <c r="BJ84" i="1"/>
  <c r="BJ98" i="3" s="1"/>
  <c r="BI84" i="1"/>
  <c r="BI98" i="3" s="1"/>
  <c r="BH84" i="1"/>
  <c r="BH98" i="3" s="1"/>
  <c r="BG84" i="1"/>
  <c r="BG98" i="3" s="1"/>
  <c r="BF84" i="1"/>
  <c r="BF98" i="3" s="1"/>
  <c r="BE84" i="1"/>
  <c r="BE98" i="3" s="1"/>
  <c r="BD84" i="1"/>
  <c r="BD98" i="3" s="1"/>
  <c r="BC84" i="1"/>
  <c r="BC98" i="3" s="1"/>
  <c r="BB84" i="1"/>
  <c r="BB98" i="3" s="1"/>
  <c r="BA84" i="1"/>
  <c r="BA98" i="3" s="1"/>
  <c r="AZ84" i="1"/>
  <c r="AZ98" i="3" s="1"/>
  <c r="AY84" i="1"/>
  <c r="AY98" i="3" s="1"/>
  <c r="AX84" i="1"/>
  <c r="AX98" i="3" s="1"/>
  <c r="AW84" i="1"/>
  <c r="AW98" i="3" s="1"/>
  <c r="AV84" i="1"/>
  <c r="AV98" i="3" s="1"/>
  <c r="AU84" i="1"/>
  <c r="AU98" i="3" s="1"/>
  <c r="AT84" i="1"/>
  <c r="AT98" i="3" s="1"/>
  <c r="AS84" i="1"/>
  <c r="AS98" i="3" s="1"/>
  <c r="AR84" i="1"/>
  <c r="AR98" i="3" s="1"/>
  <c r="AQ84" i="1"/>
  <c r="AQ98" i="3" s="1"/>
  <c r="AP84" i="1"/>
  <c r="AP98" i="3" s="1"/>
  <c r="AO84" i="1"/>
  <c r="AO98" i="3" s="1"/>
  <c r="AN84" i="1"/>
  <c r="AN98" i="3" s="1"/>
  <c r="AM84" i="1"/>
  <c r="AM98" i="3" s="1"/>
  <c r="AL84" i="1"/>
  <c r="AL98" i="3" s="1"/>
  <c r="AK84" i="1"/>
  <c r="AK98" i="3" s="1"/>
  <c r="AJ84" i="1"/>
  <c r="AJ98" i="3" s="1"/>
  <c r="AI84" i="1"/>
  <c r="AI98" i="3" s="1"/>
  <c r="AH84" i="1"/>
  <c r="AH98" i="3" s="1"/>
  <c r="AG84" i="1"/>
  <c r="AG98" i="3" s="1"/>
  <c r="AF84" i="1"/>
  <c r="AF98" i="3" s="1"/>
  <c r="AE84" i="1"/>
  <c r="AE98" i="3" s="1"/>
  <c r="AD84" i="1"/>
  <c r="AD98" i="3" s="1"/>
  <c r="AC84" i="1"/>
  <c r="AC98" i="3" s="1"/>
  <c r="AB84" i="1"/>
  <c r="AB98" i="3" s="1"/>
  <c r="AA84" i="1"/>
  <c r="AA98" i="3" s="1"/>
  <c r="Z84" i="1"/>
  <c r="Z98" i="3" s="1"/>
  <c r="Y84" i="1"/>
  <c r="Y98" i="3" s="1"/>
  <c r="X84" i="1"/>
  <c r="X98" i="3" s="1"/>
  <c r="W84" i="1"/>
  <c r="W98" i="3" s="1"/>
  <c r="V84" i="1"/>
  <c r="V98" i="3" s="1"/>
  <c r="U84" i="1"/>
  <c r="U98" i="3" s="1"/>
  <c r="T84" i="1"/>
  <c r="T98" i="3" s="1"/>
  <c r="S84" i="1"/>
  <c r="S98" i="3" s="1"/>
  <c r="R84" i="1"/>
  <c r="R98" i="3" s="1"/>
  <c r="Q84" i="1"/>
  <c r="Q98" i="3" s="1"/>
  <c r="P84" i="1"/>
  <c r="P98" i="3" s="1"/>
  <c r="O84" i="1"/>
  <c r="O98" i="3" s="1"/>
  <c r="N84" i="1"/>
  <c r="N98" i="3" s="1"/>
  <c r="M84" i="1"/>
  <c r="M98" i="3" s="1"/>
  <c r="L84" i="1"/>
  <c r="L98" i="3" s="1"/>
  <c r="K84" i="1"/>
  <c r="K98" i="3" s="1"/>
  <c r="J84" i="1"/>
  <c r="J98" i="3" s="1"/>
  <c r="I84" i="1"/>
  <c r="I98" i="3" s="1"/>
  <c r="H84" i="1"/>
  <c r="H98" i="3" s="1"/>
  <c r="G84" i="1"/>
  <c r="G98" i="3" s="1"/>
  <c r="F84" i="1"/>
  <c r="F98" i="3" s="1"/>
  <c r="E84" i="1"/>
  <c r="E98" i="3" s="1"/>
  <c r="D84" i="1"/>
  <c r="D98" i="3" s="1"/>
  <c r="A84" i="1"/>
  <c r="B85" i="3"/>
  <c r="C85" i="3" s="1"/>
  <c r="A85" i="3" s="1"/>
  <c r="C85" i="2"/>
  <c r="CD83" i="1"/>
  <c r="CD97" i="3" s="1"/>
  <c r="CC83" i="1"/>
  <c r="CC97" i="3" s="1"/>
  <c r="CB83" i="1"/>
  <c r="CB97" i="3" s="1"/>
  <c r="CA83" i="1"/>
  <c r="CA97" i="3" s="1"/>
  <c r="BZ83" i="1"/>
  <c r="BZ97" i="3" s="1"/>
  <c r="BY83" i="1"/>
  <c r="BY97" i="3" s="1"/>
  <c r="BX83" i="1"/>
  <c r="BX97" i="3" s="1"/>
  <c r="BW83" i="1"/>
  <c r="BW97" i="3" s="1"/>
  <c r="BV83" i="1"/>
  <c r="BV97" i="3" s="1"/>
  <c r="BU83" i="1"/>
  <c r="BU97" i="3" s="1"/>
  <c r="BT83" i="1"/>
  <c r="BT97" i="3" s="1"/>
  <c r="BS83" i="1"/>
  <c r="BS97" i="3" s="1"/>
  <c r="BR83" i="1"/>
  <c r="BR97" i="3" s="1"/>
  <c r="BQ83" i="1"/>
  <c r="BQ97" i="3" s="1"/>
  <c r="BP83" i="1"/>
  <c r="BO83" i="1"/>
  <c r="BO97" i="3" s="1"/>
  <c r="BN83" i="1"/>
  <c r="BN97" i="3" s="1"/>
  <c r="BM83" i="1"/>
  <c r="BM97" i="3" s="1"/>
  <c r="BL83" i="1"/>
  <c r="P86" i="14" s="1"/>
  <c r="BK83" i="1"/>
  <c r="BK97" i="3" s="1"/>
  <c r="BJ83" i="1"/>
  <c r="BJ97" i="3" s="1"/>
  <c r="BI83" i="1"/>
  <c r="BI97" i="3" s="1"/>
  <c r="BH83" i="1"/>
  <c r="BH97" i="3" s="1"/>
  <c r="BG83" i="1"/>
  <c r="BG97" i="3" s="1"/>
  <c r="BF83" i="1"/>
  <c r="BF97" i="3" s="1"/>
  <c r="BE83" i="1"/>
  <c r="BE97" i="3" s="1"/>
  <c r="BD83" i="1"/>
  <c r="BD97" i="3" s="1"/>
  <c r="BC83" i="1"/>
  <c r="BC97" i="3" s="1"/>
  <c r="BB83" i="1"/>
  <c r="BB97" i="3" s="1"/>
  <c r="BA83" i="1"/>
  <c r="BA97" i="3" s="1"/>
  <c r="AZ83" i="1"/>
  <c r="AZ97" i="3" s="1"/>
  <c r="AY83" i="1"/>
  <c r="AY97" i="3" s="1"/>
  <c r="AX83" i="1"/>
  <c r="AX97" i="3" s="1"/>
  <c r="AW83" i="1"/>
  <c r="AW97" i="3" s="1"/>
  <c r="AV83" i="1"/>
  <c r="AV97" i="3" s="1"/>
  <c r="AU83" i="1"/>
  <c r="AU97" i="3" s="1"/>
  <c r="AT83" i="1"/>
  <c r="AT97" i="3" s="1"/>
  <c r="AS83" i="1"/>
  <c r="AS97" i="3" s="1"/>
  <c r="AR83" i="1"/>
  <c r="AR97" i="3" s="1"/>
  <c r="AQ83" i="1"/>
  <c r="AQ97" i="3" s="1"/>
  <c r="AP83" i="1"/>
  <c r="AP97" i="3" s="1"/>
  <c r="AO83" i="1"/>
  <c r="AO97" i="3" s="1"/>
  <c r="AN83" i="1"/>
  <c r="AN97" i="3" s="1"/>
  <c r="AM83" i="1"/>
  <c r="AM97" i="3" s="1"/>
  <c r="AL83" i="1"/>
  <c r="AL97" i="3" s="1"/>
  <c r="AK83" i="1"/>
  <c r="AK97" i="3" s="1"/>
  <c r="AJ83" i="1"/>
  <c r="AJ97" i="3" s="1"/>
  <c r="AI83" i="1"/>
  <c r="AI97" i="3" s="1"/>
  <c r="AH83" i="1"/>
  <c r="AH97" i="3" s="1"/>
  <c r="AG83" i="1"/>
  <c r="AG97" i="3" s="1"/>
  <c r="AF83" i="1"/>
  <c r="AF97" i="3" s="1"/>
  <c r="AE83" i="1"/>
  <c r="AE86" i="2" s="1"/>
  <c r="AD83" i="1"/>
  <c r="AD97" i="3" s="1"/>
  <c r="AC83" i="1"/>
  <c r="AC97" i="3" s="1"/>
  <c r="AB83" i="1"/>
  <c r="AB97" i="3" s="1"/>
  <c r="AA83" i="1"/>
  <c r="AA97" i="3" s="1"/>
  <c r="Z83" i="1"/>
  <c r="Z97" i="3" s="1"/>
  <c r="Y83" i="1"/>
  <c r="Y97" i="3" s="1"/>
  <c r="X83" i="1"/>
  <c r="X97" i="3" s="1"/>
  <c r="W83" i="1"/>
  <c r="W97" i="3" s="1"/>
  <c r="V83" i="1"/>
  <c r="V97" i="3" s="1"/>
  <c r="U83" i="1"/>
  <c r="U97" i="3" s="1"/>
  <c r="T83" i="1"/>
  <c r="T97" i="3" s="1"/>
  <c r="S83" i="1"/>
  <c r="S97" i="3" s="1"/>
  <c r="R83" i="1"/>
  <c r="R97" i="3" s="1"/>
  <c r="Q83" i="1"/>
  <c r="Q97" i="3" s="1"/>
  <c r="P83" i="1"/>
  <c r="P97" i="3" s="1"/>
  <c r="O83" i="1"/>
  <c r="O97" i="3" s="1"/>
  <c r="N83" i="1"/>
  <c r="N97" i="3" s="1"/>
  <c r="M83" i="1"/>
  <c r="M97" i="3" s="1"/>
  <c r="L83" i="1"/>
  <c r="L97" i="3" s="1"/>
  <c r="K83" i="1"/>
  <c r="K97" i="3" s="1"/>
  <c r="J83" i="1"/>
  <c r="J97" i="3" s="1"/>
  <c r="I83" i="1"/>
  <c r="I97" i="3" s="1"/>
  <c r="H83" i="1"/>
  <c r="H97" i="3" s="1"/>
  <c r="G83" i="1"/>
  <c r="G97" i="3" s="1"/>
  <c r="F83" i="1"/>
  <c r="F97" i="3" s="1"/>
  <c r="E83" i="1"/>
  <c r="E97" i="3" s="1"/>
  <c r="D83" i="1"/>
  <c r="D97" i="3" s="1"/>
  <c r="A83" i="1"/>
  <c r="DU92" i="1" l="1"/>
  <c r="BL100" i="3"/>
  <c r="AQ89" i="14"/>
  <c r="BP100" i="3"/>
  <c r="DP91" i="1"/>
  <c r="BL99" i="3"/>
  <c r="DN91" i="1"/>
  <c r="DR91" i="1"/>
  <c r="DQ92" i="1"/>
  <c r="DX91" i="1"/>
  <c r="DL92" i="1"/>
  <c r="DV92" i="1"/>
  <c r="DR92" i="1"/>
  <c r="CF99" i="2"/>
  <c r="DS92" i="1"/>
  <c r="DN92" i="1"/>
  <c r="DX92" i="1"/>
  <c r="DT91" i="1"/>
  <c r="AQ88" i="14"/>
  <c r="BP99" i="3"/>
  <c r="DT92" i="1"/>
  <c r="BL98" i="3"/>
  <c r="AQ87" i="14"/>
  <c r="BP98" i="3"/>
  <c r="BL97" i="3"/>
  <c r="CF97" i="3" s="1"/>
  <c r="AE97" i="3"/>
  <c r="DM91" i="1"/>
  <c r="DL91" i="1"/>
  <c r="R92" i="2"/>
  <c r="AH92" i="2"/>
  <c r="AX92" i="2"/>
  <c r="BN92" i="2"/>
  <c r="CD92" i="2"/>
  <c r="DO91" i="1"/>
  <c r="AQ86" i="14"/>
  <c r="BP97" i="3"/>
  <c r="CF96" i="2"/>
  <c r="BB94" i="2"/>
  <c r="W88" i="13"/>
  <c r="U89" i="13"/>
  <c r="F90" i="13"/>
  <c r="D91" i="13"/>
  <c r="AL94" i="2"/>
  <c r="J88" i="13"/>
  <c r="E88" i="13"/>
  <c r="H93" i="13"/>
  <c r="BR94" i="2"/>
  <c r="R88" i="13"/>
  <c r="V94" i="2"/>
  <c r="F94" i="2"/>
  <c r="P89" i="13"/>
  <c r="AI93" i="2"/>
  <c r="AY93" i="2"/>
  <c r="AR89" i="14"/>
  <c r="U93" i="2"/>
  <c r="G87" i="13"/>
  <c r="BL95" i="2"/>
  <c r="P92" i="13"/>
  <c r="S94" i="2"/>
  <c r="S95" i="2"/>
  <c r="AI94" i="2"/>
  <c r="AI95" i="2"/>
  <c r="AY94" i="2"/>
  <c r="AY95" i="2"/>
  <c r="BO94" i="2"/>
  <c r="BO95" i="2"/>
  <c r="AQ95" i="14"/>
  <c r="AR95" i="14" s="1"/>
  <c r="BP95" i="2"/>
  <c r="AR92" i="14"/>
  <c r="Z88" i="13"/>
  <c r="X92" i="2"/>
  <c r="BT92" i="2"/>
  <c r="AR88" i="14"/>
  <c r="D93" i="2"/>
  <c r="AZ93" i="2"/>
  <c r="AR94" i="14"/>
  <c r="Y90" i="13"/>
  <c r="AR93" i="14"/>
  <c r="D94" i="2"/>
  <c r="T94" i="2"/>
  <c r="AJ94" i="2"/>
  <c r="AZ94" i="2"/>
  <c r="BP94" i="2"/>
  <c r="AZ89" i="14"/>
  <c r="AB89" i="14"/>
  <c r="AY89" i="14"/>
  <c r="AA89" i="14"/>
  <c r="AX89" i="14"/>
  <c r="Z89" i="14"/>
  <c r="AW89" i="14"/>
  <c r="AV89" i="14"/>
  <c r="AU89" i="14"/>
  <c r="W89" i="14"/>
  <c r="AT89" i="14"/>
  <c r="AS89" i="14"/>
  <c r="T89" i="14"/>
  <c r="S89" i="14"/>
  <c r="R89" i="14"/>
  <c r="BD89" i="14"/>
  <c r="BC89" i="14"/>
  <c r="V89" i="14"/>
  <c r="Q88" i="14"/>
  <c r="U89" i="14"/>
  <c r="BB89" i="14"/>
  <c r="BA89" i="14"/>
  <c r="AC89" i="14"/>
  <c r="Y89" i="14"/>
  <c r="X89" i="14"/>
  <c r="BD90" i="14"/>
  <c r="BC90" i="14"/>
  <c r="BB90" i="14"/>
  <c r="BA90" i="14"/>
  <c r="AZ90" i="14"/>
  <c r="AY90" i="14"/>
  <c r="AA90" i="14"/>
  <c r="AX90" i="14"/>
  <c r="AW90" i="14"/>
  <c r="AV90" i="14"/>
  <c r="X90" i="14"/>
  <c r="AU90" i="14"/>
  <c r="W90" i="14"/>
  <c r="AT90" i="14"/>
  <c r="V90" i="14"/>
  <c r="AS90" i="14"/>
  <c r="U90" i="14"/>
  <c r="T90" i="14"/>
  <c r="S90" i="14"/>
  <c r="Q89" i="14"/>
  <c r="AC90" i="14"/>
  <c r="AB90" i="14"/>
  <c r="Z90" i="14"/>
  <c r="Y90" i="14"/>
  <c r="R90" i="14"/>
  <c r="E94" i="2"/>
  <c r="U94" i="2"/>
  <c r="AK94" i="2"/>
  <c r="BA94" i="2"/>
  <c r="BQ94" i="2"/>
  <c r="S93" i="2"/>
  <c r="G94" i="2"/>
  <c r="W94" i="2"/>
  <c r="AM94" i="2"/>
  <c r="BC94" i="2"/>
  <c r="BS94" i="2"/>
  <c r="T95" i="14"/>
  <c r="S95" i="14"/>
  <c r="R95" i="14"/>
  <c r="BD95" i="14"/>
  <c r="BC95" i="14"/>
  <c r="BB95" i="14"/>
  <c r="BA95" i="14"/>
  <c r="AZ95" i="14"/>
  <c r="AB95" i="14"/>
  <c r="AY95" i="14"/>
  <c r="AA95" i="14"/>
  <c r="AX95" i="14"/>
  <c r="Z95" i="14"/>
  <c r="AW95" i="14"/>
  <c r="Y95" i="14"/>
  <c r="AV95" i="14"/>
  <c r="X95" i="14"/>
  <c r="AU95" i="14"/>
  <c r="W95" i="14"/>
  <c r="AC95" i="14"/>
  <c r="V95" i="14"/>
  <c r="U95" i="14"/>
  <c r="Q94" i="14"/>
  <c r="AT95" i="14"/>
  <c r="AS95" i="14"/>
  <c r="T91" i="14"/>
  <c r="S91" i="14"/>
  <c r="R91" i="14"/>
  <c r="BD91" i="14"/>
  <c r="BC91" i="14"/>
  <c r="BB91" i="14"/>
  <c r="BA91" i="14"/>
  <c r="AZ91" i="14"/>
  <c r="AB91" i="14"/>
  <c r="AY91" i="14"/>
  <c r="AA91" i="14"/>
  <c r="AX91" i="14"/>
  <c r="Z91" i="14"/>
  <c r="AW91" i="14"/>
  <c r="Y91" i="14"/>
  <c r="AV91" i="14"/>
  <c r="X91" i="14"/>
  <c r="AU91" i="14"/>
  <c r="W91" i="14"/>
  <c r="Q90" i="14"/>
  <c r="AT91" i="14"/>
  <c r="AS91" i="14"/>
  <c r="AC91" i="14"/>
  <c r="V91" i="14"/>
  <c r="U91" i="14"/>
  <c r="H94" i="2"/>
  <c r="X94" i="2"/>
  <c r="AN94" i="2"/>
  <c r="BD94" i="2"/>
  <c r="BT94" i="2"/>
  <c r="AV92" i="14"/>
  <c r="X92" i="14"/>
  <c r="AU92" i="14"/>
  <c r="W92" i="14"/>
  <c r="AT92" i="14"/>
  <c r="V92" i="14"/>
  <c r="AS92" i="14"/>
  <c r="S92" i="14"/>
  <c r="BD92" i="14"/>
  <c r="BC92" i="14"/>
  <c r="BB92" i="14"/>
  <c r="BA92" i="14"/>
  <c r="AC92" i="14"/>
  <c r="AZ92" i="14"/>
  <c r="AB92" i="14"/>
  <c r="AY92" i="14"/>
  <c r="AA92" i="14"/>
  <c r="AX92" i="14"/>
  <c r="Z92" i="14"/>
  <c r="AW92" i="14"/>
  <c r="Y92" i="14"/>
  <c r="U92" i="14"/>
  <c r="T92" i="14"/>
  <c r="R92" i="14"/>
  <c r="Q91" i="14"/>
  <c r="Y92" i="13"/>
  <c r="I94" i="2"/>
  <c r="Y94" i="2"/>
  <c r="AO94" i="2"/>
  <c r="BE94" i="2"/>
  <c r="BU94" i="2"/>
  <c r="Q89" i="13"/>
  <c r="Z92" i="13"/>
  <c r="I93" i="13"/>
  <c r="V93" i="13"/>
  <c r="J94" i="2"/>
  <c r="Z94" i="2"/>
  <c r="AP94" i="2"/>
  <c r="BF94" i="2"/>
  <c r="BV94" i="2"/>
  <c r="AR90" i="14"/>
  <c r="J93" i="13"/>
  <c r="K94" i="2"/>
  <c r="AA94" i="2"/>
  <c r="AQ94" i="2"/>
  <c r="BG94" i="2"/>
  <c r="BW94" i="2"/>
  <c r="AZ93" i="14"/>
  <c r="AB93" i="14"/>
  <c r="AY93" i="14"/>
  <c r="AA93" i="14"/>
  <c r="AX93" i="14"/>
  <c r="Z93" i="14"/>
  <c r="AW93" i="14"/>
  <c r="AV93" i="14"/>
  <c r="AU93" i="14"/>
  <c r="W93" i="14"/>
  <c r="AT93" i="14"/>
  <c r="AS93" i="14"/>
  <c r="T93" i="14"/>
  <c r="S93" i="14"/>
  <c r="R93" i="14"/>
  <c r="BD93" i="14"/>
  <c r="BC93" i="14"/>
  <c r="Q92" i="14"/>
  <c r="AC93" i="14"/>
  <c r="Y93" i="14"/>
  <c r="X93" i="14"/>
  <c r="BB93" i="14"/>
  <c r="V93" i="14"/>
  <c r="BJ93" i="14" s="1"/>
  <c r="BA93" i="14"/>
  <c r="U93" i="14"/>
  <c r="L94" i="2"/>
  <c r="AB94" i="2"/>
  <c r="AR94" i="2"/>
  <c r="BH94" i="2"/>
  <c r="BX94" i="2"/>
  <c r="AR91" i="14"/>
  <c r="M94" i="2"/>
  <c r="AC94" i="2"/>
  <c r="AS94" i="2"/>
  <c r="BI94" i="2"/>
  <c r="BY94" i="2"/>
  <c r="Q95" i="14"/>
  <c r="N94" i="2"/>
  <c r="AD94" i="2"/>
  <c r="AT94" i="2"/>
  <c r="BJ94" i="2"/>
  <c r="BZ94" i="2"/>
  <c r="T87" i="14"/>
  <c r="S87" i="14"/>
  <c r="BD87" i="14"/>
  <c r="BC87" i="14"/>
  <c r="BB87" i="14"/>
  <c r="BA87" i="14"/>
  <c r="AZ87" i="14"/>
  <c r="AB87" i="14"/>
  <c r="AY87" i="14"/>
  <c r="AA87" i="14"/>
  <c r="AX87" i="14"/>
  <c r="Z87" i="14"/>
  <c r="AW87" i="14"/>
  <c r="Y87" i="14"/>
  <c r="AV87" i="14"/>
  <c r="X87" i="14"/>
  <c r="AU87" i="14"/>
  <c r="W87" i="14"/>
  <c r="AT87" i="14"/>
  <c r="AS87" i="14"/>
  <c r="AC87" i="14"/>
  <c r="V87" i="14"/>
  <c r="U87" i="14"/>
  <c r="R87" i="14"/>
  <c r="O94" i="2"/>
  <c r="AE94" i="2"/>
  <c r="AU94" i="2"/>
  <c r="BK94" i="2"/>
  <c r="CA94" i="2"/>
  <c r="BD94" i="14"/>
  <c r="BC94" i="14"/>
  <c r="BB94" i="14"/>
  <c r="BA94" i="14"/>
  <c r="AZ94" i="14"/>
  <c r="AY94" i="14"/>
  <c r="AA94" i="14"/>
  <c r="AX94" i="14"/>
  <c r="AW94" i="14"/>
  <c r="AV94" i="14"/>
  <c r="X94" i="14"/>
  <c r="AU94" i="14"/>
  <c r="W94" i="14"/>
  <c r="AT94" i="14"/>
  <c r="V94" i="14"/>
  <c r="AS94" i="14"/>
  <c r="U94" i="14"/>
  <c r="T94" i="14"/>
  <c r="S94" i="14"/>
  <c r="AC94" i="14"/>
  <c r="AB94" i="14"/>
  <c r="Q93" i="14"/>
  <c r="Z94" i="14"/>
  <c r="Y94" i="14"/>
  <c r="R94" i="14"/>
  <c r="P94" i="2"/>
  <c r="AF94" i="2"/>
  <c r="AV94" i="2"/>
  <c r="BL94" i="2"/>
  <c r="CB94" i="2"/>
  <c r="X89" i="13"/>
  <c r="Q94" i="2"/>
  <c r="AG94" i="2"/>
  <c r="AW94" i="2"/>
  <c r="BM94" i="2"/>
  <c r="CC94" i="2"/>
  <c r="AV88" i="14"/>
  <c r="X88" i="14"/>
  <c r="AU88" i="14"/>
  <c r="W88" i="14"/>
  <c r="AT88" i="14"/>
  <c r="AS88" i="14"/>
  <c r="BD88" i="14"/>
  <c r="BC88" i="14"/>
  <c r="BB88" i="14"/>
  <c r="BA88" i="14"/>
  <c r="AC88" i="14"/>
  <c r="AZ88" i="14"/>
  <c r="AB88" i="14"/>
  <c r="AY88" i="14"/>
  <c r="AA88" i="14"/>
  <c r="Q87" i="14"/>
  <c r="Z88" i="14"/>
  <c r="Y88" i="14"/>
  <c r="V88" i="14"/>
  <c r="U88" i="14"/>
  <c r="AX88" i="14"/>
  <c r="T88" i="14"/>
  <c r="AW88" i="14"/>
  <c r="S88" i="14"/>
  <c r="R88" i="14"/>
  <c r="R92" i="13"/>
  <c r="R94" i="2"/>
  <c r="AH94" i="2"/>
  <c r="AX94" i="2"/>
  <c r="BN94" i="2"/>
  <c r="CD94" i="2"/>
  <c r="Z90" i="13"/>
  <c r="K91" i="13"/>
  <c r="N89" i="13"/>
  <c r="AA90" i="13"/>
  <c r="L91" i="13"/>
  <c r="Z92" i="2"/>
  <c r="AK93" i="2"/>
  <c r="BQ93" i="2"/>
  <c r="T87" i="13"/>
  <c r="U93" i="13"/>
  <c r="E94" i="13"/>
  <c r="R94" i="13"/>
  <c r="C89" i="13"/>
  <c r="H87" i="13"/>
  <c r="S88" i="13"/>
  <c r="F94" i="13"/>
  <c r="S94" i="13"/>
  <c r="U87" i="13"/>
  <c r="F88" i="13"/>
  <c r="W93" i="13"/>
  <c r="D89" i="13"/>
  <c r="AA92" i="13"/>
  <c r="H89" i="13"/>
  <c r="AA87" i="13"/>
  <c r="L88" i="13"/>
  <c r="Y88" i="13"/>
  <c r="J89" i="13"/>
  <c r="W89" i="13"/>
  <c r="H90" i="13"/>
  <c r="F91" i="13"/>
  <c r="P92" i="2"/>
  <c r="AF92" i="2"/>
  <c r="Y94" i="13"/>
  <c r="M88" i="13"/>
  <c r="K89" i="13"/>
  <c r="I90" i="13"/>
  <c r="G91" i="13"/>
  <c r="Q92" i="13"/>
  <c r="N90" i="13"/>
  <c r="F87" i="13"/>
  <c r="E93" i="2"/>
  <c r="D94" i="13"/>
  <c r="BA93" i="2"/>
  <c r="Q94" i="13"/>
  <c r="A89" i="2"/>
  <c r="B90" i="13"/>
  <c r="M92" i="13"/>
  <c r="E89" i="13"/>
  <c r="R89" i="13"/>
  <c r="C90" i="13"/>
  <c r="P90" i="13"/>
  <c r="N92" i="13"/>
  <c r="D87" i="13"/>
  <c r="A87" i="2"/>
  <c r="B88" i="13"/>
  <c r="I87" i="13"/>
  <c r="J87" i="13"/>
  <c r="W87" i="13"/>
  <c r="G88" i="13"/>
  <c r="I88" i="13"/>
  <c r="V88" i="13"/>
  <c r="G89" i="13"/>
  <c r="T89" i="13"/>
  <c r="E90" i="13"/>
  <c r="R90" i="13"/>
  <c r="T88" i="13"/>
  <c r="L87" i="13"/>
  <c r="Y87" i="13"/>
  <c r="A86" i="2"/>
  <c r="B87" i="13"/>
  <c r="M87" i="13"/>
  <c r="Z87" i="13"/>
  <c r="K88" i="13"/>
  <c r="X88" i="13"/>
  <c r="N93" i="13"/>
  <c r="L92" i="13"/>
  <c r="X87" i="13"/>
  <c r="U90" i="13"/>
  <c r="S91" i="13"/>
  <c r="V90" i="13"/>
  <c r="T91" i="13"/>
  <c r="D92" i="13"/>
  <c r="B93" i="13"/>
  <c r="A92" i="2"/>
  <c r="Q87" i="13"/>
  <c r="K87" i="13"/>
  <c r="A85" i="2"/>
  <c r="B86" i="13"/>
  <c r="AA88" i="13"/>
  <c r="L89" i="13"/>
  <c r="Y89" i="13"/>
  <c r="W90" i="13"/>
  <c r="V87" i="13"/>
  <c r="N87" i="13"/>
  <c r="N88" i="13"/>
  <c r="J90" i="13"/>
  <c r="H88" i="13"/>
  <c r="U88" i="13"/>
  <c r="G88" i="2"/>
  <c r="F89" i="13"/>
  <c r="W88" i="2"/>
  <c r="AM88" i="2"/>
  <c r="BC88" i="2"/>
  <c r="S89" i="13"/>
  <c r="D90" i="13"/>
  <c r="Q90" i="13"/>
  <c r="A90" i="2"/>
  <c r="B91" i="13"/>
  <c r="S90" i="2"/>
  <c r="AI90" i="2"/>
  <c r="L92" i="2"/>
  <c r="K93" i="13"/>
  <c r="AB92" i="2"/>
  <c r="AR92" i="2"/>
  <c r="BH92" i="2"/>
  <c r="X93" i="13"/>
  <c r="BX92" i="2"/>
  <c r="G94" i="13"/>
  <c r="T94" i="13"/>
  <c r="C91" i="13"/>
  <c r="P91" i="13"/>
  <c r="A91" i="2"/>
  <c r="B92" i="13"/>
  <c r="M92" i="2"/>
  <c r="L93" i="13"/>
  <c r="AC92" i="2"/>
  <c r="AS92" i="2"/>
  <c r="BI92" i="2"/>
  <c r="Y93" i="13"/>
  <c r="H94" i="13"/>
  <c r="U94" i="13"/>
  <c r="S90" i="13"/>
  <c r="Q91" i="13"/>
  <c r="N92" i="2"/>
  <c r="AD92" i="2"/>
  <c r="AT92" i="2"/>
  <c r="BJ92" i="2"/>
  <c r="Z93" i="13"/>
  <c r="BZ92" i="2"/>
  <c r="I94" i="13"/>
  <c r="V94" i="13"/>
  <c r="I89" i="13"/>
  <c r="V89" i="13"/>
  <c r="G90" i="13"/>
  <c r="T90" i="13"/>
  <c r="E91" i="13"/>
  <c r="R91" i="13"/>
  <c r="AA93" i="13"/>
  <c r="J94" i="13"/>
  <c r="W94" i="13"/>
  <c r="C92" i="13"/>
  <c r="K94" i="13"/>
  <c r="X94" i="13"/>
  <c r="L94" i="13"/>
  <c r="H91" i="13"/>
  <c r="U91" i="13"/>
  <c r="E92" i="13"/>
  <c r="M94" i="13"/>
  <c r="Z94" i="13"/>
  <c r="M89" i="13"/>
  <c r="Z89" i="13"/>
  <c r="K90" i="13"/>
  <c r="X90" i="13"/>
  <c r="I91" i="13"/>
  <c r="V91" i="13"/>
  <c r="F92" i="13"/>
  <c r="S92" i="13"/>
  <c r="BO92" i="2"/>
  <c r="N94" i="13"/>
  <c r="AA94" i="13"/>
  <c r="AA89" i="13"/>
  <c r="L90" i="13"/>
  <c r="J91" i="13"/>
  <c r="W91" i="13"/>
  <c r="H92" i="2"/>
  <c r="G92" i="13"/>
  <c r="T92" i="13"/>
  <c r="D92" i="2"/>
  <c r="C93" i="13"/>
  <c r="T92" i="2"/>
  <c r="AJ92" i="2"/>
  <c r="AZ92" i="2"/>
  <c r="BP92" i="2"/>
  <c r="C87" i="13"/>
  <c r="P87" i="13"/>
  <c r="M90" i="13"/>
  <c r="X91" i="13"/>
  <c r="H92" i="13"/>
  <c r="U92" i="13"/>
  <c r="E92" i="2"/>
  <c r="D93" i="13"/>
  <c r="U92" i="2"/>
  <c r="AK92" i="2"/>
  <c r="BA92" i="2"/>
  <c r="Q93" i="13"/>
  <c r="BQ92" i="2"/>
  <c r="A93" i="2"/>
  <c r="B94" i="13"/>
  <c r="AP92" i="2"/>
  <c r="BF92" i="2"/>
  <c r="V92" i="13"/>
  <c r="BV92" i="2"/>
  <c r="F92" i="2"/>
  <c r="E93" i="13"/>
  <c r="V92" i="2"/>
  <c r="AL92" i="2"/>
  <c r="BB92" i="2"/>
  <c r="R93" i="13"/>
  <c r="BR92" i="2"/>
  <c r="M93" i="13"/>
  <c r="Y91" i="13"/>
  <c r="J92" i="2"/>
  <c r="I92" i="13"/>
  <c r="E87" i="13"/>
  <c r="R87" i="13"/>
  <c r="C88" i="13"/>
  <c r="P88" i="13"/>
  <c r="N91" i="2"/>
  <c r="M91" i="13"/>
  <c r="AD91" i="2"/>
  <c r="AT91" i="2"/>
  <c r="BJ91" i="2"/>
  <c r="Z91" i="13"/>
  <c r="BZ91" i="2"/>
  <c r="J92" i="13"/>
  <c r="W92" i="13"/>
  <c r="F93" i="13"/>
  <c r="S93" i="13"/>
  <c r="S87" i="13"/>
  <c r="D88" i="13"/>
  <c r="Q88" i="13"/>
  <c r="A88" i="2"/>
  <c r="B89" i="13"/>
  <c r="N91" i="13"/>
  <c r="AA91" i="13"/>
  <c r="K92" i="13"/>
  <c r="X92" i="13"/>
  <c r="G93" i="13"/>
  <c r="AN92" i="2"/>
  <c r="BD92" i="2"/>
  <c r="T93" i="13"/>
  <c r="C94" i="13"/>
  <c r="P94" i="13"/>
  <c r="P93" i="13"/>
  <c r="BP93" i="2"/>
  <c r="F93" i="2"/>
  <c r="V93" i="2"/>
  <c r="AL93" i="2"/>
  <c r="BB93" i="2"/>
  <c r="BR93" i="2"/>
  <c r="G92" i="2"/>
  <c r="AM92" i="2"/>
  <c r="G93" i="2"/>
  <c r="W93" i="2"/>
  <c r="AM93" i="2"/>
  <c r="BC93" i="2"/>
  <c r="BS93" i="2"/>
  <c r="W92" i="2"/>
  <c r="BC92" i="2"/>
  <c r="BS92" i="2"/>
  <c r="H93" i="2"/>
  <c r="X93" i="2"/>
  <c r="AN93" i="2"/>
  <c r="BD93" i="2"/>
  <c r="BT93" i="2"/>
  <c r="BU92" i="2"/>
  <c r="I93" i="2"/>
  <c r="Y93" i="2"/>
  <c r="AO93" i="2"/>
  <c r="BE93" i="2"/>
  <c r="BU93" i="2"/>
  <c r="I92" i="2"/>
  <c r="Y92" i="2"/>
  <c r="AO92" i="2"/>
  <c r="BE92" i="2"/>
  <c r="J93" i="2"/>
  <c r="Z93" i="2"/>
  <c r="AP93" i="2"/>
  <c r="BF93" i="2"/>
  <c r="BV93" i="2"/>
  <c r="K92" i="2"/>
  <c r="AA92" i="2"/>
  <c r="AQ92" i="2"/>
  <c r="BG92" i="2"/>
  <c r="BW92" i="2"/>
  <c r="K93" i="2"/>
  <c r="AA93" i="2"/>
  <c r="AQ93" i="2"/>
  <c r="BG93" i="2"/>
  <c r="BW93" i="2"/>
  <c r="L93" i="2"/>
  <c r="AB93" i="2"/>
  <c r="AR93" i="2"/>
  <c r="BH93" i="2"/>
  <c r="BX93" i="2"/>
  <c r="BY92" i="2"/>
  <c r="M93" i="2"/>
  <c r="AC93" i="2"/>
  <c r="AS93" i="2"/>
  <c r="BI93" i="2"/>
  <c r="BY93" i="2"/>
  <c r="AJ93" i="2"/>
  <c r="N93" i="2"/>
  <c r="AD93" i="2"/>
  <c r="AT93" i="2"/>
  <c r="BJ93" i="2"/>
  <c r="BZ93" i="2"/>
  <c r="O92" i="2"/>
  <c r="AE92" i="2"/>
  <c r="AU92" i="2"/>
  <c r="BK92" i="2"/>
  <c r="CA92" i="2"/>
  <c r="O93" i="2"/>
  <c r="AE93" i="2"/>
  <c r="AU93" i="2"/>
  <c r="BK93" i="2"/>
  <c r="CA93" i="2"/>
  <c r="AV92" i="2"/>
  <c r="BL92" i="2"/>
  <c r="CB92" i="2"/>
  <c r="P93" i="2"/>
  <c r="AF93" i="2"/>
  <c r="AV93" i="2"/>
  <c r="BL93" i="2"/>
  <c r="CB93" i="2"/>
  <c r="T93" i="2"/>
  <c r="Q92" i="2"/>
  <c r="AG92" i="2"/>
  <c r="AW92" i="2"/>
  <c r="BM92" i="2"/>
  <c r="CC92" i="2"/>
  <c r="Q93" i="2"/>
  <c r="AG93" i="2"/>
  <c r="AW93" i="2"/>
  <c r="BM93" i="2"/>
  <c r="CC93" i="2"/>
  <c r="BO93" i="2"/>
  <c r="R93" i="2"/>
  <c r="AH93" i="2"/>
  <c r="AX93" i="2"/>
  <c r="BN93" i="2"/>
  <c r="CD93" i="2"/>
  <c r="S92" i="2"/>
  <c r="AI92" i="2"/>
  <c r="AY92" i="2"/>
  <c r="AY90" i="2"/>
  <c r="S91" i="2"/>
  <c r="AY91" i="2"/>
  <c r="BO91" i="2"/>
  <c r="D91" i="2"/>
  <c r="AJ91" i="2"/>
  <c r="AZ91" i="2"/>
  <c r="BP91" i="2"/>
  <c r="U91" i="2"/>
  <c r="BA91" i="2"/>
  <c r="BQ91" i="2"/>
  <c r="AI91" i="2"/>
  <c r="E91" i="2"/>
  <c r="AK91" i="2"/>
  <c r="AK86" i="2"/>
  <c r="F91" i="2"/>
  <c r="V91" i="2"/>
  <c r="AL91" i="2"/>
  <c r="BB91" i="2"/>
  <c r="BR91" i="2"/>
  <c r="G91" i="2"/>
  <c r="W91" i="2"/>
  <c r="AM91" i="2"/>
  <c r="BC91" i="2"/>
  <c r="BS91" i="2"/>
  <c r="T91" i="2"/>
  <c r="H91" i="2"/>
  <c r="X91" i="2"/>
  <c r="AN91" i="2"/>
  <c r="BD91" i="2"/>
  <c r="BT91" i="2"/>
  <c r="I91" i="2"/>
  <c r="Y91" i="2"/>
  <c r="AO91" i="2"/>
  <c r="BE91" i="2"/>
  <c r="BU91" i="2"/>
  <c r="J91" i="2"/>
  <c r="Z91" i="2"/>
  <c r="AP91" i="2"/>
  <c r="BF91" i="2"/>
  <c r="BV91" i="2"/>
  <c r="K91" i="2"/>
  <c r="AA91" i="2"/>
  <c r="AQ91" i="2"/>
  <c r="BG91" i="2"/>
  <c r="BW91" i="2"/>
  <c r="S89" i="2"/>
  <c r="AI89" i="2"/>
  <c r="AY89" i="2"/>
  <c r="L91" i="2"/>
  <c r="AB91" i="2"/>
  <c r="AR91" i="2"/>
  <c r="BH91" i="2"/>
  <c r="BX91" i="2"/>
  <c r="F88" i="2"/>
  <c r="V88" i="2"/>
  <c r="M91" i="2"/>
  <c r="AC91" i="2"/>
  <c r="AS91" i="2"/>
  <c r="BI91" i="2"/>
  <c r="BY91" i="2"/>
  <c r="O91" i="2"/>
  <c r="AE91" i="2"/>
  <c r="AU91" i="2"/>
  <c r="BK91" i="2"/>
  <c r="CA91" i="2"/>
  <c r="P91" i="2"/>
  <c r="AF91" i="2"/>
  <c r="AV91" i="2"/>
  <c r="BL91" i="2"/>
  <c r="CB91" i="2"/>
  <c r="Q91" i="2"/>
  <c r="AG91" i="2"/>
  <c r="AW91" i="2"/>
  <c r="BM91" i="2"/>
  <c r="CC91" i="2"/>
  <c r="R91" i="2"/>
  <c r="AH91" i="2"/>
  <c r="AX91" i="2"/>
  <c r="BN91" i="2"/>
  <c r="CD91" i="2"/>
  <c r="BO90" i="2"/>
  <c r="D90" i="2"/>
  <c r="T90" i="2"/>
  <c r="AJ90" i="2"/>
  <c r="AZ90" i="2"/>
  <c r="BP90" i="2"/>
  <c r="E90" i="2"/>
  <c r="U90" i="2"/>
  <c r="AK90" i="2"/>
  <c r="BA90" i="2"/>
  <c r="BQ90" i="2"/>
  <c r="F90" i="2"/>
  <c r="V90" i="2"/>
  <c r="AL90" i="2"/>
  <c r="BB90" i="2"/>
  <c r="BR90" i="2"/>
  <c r="AU86" i="2"/>
  <c r="G90" i="2"/>
  <c r="W90" i="2"/>
  <c r="AM90" i="2"/>
  <c r="BC90" i="2"/>
  <c r="BS90" i="2"/>
  <c r="H90" i="2"/>
  <c r="X90" i="2"/>
  <c r="AN90" i="2"/>
  <c r="BD90" i="2"/>
  <c r="BT90" i="2"/>
  <c r="I90" i="2"/>
  <c r="Y90" i="2"/>
  <c r="AO90" i="2"/>
  <c r="BE90" i="2"/>
  <c r="BU90" i="2"/>
  <c r="J90" i="2"/>
  <c r="Z90" i="2"/>
  <c r="AP90" i="2"/>
  <c r="BF90" i="2"/>
  <c r="BV90" i="2"/>
  <c r="K90" i="2"/>
  <c r="AA90" i="2"/>
  <c r="AQ90" i="2"/>
  <c r="BG90" i="2"/>
  <c r="BW90" i="2"/>
  <c r="L90" i="2"/>
  <c r="AB90" i="2"/>
  <c r="AR90" i="2"/>
  <c r="BH90" i="2"/>
  <c r="BX90" i="2"/>
  <c r="M90" i="2"/>
  <c r="AC90" i="2"/>
  <c r="AS90" i="2"/>
  <c r="BI90" i="2"/>
  <c r="BY90" i="2"/>
  <c r="N90" i="2"/>
  <c r="AD90" i="2"/>
  <c r="AT90" i="2"/>
  <c r="BJ90" i="2"/>
  <c r="BZ90" i="2"/>
  <c r="Y86" i="2"/>
  <c r="O90" i="2"/>
  <c r="AE90" i="2"/>
  <c r="AU90" i="2"/>
  <c r="BK90" i="2"/>
  <c r="CA90" i="2"/>
  <c r="P90" i="2"/>
  <c r="AF90" i="2"/>
  <c r="AV90" i="2"/>
  <c r="BL90" i="2"/>
  <c r="CB90" i="2"/>
  <c r="BO89" i="2"/>
  <c r="Q90" i="2"/>
  <c r="AG90" i="2"/>
  <c r="AW90" i="2"/>
  <c r="BM90" i="2"/>
  <c r="CC90" i="2"/>
  <c r="AL88" i="2"/>
  <c r="BB88" i="2"/>
  <c r="BR88" i="2"/>
  <c r="BP89" i="2"/>
  <c r="R90" i="2"/>
  <c r="AH90" i="2"/>
  <c r="AX90" i="2"/>
  <c r="BN90" i="2"/>
  <c r="CD90" i="2"/>
  <c r="BI87" i="2"/>
  <c r="AD88" i="2"/>
  <c r="M87" i="2"/>
  <c r="H87" i="2"/>
  <c r="AS87" i="2"/>
  <c r="BO86" i="2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L96" i="3" s="1"/>
  <c r="BK82" i="1"/>
  <c r="BK96" i="3" s="1"/>
  <c r="BJ82" i="1"/>
  <c r="BJ96" i="3" s="1"/>
  <c r="BI82" i="1"/>
  <c r="BI96" i="3" s="1"/>
  <c r="BH82" i="1"/>
  <c r="BH96" i="3" s="1"/>
  <c r="BG82" i="1"/>
  <c r="BG96" i="3" s="1"/>
  <c r="BF82" i="1"/>
  <c r="BF96" i="3" s="1"/>
  <c r="BE82" i="1"/>
  <c r="BE96" i="3" s="1"/>
  <c r="BD82" i="1"/>
  <c r="BD96" i="3" s="1"/>
  <c r="BC82" i="1"/>
  <c r="BC96" i="3" s="1"/>
  <c r="BB82" i="1"/>
  <c r="BB96" i="3" s="1"/>
  <c r="BA82" i="1"/>
  <c r="BA96" i="3" s="1"/>
  <c r="AZ82" i="1"/>
  <c r="AZ96" i="3" s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N96" i="3" s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O96" i="3" s="1"/>
  <c r="N82" i="1"/>
  <c r="N96" i="3" s="1"/>
  <c r="M82" i="1"/>
  <c r="M96" i="3" s="1"/>
  <c r="L82" i="1"/>
  <c r="L96" i="3" s="1"/>
  <c r="K82" i="1"/>
  <c r="K96" i="3" s="1"/>
  <c r="J82" i="1"/>
  <c r="J96" i="3" s="1"/>
  <c r="I82" i="1"/>
  <c r="I96" i="3" s="1"/>
  <c r="H82" i="1"/>
  <c r="H96" i="3" s="1"/>
  <c r="G82" i="1"/>
  <c r="G96" i="3" s="1"/>
  <c r="F82" i="1"/>
  <c r="F96" i="3" s="1"/>
  <c r="E82" i="1"/>
  <c r="E96" i="3" s="1"/>
  <c r="D82" i="1"/>
  <c r="D96" i="3" s="1"/>
  <c r="A82" i="1"/>
  <c r="B83" i="3"/>
  <c r="A81" i="1"/>
  <c r="C83" i="2"/>
  <c r="CD81" i="1"/>
  <c r="CD95" i="3" s="1"/>
  <c r="CC81" i="1"/>
  <c r="CC95" i="3" s="1"/>
  <c r="CB81" i="1"/>
  <c r="CB95" i="3" s="1"/>
  <c r="CA81" i="1"/>
  <c r="CA95" i="3" s="1"/>
  <c r="BZ81" i="1"/>
  <c r="BZ95" i="3" s="1"/>
  <c r="BY81" i="1"/>
  <c r="BY95" i="3" s="1"/>
  <c r="BX81" i="1"/>
  <c r="BX95" i="3" s="1"/>
  <c r="BW81" i="1"/>
  <c r="BW95" i="3" s="1"/>
  <c r="BV81" i="1"/>
  <c r="BV95" i="3" s="1"/>
  <c r="BU81" i="1"/>
  <c r="BU95" i="3" s="1"/>
  <c r="BT81" i="1"/>
  <c r="BT95" i="3" s="1"/>
  <c r="BS81" i="1"/>
  <c r="BS95" i="3" s="1"/>
  <c r="BR81" i="1"/>
  <c r="BR95" i="3" s="1"/>
  <c r="BQ81" i="1"/>
  <c r="BQ95" i="3" s="1"/>
  <c r="BP81" i="1"/>
  <c r="BO81" i="1"/>
  <c r="BO95" i="3" s="1"/>
  <c r="BN81" i="1"/>
  <c r="BN95" i="3" s="1"/>
  <c r="BM81" i="1"/>
  <c r="BM95" i="3" s="1"/>
  <c r="BL81" i="1"/>
  <c r="BK81" i="1"/>
  <c r="BK95" i="3" s="1"/>
  <c r="BJ81" i="1"/>
  <c r="BJ95" i="3" s="1"/>
  <c r="BI81" i="1"/>
  <c r="BI95" i="3" s="1"/>
  <c r="BH81" i="1"/>
  <c r="BH95" i="3" s="1"/>
  <c r="BG81" i="1"/>
  <c r="BG95" i="3" s="1"/>
  <c r="BF81" i="1"/>
  <c r="BF95" i="3" s="1"/>
  <c r="BE81" i="1"/>
  <c r="BE95" i="3" s="1"/>
  <c r="BD81" i="1"/>
  <c r="BD95" i="3" s="1"/>
  <c r="BC81" i="1"/>
  <c r="BC95" i="3" s="1"/>
  <c r="BB81" i="1"/>
  <c r="BB95" i="3" s="1"/>
  <c r="BA81" i="1"/>
  <c r="BA95" i="3" s="1"/>
  <c r="AZ81" i="1"/>
  <c r="AZ95" i="3" s="1"/>
  <c r="AY81" i="1"/>
  <c r="AY95" i="3" s="1"/>
  <c r="AX81" i="1"/>
  <c r="AX95" i="3" s="1"/>
  <c r="AW81" i="1"/>
  <c r="AW95" i="3" s="1"/>
  <c r="AV81" i="1"/>
  <c r="AV95" i="3" s="1"/>
  <c r="AU81" i="1"/>
  <c r="AU95" i="3" s="1"/>
  <c r="AT81" i="1"/>
  <c r="AT95" i="3" s="1"/>
  <c r="AS81" i="1"/>
  <c r="AS95" i="3" s="1"/>
  <c r="AR81" i="1"/>
  <c r="AR95" i="3" s="1"/>
  <c r="AQ81" i="1"/>
  <c r="AQ95" i="3" s="1"/>
  <c r="AP81" i="1"/>
  <c r="AP95" i="3" s="1"/>
  <c r="AO81" i="1"/>
  <c r="AO95" i="3" s="1"/>
  <c r="AN81" i="1"/>
  <c r="AN95" i="3" s="1"/>
  <c r="AM81" i="1"/>
  <c r="AM95" i="3" s="1"/>
  <c r="AL81" i="1"/>
  <c r="AL95" i="3" s="1"/>
  <c r="AK81" i="1"/>
  <c r="AK95" i="3" s="1"/>
  <c r="AJ81" i="1"/>
  <c r="AJ95" i="3" s="1"/>
  <c r="AI81" i="1"/>
  <c r="AI95" i="3" s="1"/>
  <c r="AH81" i="1"/>
  <c r="AH95" i="3" s="1"/>
  <c r="AG81" i="1"/>
  <c r="AG95" i="3" s="1"/>
  <c r="AF81" i="1"/>
  <c r="AF95" i="3" s="1"/>
  <c r="AE81" i="1"/>
  <c r="AE95" i="3" s="1"/>
  <c r="AD81" i="1"/>
  <c r="AD95" i="3" s="1"/>
  <c r="AC81" i="1"/>
  <c r="AC95" i="3" s="1"/>
  <c r="AB81" i="1"/>
  <c r="AB95" i="3" s="1"/>
  <c r="AA81" i="1"/>
  <c r="AA95" i="3" s="1"/>
  <c r="Z81" i="1"/>
  <c r="Z95" i="3" s="1"/>
  <c r="Y81" i="1"/>
  <c r="Y95" i="3" s="1"/>
  <c r="X81" i="1"/>
  <c r="X95" i="3" s="1"/>
  <c r="W81" i="1"/>
  <c r="W95" i="3" s="1"/>
  <c r="V81" i="1"/>
  <c r="V95" i="3" s="1"/>
  <c r="U81" i="1"/>
  <c r="U95" i="3" s="1"/>
  <c r="T81" i="1"/>
  <c r="T95" i="3" s="1"/>
  <c r="S81" i="1"/>
  <c r="S95" i="3" s="1"/>
  <c r="R81" i="1"/>
  <c r="R95" i="3" s="1"/>
  <c r="Q81" i="1"/>
  <c r="Q95" i="3" s="1"/>
  <c r="P81" i="1"/>
  <c r="P95" i="3" s="1"/>
  <c r="O81" i="1"/>
  <c r="O95" i="3" s="1"/>
  <c r="N81" i="1"/>
  <c r="N95" i="3" s="1"/>
  <c r="M81" i="1"/>
  <c r="M95" i="3" s="1"/>
  <c r="L81" i="1"/>
  <c r="L95" i="3" s="1"/>
  <c r="K81" i="1"/>
  <c r="K95" i="3" s="1"/>
  <c r="J81" i="1"/>
  <c r="J95" i="3" s="1"/>
  <c r="I81" i="1"/>
  <c r="I95" i="3" s="1"/>
  <c r="H81" i="1"/>
  <c r="H95" i="3" s="1"/>
  <c r="G81" i="1"/>
  <c r="G95" i="3" s="1"/>
  <c r="F81" i="1"/>
  <c r="F95" i="3" s="1"/>
  <c r="E81" i="1"/>
  <c r="E95" i="3" s="1"/>
  <c r="D81" i="1"/>
  <c r="D95" i="3" s="1"/>
  <c r="CF99" i="3" l="1"/>
  <c r="AL90" i="13"/>
  <c r="BF89" i="14"/>
  <c r="CF100" i="3"/>
  <c r="BQ95" i="14"/>
  <c r="AR87" i="14"/>
  <c r="CF98" i="3"/>
  <c r="AH89" i="13"/>
  <c r="BP91" i="14"/>
  <c r="BP90" i="14"/>
  <c r="BI93" i="14"/>
  <c r="BI91" i="14"/>
  <c r="BG95" i="14"/>
  <c r="AC92" i="13"/>
  <c r="AM88" i="13"/>
  <c r="BN95" i="14"/>
  <c r="AF90" i="13"/>
  <c r="BG90" i="14"/>
  <c r="BK89" i="14"/>
  <c r="AD91" i="13"/>
  <c r="AJ88" i="13"/>
  <c r="AG87" i="13"/>
  <c r="AL92" i="13"/>
  <c r="AC89" i="13"/>
  <c r="AH93" i="13"/>
  <c r="AE88" i="13"/>
  <c r="BK87" i="14"/>
  <c r="BJ91" i="14"/>
  <c r="BQ90" i="14"/>
  <c r="BG94" i="14"/>
  <c r="BL87" i="14"/>
  <c r="BK93" i="14"/>
  <c r="BG89" i="14"/>
  <c r="AI94" i="13"/>
  <c r="AD89" i="13"/>
  <c r="AP85" i="2"/>
  <c r="AP96" i="3"/>
  <c r="AQ85" i="2"/>
  <c r="AQ96" i="3"/>
  <c r="BU85" i="2"/>
  <c r="BU96" i="3"/>
  <c r="AB85" i="2"/>
  <c r="AB96" i="3"/>
  <c r="AR85" i="2"/>
  <c r="AR96" i="3"/>
  <c r="BX85" i="2"/>
  <c r="BX96" i="3"/>
  <c r="AO85" i="2"/>
  <c r="AO96" i="3"/>
  <c r="AC85" i="2"/>
  <c r="AC96" i="3"/>
  <c r="AS85" i="2"/>
  <c r="AS96" i="3"/>
  <c r="BY85" i="2"/>
  <c r="BY96" i="3"/>
  <c r="BQ91" i="14"/>
  <c r="Y85" i="2"/>
  <c r="Y96" i="3"/>
  <c r="Z85" i="2"/>
  <c r="Z96" i="3"/>
  <c r="AD85" i="2"/>
  <c r="AD96" i="3"/>
  <c r="AT85" i="2"/>
  <c r="AT96" i="3"/>
  <c r="BZ85" i="2"/>
  <c r="BZ96" i="3"/>
  <c r="AE85" i="2"/>
  <c r="AE96" i="3"/>
  <c r="AU85" i="2"/>
  <c r="AU96" i="3"/>
  <c r="CA85" i="2"/>
  <c r="CA96" i="3"/>
  <c r="BH90" i="14"/>
  <c r="P85" i="2"/>
  <c r="P96" i="3"/>
  <c r="AF85" i="2"/>
  <c r="AF96" i="3"/>
  <c r="AV85" i="2"/>
  <c r="AV96" i="3"/>
  <c r="CB85" i="2"/>
  <c r="CB96" i="3"/>
  <c r="Q85" i="2"/>
  <c r="Q96" i="3"/>
  <c r="AG85" i="2"/>
  <c r="AG96" i="3"/>
  <c r="AW85" i="2"/>
  <c r="AW96" i="3"/>
  <c r="BM85" i="2"/>
  <c r="BM96" i="3"/>
  <c r="CC85" i="2"/>
  <c r="CC96" i="3"/>
  <c r="R85" i="2"/>
  <c r="R96" i="3"/>
  <c r="AH85" i="2"/>
  <c r="AH96" i="3"/>
  <c r="AX85" i="2"/>
  <c r="AX96" i="3"/>
  <c r="BN85" i="2"/>
  <c r="BN96" i="3"/>
  <c r="CD85" i="2"/>
  <c r="CD96" i="3"/>
  <c r="AA85" i="2"/>
  <c r="AA96" i="3"/>
  <c r="S85" i="2"/>
  <c r="S96" i="3"/>
  <c r="AI85" i="2"/>
  <c r="AI96" i="3"/>
  <c r="AY85" i="2"/>
  <c r="AY96" i="3"/>
  <c r="BO85" i="2"/>
  <c r="BO96" i="3"/>
  <c r="T85" i="2"/>
  <c r="T96" i="3"/>
  <c r="AJ85" i="2"/>
  <c r="AJ96" i="3"/>
  <c r="AQ85" i="14"/>
  <c r="AR86" i="14" s="1"/>
  <c r="BP96" i="3"/>
  <c r="CF96" i="3" s="1"/>
  <c r="AI87" i="13"/>
  <c r="BW85" i="2"/>
  <c r="BW96" i="3"/>
  <c r="U85" i="2"/>
  <c r="U96" i="3"/>
  <c r="AK85" i="2"/>
  <c r="AK96" i="3"/>
  <c r="BQ85" i="2"/>
  <c r="BQ96" i="3"/>
  <c r="V85" i="2"/>
  <c r="V96" i="3"/>
  <c r="AL85" i="2"/>
  <c r="AL96" i="3"/>
  <c r="BR85" i="2"/>
  <c r="BR96" i="3"/>
  <c r="BH88" i="14"/>
  <c r="BV85" i="2"/>
  <c r="BV96" i="3"/>
  <c r="W85" i="2"/>
  <c r="W96" i="3"/>
  <c r="AM85" i="2"/>
  <c r="AM96" i="3"/>
  <c r="BS85" i="2"/>
  <c r="BS96" i="3"/>
  <c r="BJ87" i="14"/>
  <c r="X85" i="2"/>
  <c r="X96" i="3"/>
  <c r="BT85" i="2"/>
  <c r="BT96" i="3"/>
  <c r="AL91" i="13"/>
  <c r="BN88" i="14"/>
  <c r="P84" i="14"/>
  <c r="AB85" i="14" s="1"/>
  <c r="BL95" i="3"/>
  <c r="AE92" i="13"/>
  <c r="BI90" i="14"/>
  <c r="AQ84" i="14"/>
  <c r="BP95" i="3"/>
  <c r="AN89" i="13"/>
  <c r="BK91" i="14"/>
  <c r="BO95" i="14"/>
  <c r="BJ90" i="14"/>
  <c r="BL89" i="14"/>
  <c r="BK94" i="14"/>
  <c r="BO87" i="14"/>
  <c r="BM93" i="14"/>
  <c r="BO93" i="14"/>
  <c r="BQ93" i="14"/>
  <c r="BP95" i="14"/>
  <c r="BK90" i="14"/>
  <c r="BF87" i="14"/>
  <c r="BP87" i="14"/>
  <c r="CF95" i="2"/>
  <c r="AE89" i="13"/>
  <c r="BH87" i="14"/>
  <c r="AJ93" i="13"/>
  <c r="AH87" i="13"/>
  <c r="BP88" i="14"/>
  <c r="AK91" i="13"/>
  <c r="AG88" i="13"/>
  <c r="BN87" i="14"/>
  <c r="BF91" i="14"/>
  <c r="AM90" i="13"/>
  <c r="AL94" i="13"/>
  <c r="BG91" i="14"/>
  <c r="BN92" i="14"/>
  <c r="BL91" i="14"/>
  <c r="BM89" i="14"/>
  <c r="BL92" i="14"/>
  <c r="BL94" i="14"/>
  <c r="BP93" i="14"/>
  <c r="BM91" i="14"/>
  <c r="AD88" i="13"/>
  <c r="AE87" i="13"/>
  <c r="BI87" i="14"/>
  <c r="BI88" i="14"/>
  <c r="BM94" i="14"/>
  <c r="BQ87" i="14"/>
  <c r="S86" i="13"/>
  <c r="AF93" i="13"/>
  <c r="AH91" i="13"/>
  <c r="BH94" i="14"/>
  <c r="BL95" i="14"/>
  <c r="BH95" i="14"/>
  <c r="AN91" i="13"/>
  <c r="BI94" i="14"/>
  <c r="BQ88" i="14"/>
  <c r="BM87" i="14"/>
  <c r="BF92" i="14"/>
  <c r="BG92" i="14"/>
  <c r="BM95" i="14"/>
  <c r="BH89" i="14"/>
  <c r="BJ94" i="14"/>
  <c r="BH92" i="14"/>
  <c r="C86" i="13"/>
  <c r="D86" i="13"/>
  <c r="BF88" i="14"/>
  <c r="BN93" i="14"/>
  <c r="BI92" i="14"/>
  <c r="BJ92" i="14"/>
  <c r="E86" i="13"/>
  <c r="AN90" i="13"/>
  <c r="BG88" i="14"/>
  <c r="CF94" i="2"/>
  <c r="BL93" i="14"/>
  <c r="BM92" i="14"/>
  <c r="BK92" i="14"/>
  <c r="AD87" i="13"/>
  <c r="AI93" i="13"/>
  <c r="BH91" i="14"/>
  <c r="AC93" i="13"/>
  <c r="BQ89" i="14"/>
  <c r="AD92" i="13"/>
  <c r="AK89" i="13"/>
  <c r="BK88" i="14"/>
  <c r="BF94" i="14"/>
  <c r="BO92" i="14"/>
  <c r="BN89" i="14"/>
  <c r="BJ88" i="14"/>
  <c r="BL90" i="14"/>
  <c r="J86" i="13"/>
  <c r="AI90" i="13"/>
  <c r="BM88" i="14"/>
  <c r="BL88" i="14"/>
  <c r="BN94" i="14"/>
  <c r="BO94" i="14"/>
  <c r="BF93" i="14"/>
  <c r="BP92" i="14"/>
  <c r="BN91" i="14"/>
  <c r="BI95" i="14"/>
  <c r="BI89" i="14"/>
  <c r="BO89" i="14"/>
  <c r="BG93" i="14"/>
  <c r="BJ95" i="14"/>
  <c r="BF90" i="14"/>
  <c r="I86" i="13"/>
  <c r="Z86" i="13"/>
  <c r="AN87" i="13"/>
  <c r="AM92" i="13"/>
  <c r="AF94" i="13"/>
  <c r="BP94" i="14"/>
  <c r="BH93" i="14"/>
  <c r="BQ92" i="14"/>
  <c r="BO91" i="14"/>
  <c r="BM90" i="14"/>
  <c r="BJ89" i="14"/>
  <c r="BP89" i="14"/>
  <c r="BL85" i="2"/>
  <c r="P85" i="14"/>
  <c r="BO88" i="14"/>
  <c r="BQ94" i="14"/>
  <c r="BG87" i="14"/>
  <c r="BK95" i="14"/>
  <c r="BF95" i="14"/>
  <c r="BN90" i="14"/>
  <c r="BO90" i="14"/>
  <c r="AK94" i="13"/>
  <c r="AK88" i="13"/>
  <c r="AD90" i="13"/>
  <c r="AI88" i="13"/>
  <c r="AJ89" i="13"/>
  <c r="P86" i="13"/>
  <c r="AI92" i="13"/>
  <c r="AE94" i="13"/>
  <c r="T86" i="13"/>
  <c r="AL88" i="13"/>
  <c r="U86" i="13"/>
  <c r="AM93" i="13"/>
  <c r="AK90" i="13"/>
  <c r="AE91" i="13"/>
  <c r="AK93" i="13"/>
  <c r="AG91" i="13"/>
  <c r="AN92" i="13"/>
  <c r="AF91" i="13"/>
  <c r="AF88" i="13"/>
  <c r="CF89" i="2"/>
  <c r="AE93" i="13"/>
  <c r="AH92" i="13"/>
  <c r="AH90" i="13"/>
  <c r="AE90" i="13"/>
  <c r="BG85" i="2"/>
  <c r="W85" i="13"/>
  <c r="BH85" i="2"/>
  <c r="X85" i="13"/>
  <c r="AJ94" i="13"/>
  <c r="AG94" i="13"/>
  <c r="AL89" i="13"/>
  <c r="CF91" i="2"/>
  <c r="CF92" i="2"/>
  <c r="AI91" i="13"/>
  <c r="AJ87" i="13"/>
  <c r="BF85" i="2"/>
  <c r="V85" i="13"/>
  <c r="L85" i="2"/>
  <c r="K85" i="13"/>
  <c r="M85" i="2"/>
  <c r="L85" i="13"/>
  <c r="BI85" i="2"/>
  <c r="Y85" i="13"/>
  <c r="N85" i="2"/>
  <c r="M85" i="13"/>
  <c r="BJ85" i="2"/>
  <c r="Z85" i="13"/>
  <c r="AG93" i="13"/>
  <c r="AF89" i="13"/>
  <c r="Y86" i="13"/>
  <c r="AC91" i="13"/>
  <c r="BK85" i="2"/>
  <c r="AA85" i="13"/>
  <c r="AD93" i="13"/>
  <c r="AL87" i="13"/>
  <c r="L86" i="13"/>
  <c r="AK92" i="13"/>
  <c r="AH94" i="13"/>
  <c r="AA86" i="13"/>
  <c r="I85" i="2"/>
  <c r="H85" i="13"/>
  <c r="J85" i="2"/>
  <c r="I85" i="13"/>
  <c r="A83" i="2"/>
  <c r="B84" i="13"/>
  <c r="AM91" i="13"/>
  <c r="AG92" i="13"/>
  <c r="AM89" i="13"/>
  <c r="AG90" i="13"/>
  <c r="AH88" i="13"/>
  <c r="AK87" i="13"/>
  <c r="AD94" i="13"/>
  <c r="K85" i="2"/>
  <c r="J85" i="13"/>
  <c r="AJ85" i="13" s="1"/>
  <c r="M86" i="13"/>
  <c r="K86" i="13"/>
  <c r="AM94" i="13"/>
  <c r="AI89" i="13"/>
  <c r="W86" i="13"/>
  <c r="AN93" i="13"/>
  <c r="AF87" i="13"/>
  <c r="O85" i="2"/>
  <c r="N85" i="13"/>
  <c r="A84" i="2"/>
  <c r="B85" i="13"/>
  <c r="P85" i="13"/>
  <c r="AC88" i="13"/>
  <c r="AJ91" i="13"/>
  <c r="AJ90" i="13"/>
  <c r="V86" i="13"/>
  <c r="D85" i="2"/>
  <c r="C85" i="13"/>
  <c r="E85" i="2"/>
  <c r="D85" i="13"/>
  <c r="BA85" i="2"/>
  <c r="Q85" i="13"/>
  <c r="AL93" i="13"/>
  <c r="AN88" i="13"/>
  <c r="H86" i="13"/>
  <c r="AC94" i="13"/>
  <c r="AJ92" i="13"/>
  <c r="F85" i="2"/>
  <c r="E85" i="13"/>
  <c r="BB85" i="2"/>
  <c r="R85" i="13"/>
  <c r="BE85" i="2"/>
  <c r="U85" i="13"/>
  <c r="AF92" i="13"/>
  <c r="G85" i="2"/>
  <c r="F85" i="13"/>
  <c r="BC85" i="2"/>
  <c r="S85" i="13"/>
  <c r="AC87" i="13"/>
  <c r="AM87" i="13"/>
  <c r="AG89" i="13"/>
  <c r="AC90" i="13"/>
  <c r="F86" i="13"/>
  <c r="G85" i="13"/>
  <c r="BD85" i="2"/>
  <c r="T85" i="13"/>
  <c r="CF93" i="2"/>
  <c r="G86" i="13"/>
  <c r="R86" i="13"/>
  <c r="AE86" i="13" s="1"/>
  <c r="AN94" i="13"/>
  <c r="X86" i="13"/>
  <c r="N86" i="13"/>
  <c r="Q86" i="13"/>
  <c r="CF88" i="2"/>
  <c r="BZ84" i="2"/>
  <c r="CF90" i="2"/>
  <c r="CF87" i="2"/>
  <c r="N84" i="2"/>
  <c r="AD84" i="2"/>
  <c r="AT84" i="2"/>
  <c r="BJ84" i="2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H94" i="3" s="1"/>
  <c r="BG80" i="1"/>
  <c r="BG94" i="3" s="1"/>
  <c r="BF80" i="1"/>
  <c r="BE80" i="1"/>
  <c r="BE94" i="3" s="1"/>
  <c r="BD80" i="1"/>
  <c r="BD94" i="3" s="1"/>
  <c r="BC80" i="1"/>
  <c r="BC94" i="3" s="1"/>
  <c r="BB80" i="1"/>
  <c r="BB94" i="3" s="1"/>
  <c r="BA80" i="1"/>
  <c r="BA94" i="3" s="1"/>
  <c r="AZ80" i="1"/>
  <c r="AZ94" i="3" s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K94" i="3" s="1"/>
  <c r="AJ80" i="1"/>
  <c r="AJ94" i="3" s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U94" i="3" s="1"/>
  <c r="T80" i="1"/>
  <c r="S80" i="1"/>
  <c r="S94" i="3" s="1"/>
  <c r="R80" i="1"/>
  <c r="Q80" i="1"/>
  <c r="P80" i="1"/>
  <c r="O80" i="1"/>
  <c r="N80" i="1"/>
  <c r="M80" i="1"/>
  <c r="L80" i="1"/>
  <c r="K80" i="1"/>
  <c r="K94" i="3" s="1"/>
  <c r="J80" i="1"/>
  <c r="I80" i="1"/>
  <c r="H80" i="1"/>
  <c r="H94" i="3" s="1"/>
  <c r="G80" i="1"/>
  <c r="G94" i="3" s="1"/>
  <c r="F80" i="1"/>
  <c r="E80" i="1"/>
  <c r="E94" i="3" s="1"/>
  <c r="D80" i="1"/>
  <c r="D94" i="3" s="1"/>
  <c r="A80" i="1"/>
  <c r="B81" i="3"/>
  <c r="C81" i="3" s="1"/>
  <c r="A81" i="3" s="1"/>
  <c r="C81" i="2"/>
  <c r="CD79" i="1"/>
  <c r="CD93" i="3" s="1"/>
  <c r="CC79" i="1"/>
  <c r="CC93" i="3" s="1"/>
  <c r="CB79" i="1"/>
  <c r="CB93" i="3" s="1"/>
  <c r="CA79" i="1"/>
  <c r="CA93" i="3" s="1"/>
  <c r="BZ79" i="1"/>
  <c r="BZ93" i="3" s="1"/>
  <c r="BY79" i="1"/>
  <c r="BY93" i="3" s="1"/>
  <c r="BX79" i="1"/>
  <c r="BX93" i="3" s="1"/>
  <c r="BW79" i="1"/>
  <c r="BW93" i="3" s="1"/>
  <c r="BV79" i="1"/>
  <c r="BV93" i="3" s="1"/>
  <c r="BU79" i="1"/>
  <c r="BU93" i="3" s="1"/>
  <c r="BT79" i="1"/>
  <c r="BT93" i="3" s="1"/>
  <c r="BS79" i="1"/>
  <c r="BS93" i="3" s="1"/>
  <c r="BR79" i="1"/>
  <c r="BR93" i="3" s="1"/>
  <c r="BQ79" i="1"/>
  <c r="BQ93" i="3" s="1"/>
  <c r="BP79" i="1"/>
  <c r="BO79" i="1"/>
  <c r="BO93" i="3" s="1"/>
  <c r="BN79" i="1"/>
  <c r="BN93" i="3" s="1"/>
  <c r="BM79" i="1"/>
  <c r="BM93" i="3" s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Y93" i="3" s="1"/>
  <c r="AX79" i="1"/>
  <c r="AX93" i="3" s="1"/>
  <c r="AW79" i="1"/>
  <c r="AW93" i="3" s="1"/>
  <c r="AV79" i="1"/>
  <c r="AV93" i="3" s="1"/>
  <c r="AU79" i="1"/>
  <c r="AU93" i="3" s="1"/>
  <c r="AT79" i="1"/>
  <c r="AT93" i="3" s="1"/>
  <c r="AS79" i="1"/>
  <c r="AS93" i="3" s="1"/>
  <c r="AR79" i="1"/>
  <c r="AR93" i="3" s="1"/>
  <c r="AQ79" i="1"/>
  <c r="AQ93" i="3" s="1"/>
  <c r="AP79" i="1"/>
  <c r="AP93" i="3" s="1"/>
  <c r="AO79" i="1"/>
  <c r="AO93" i="3" s="1"/>
  <c r="AN79" i="1"/>
  <c r="AN93" i="3" s="1"/>
  <c r="AM79" i="1"/>
  <c r="AM93" i="3" s="1"/>
  <c r="AL79" i="1"/>
  <c r="AL93" i="3" s="1"/>
  <c r="AK79" i="1"/>
  <c r="AK93" i="3" s="1"/>
  <c r="AJ79" i="1"/>
  <c r="AJ93" i="3" s="1"/>
  <c r="AI79" i="1"/>
  <c r="AI93" i="3" s="1"/>
  <c r="AH79" i="1"/>
  <c r="AH93" i="3" s="1"/>
  <c r="AG79" i="1"/>
  <c r="AG93" i="3" s="1"/>
  <c r="AF79" i="1"/>
  <c r="AF93" i="3" s="1"/>
  <c r="AE79" i="1"/>
  <c r="AE93" i="3" s="1"/>
  <c r="AD79" i="1"/>
  <c r="AD93" i="3" s="1"/>
  <c r="AC79" i="1"/>
  <c r="AC93" i="3" s="1"/>
  <c r="AB79" i="1"/>
  <c r="AB93" i="3" s="1"/>
  <c r="AA79" i="1"/>
  <c r="AA93" i="3" s="1"/>
  <c r="Z79" i="1"/>
  <c r="Z93" i="3" s="1"/>
  <c r="Y79" i="1"/>
  <c r="Y93" i="3" s="1"/>
  <c r="X79" i="1"/>
  <c r="X93" i="3" s="1"/>
  <c r="W79" i="1"/>
  <c r="W93" i="3" s="1"/>
  <c r="V79" i="1"/>
  <c r="V93" i="3" s="1"/>
  <c r="U79" i="1"/>
  <c r="U93" i="3" s="1"/>
  <c r="T79" i="1"/>
  <c r="T93" i="3" s="1"/>
  <c r="S79" i="1"/>
  <c r="S93" i="3" s="1"/>
  <c r="R79" i="1"/>
  <c r="R93" i="3" s="1"/>
  <c r="Q79" i="1"/>
  <c r="Q93" i="3" s="1"/>
  <c r="P79" i="1"/>
  <c r="P93" i="3" s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B5" i="3"/>
  <c r="B6" i="3" s="1"/>
  <c r="A5" i="3"/>
  <c r="A4" i="3"/>
  <c r="H3" i="12"/>
  <c r="G3" i="12" s="1"/>
  <c r="CD78" i="1"/>
  <c r="CD92" i="3" s="1"/>
  <c r="CC78" i="1"/>
  <c r="CC92" i="3" s="1"/>
  <c r="CB78" i="1"/>
  <c r="CB92" i="3" s="1"/>
  <c r="CA78" i="1"/>
  <c r="CA92" i="3" s="1"/>
  <c r="BZ78" i="1"/>
  <c r="BZ92" i="3" s="1"/>
  <c r="BY78" i="1"/>
  <c r="BY92" i="3" s="1"/>
  <c r="BX78" i="1"/>
  <c r="BX92" i="3" s="1"/>
  <c r="BW78" i="1"/>
  <c r="BW92" i="3" s="1"/>
  <c r="BV78" i="1"/>
  <c r="BV92" i="3" s="1"/>
  <c r="BU78" i="1"/>
  <c r="BU92" i="3" s="1"/>
  <c r="BT78" i="1"/>
  <c r="BT92" i="3" s="1"/>
  <c r="BS78" i="1"/>
  <c r="BS92" i="3" s="1"/>
  <c r="BR78" i="1"/>
  <c r="BR92" i="3" s="1"/>
  <c r="BQ78" i="1"/>
  <c r="BQ92" i="3" s="1"/>
  <c r="BP78" i="1"/>
  <c r="BO78" i="1"/>
  <c r="BO92" i="3" s="1"/>
  <c r="BN78" i="1"/>
  <c r="BN92" i="3" s="1"/>
  <c r="BM78" i="1"/>
  <c r="BM92" i="3" s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B92" i="3" s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AL86" i="13" l="1"/>
  <c r="R85" i="14"/>
  <c r="AT85" i="14"/>
  <c r="AU85" i="14"/>
  <c r="U85" i="14"/>
  <c r="AW85" i="14"/>
  <c r="V85" i="14"/>
  <c r="AX85" i="14"/>
  <c r="BA85" i="14"/>
  <c r="BN85" i="14" s="1"/>
  <c r="AV85" i="14"/>
  <c r="W85" i="14"/>
  <c r="BK85" i="14" s="1"/>
  <c r="AH86" i="13"/>
  <c r="X85" i="14"/>
  <c r="AY85" i="14"/>
  <c r="AS85" i="14"/>
  <c r="BF85" i="14" s="1"/>
  <c r="AA85" i="14"/>
  <c r="BO85" i="14" s="1"/>
  <c r="Y85" i="14"/>
  <c r="AZ85" i="14"/>
  <c r="S85" i="14"/>
  <c r="BG85" i="14" s="1"/>
  <c r="Z85" i="14"/>
  <c r="AR85" i="14"/>
  <c r="AC85" i="14"/>
  <c r="AD86" i="13"/>
  <c r="AI85" i="13"/>
  <c r="BC85" i="14"/>
  <c r="BP85" i="14" s="1"/>
  <c r="T85" i="14"/>
  <c r="BH85" i="14" s="1"/>
  <c r="BB85" i="14"/>
  <c r="BD85" i="14"/>
  <c r="BQ85" i="14" s="1"/>
  <c r="BI85" i="14"/>
  <c r="AI86" i="13"/>
  <c r="CF85" i="2"/>
  <c r="AF86" i="13"/>
  <c r="BR95" i="14"/>
  <c r="BR91" i="14"/>
  <c r="BR87" i="14"/>
  <c r="CF95" i="3"/>
  <c r="AM86" i="13"/>
  <c r="AG86" i="13"/>
  <c r="BR90" i="14"/>
  <c r="AC86" i="13"/>
  <c r="BR89" i="14"/>
  <c r="AN85" i="13"/>
  <c r="AN83" i="2"/>
  <c r="AN94" i="3"/>
  <c r="H84" i="13"/>
  <c r="I94" i="3"/>
  <c r="Y83" i="2"/>
  <c r="Y94" i="3"/>
  <c r="AO83" i="2"/>
  <c r="AO94" i="3"/>
  <c r="BU83" i="2"/>
  <c r="BU94" i="3"/>
  <c r="BR92" i="14"/>
  <c r="BL92" i="3"/>
  <c r="P81" i="14"/>
  <c r="I84" i="13"/>
  <c r="J94" i="3"/>
  <c r="Z83" i="2"/>
  <c r="Z94" i="3"/>
  <c r="AP83" i="2"/>
  <c r="AP94" i="3"/>
  <c r="V84" i="13"/>
  <c r="BF94" i="3"/>
  <c r="BV83" i="2"/>
  <c r="BV94" i="3"/>
  <c r="X83" i="2"/>
  <c r="X94" i="3"/>
  <c r="AA83" i="2"/>
  <c r="AA94" i="3"/>
  <c r="AQ83" i="2"/>
  <c r="AQ94" i="3"/>
  <c r="BW83" i="2"/>
  <c r="BW94" i="3"/>
  <c r="K84" i="13"/>
  <c r="L94" i="3"/>
  <c r="AB83" i="2"/>
  <c r="AB94" i="3"/>
  <c r="AR83" i="2"/>
  <c r="AR94" i="3"/>
  <c r="BX83" i="2"/>
  <c r="BX94" i="3"/>
  <c r="AJ86" i="13"/>
  <c r="L84" i="13"/>
  <c r="M94" i="3"/>
  <c r="AC83" i="2"/>
  <c r="AC94" i="3"/>
  <c r="AS83" i="2"/>
  <c r="AS94" i="3"/>
  <c r="Y84" i="13"/>
  <c r="BI94" i="3"/>
  <c r="BY83" i="2"/>
  <c r="BY94" i="3"/>
  <c r="AF85" i="13"/>
  <c r="W83" i="2"/>
  <c r="W94" i="3"/>
  <c r="BT83" i="2"/>
  <c r="BT94" i="3"/>
  <c r="BP92" i="3"/>
  <c r="AQ81" i="14"/>
  <c r="BL93" i="3"/>
  <c r="P82" i="14"/>
  <c r="M84" i="13"/>
  <c r="N94" i="3"/>
  <c r="AD83" i="2"/>
  <c r="AD94" i="3"/>
  <c r="AT83" i="2"/>
  <c r="AT94" i="3"/>
  <c r="Z84" i="13"/>
  <c r="BJ94" i="3"/>
  <c r="BZ83" i="2"/>
  <c r="BZ94" i="3"/>
  <c r="N84" i="13"/>
  <c r="O94" i="3"/>
  <c r="AE83" i="2"/>
  <c r="AE94" i="3"/>
  <c r="AU83" i="2"/>
  <c r="AU94" i="3"/>
  <c r="AA84" i="13"/>
  <c r="BK94" i="3"/>
  <c r="CA83" i="2"/>
  <c r="CA94" i="3"/>
  <c r="BR88" i="14"/>
  <c r="P83" i="2"/>
  <c r="P94" i="3"/>
  <c r="BL83" i="2"/>
  <c r="P83" i="14"/>
  <c r="BL94" i="3"/>
  <c r="Q83" i="2"/>
  <c r="Q94" i="3"/>
  <c r="AG83" i="2"/>
  <c r="AG94" i="3"/>
  <c r="AW83" i="2"/>
  <c r="AW94" i="3"/>
  <c r="BM83" i="2"/>
  <c r="BM94" i="3"/>
  <c r="CC83" i="2"/>
  <c r="CC94" i="3"/>
  <c r="BR94" i="14"/>
  <c r="BP93" i="3"/>
  <c r="AQ82" i="14"/>
  <c r="R83" i="2"/>
  <c r="R94" i="3"/>
  <c r="AH83" i="2"/>
  <c r="AH94" i="3"/>
  <c r="AX83" i="2"/>
  <c r="AX94" i="3"/>
  <c r="BN83" i="2"/>
  <c r="BN94" i="3"/>
  <c r="CD83" i="2"/>
  <c r="CD94" i="3"/>
  <c r="BR93" i="14"/>
  <c r="AI83" i="2"/>
  <c r="AI94" i="3"/>
  <c r="AY83" i="2"/>
  <c r="AY94" i="3"/>
  <c r="BO83" i="2"/>
  <c r="BO94" i="3"/>
  <c r="BD86" i="14"/>
  <c r="BC86" i="14"/>
  <c r="BB86" i="14"/>
  <c r="BA86" i="14"/>
  <c r="AZ86" i="14"/>
  <c r="AY86" i="14"/>
  <c r="AX86" i="14"/>
  <c r="AW86" i="14"/>
  <c r="AV86" i="14"/>
  <c r="X86" i="14"/>
  <c r="AU86" i="14"/>
  <c r="W86" i="14"/>
  <c r="AT86" i="14"/>
  <c r="V86" i="14"/>
  <c r="AS86" i="14"/>
  <c r="U86" i="14"/>
  <c r="T86" i="14"/>
  <c r="S86" i="14"/>
  <c r="Z86" i="14"/>
  <c r="Y86" i="14"/>
  <c r="R86" i="14"/>
  <c r="AC86" i="14"/>
  <c r="AB86" i="14"/>
  <c r="AA86" i="14"/>
  <c r="Q85" i="14"/>
  <c r="Q86" i="14"/>
  <c r="AF83" i="2"/>
  <c r="AF94" i="3"/>
  <c r="AV83" i="2"/>
  <c r="AV94" i="3"/>
  <c r="T83" i="2"/>
  <c r="T94" i="3"/>
  <c r="BP83" i="2"/>
  <c r="AQ83" i="14"/>
  <c r="BP94" i="3"/>
  <c r="CB83" i="2"/>
  <c r="CB94" i="3"/>
  <c r="BQ83" i="2"/>
  <c r="BQ94" i="3"/>
  <c r="E84" i="13"/>
  <c r="F94" i="3"/>
  <c r="V83" i="2"/>
  <c r="V94" i="3"/>
  <c r="AL83" i="2"/>
  <c r="AL94" i="3"/>
  <c r="BR83" i="2"/>
  <c r="BR94" i="3"/>
  <c r="AM83" i="2"/>
  <c r="AM94" i="3"/>
  <c r="BS83" i="2"/>
  <c r="BS94" i="3"/>
  <c r="AH85" i="13"/>
  <c r="AK86" i="13"/>
  <c r="AL85" i="13"/>
  <c r="Q84" i="13"/>
  <c r="AG85" i="13"/>
  <c r="AK85" i="13"/>
  <c r="R84" i="13"/>
  <c r="F84" i="13"/>
  <c r="T84" i="13"/>
  <c r="W84" i="13"/>
  <c r="X84" i="13"/>
  <c r="F92" i="3"/>
  <c r="I92" i="3"/>
  <c r="BE92" i="3"/>
  <c r="E93" i="3"/>
  <c r="D82" i="13"/>
  <c r="BA93" i="3"/>
  <c r="Q82" i="13"/>
  <c r="A82" i="2"/>
  <c r="B83" i="13"/>
  <c r="AM85" i="13"/>
  <c r="BD92" i="3"/>
  <c r="AZ93" i="3"/>
  <c r="P82" i="13"/>
  <c r="J92" i="3"/>
  <c r="BF92" i="3"/>
  <c r="F93" i="3"/>
  <c r="E82" i="13"/>
  <c r="BB93" i="3"/>
  <c r="R82" i="13"/>
  <c r="D83" i="2"/>
  <c r="C83" i="13"/>
  <c r="P83" i="13"/>
  <c r="H92" i="3"/>
  <c r="D93" i="3"/>
  <c r="C82" i="13"/>
  <c r="K92" i="3"/>
  <c r="BG92" i="3"/>
  <c r="G93" i="3"/>
  <c r="F82" i="13"/>
  <c r="BC93" i="3"/>
  <c r="S82" i="13"/>
  <c r="E83" i="2"/>
  <c r="D83" i="13"/>
  <c r="Q83" i="13"/>
  <c r="H93" i="3"/>
  <c r="G82" i="13"/>
  <c r="BD93" i="3"/>
  <c r="T82" i="13"/>
  <c r="F83" i="2"/>
  <c r="E83" i="13"/>
  <c r="BB83" i="2"/>
  <c r="R83" i="13"/>
  <c r="AD85" i="13"/>
  <c r="D84" i="13"/>
  <c r="BE93" i="3"/>
  <c r="U82" i="13"/>
  <c r="G83" i="2"/>
  <c r="F83" i="13"/>
  <c r="BC83" i="2"/>
  <c r="S83" i="13"/>
  <c r="J84" i="13"/>
  <c r="BH92" i="3"/>
  <c r="M92" i="3"/>
  <c r="J93" i="3"/>
  <c r="I82" i="13"/>
  <c r="BF93" i="3"/>
  <c r="V82" i="13"/>
  <c r="H83" i="2"/>
  <c r="G83" i="13"/>
  <c r="BD83" i="2"/>
  <c r="T83" i="13"/>
  <c r="O92" i="3"/>
  <c r="BK92" i="3"/>
  <c r="K93" i="3"/>
  <c r="J82" i="13"/>
  <c r="BG93" i="3"/>
  <c r="W82" i="13"/>
  <c r="I83" i="2"/>
  <c r="H83" i="13"/>
  <c r="BE83" i="2"/>
  <c r="U83" i="13"/>
  <c r="G84" i="13"/>
  <c r="L93" i="3"/>
  <c r="K82" i="13"/>
  <c r="BH93" i="3"/>
  <c r="X82" i="13"/>
  <c r="J83" i="2"/>
  <c r="I83" i="13"/>
  <c r="BF83" i="2"/>
  <c r="V83" i="13"/>
  <c r="AC85" i="13"/>
  <c r="BI92" i="3"/>
  <c r="I93" i="3"/>
  <c r="H82" i="13"/>
  <c r="N92" i="3"/>
  <c r="BJ92" i="3"/>
  <c r="M93" i="3"/>
  <c r="L82" i="13"/>
  <c r="BI93" i="3"/>
  <c r="Y82" i="13"/>
  <c r="K83" i="2"/>
  <c r="J83" i="13"/>
  <c r="BG83" i="2"/>
  <c r="W83" i="13"/>
  <c r="AE85" i="13"/>
  <c r="S84" i="13"/>
  <c r="BB92" i="3"/>
  <c r="G92" i="3"/>
  <c r="BC92" i="3"/>
  <c r="A81" i="2"/>
  <c r="B82" i="13"/>
  <c r="N93" i="3"/>
  <c r="M82" i="13"/>
  <c r="BJ93" i="3"/>
  <c r="Z82" i="13"/>
  <c r="L83" i="2"/>
  <c r="K83" i="13"/>
  <c r="BH83" i="2"/>
  <c r="X83" i="13"/>
  <c r="A80" i="2"/>
  <c r="B81" i="13"/>
  <c r="O93" i="3"/>
  <c r="N82" i="13"/>
  <c r="BK93" i="3"/>
  <c r="AA82" i="13"/>
  <c r="M83" i="2"/>
  <c r="L83" i="13"/>
  <c r="BI83" i="2"/>
  <c r="Y83" i="13"/>
  <c r="AN86" i="13"/>
  <c r="U84" i="13"/>
  <c r="L92" i="3"/>
  <c r="D92" i="3"/>
  <c r="AZ92" i="3"/>
  <c r="BJ83" i="2"/>
  <c r="Z83" i="13"/>
  <c r="C84" i="13"/>
  <c r="N83" i="2"/>
  <c r="M83" i="13"/>
  <c r="E92" i="3"/>
  <c r="BA92" i="3"/>
  <c r="O83" i="2"/>
  <c r="N83" i="13"/>
  <c r="BK83" i="2"/>
  <c r="AA83" i="13"/>
  <c r="P84" i="13"/>
  <c r="CF84" i="2"/>
  <c r="E82" i="2"/>
  <c r="S82" i="2"/>
  <c r="U82" i="2"/>
  <c r="AK82" i="2"/>
  <c r="BA82" i="2"/>
  <c r="Y81" i="2"/>
  <c r="BA83" i="2"/>
  <c r="AK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B80" i="13" s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" i="13" s="1"/>
  <c r="A2" i="1"/>
  <c r="B5" i="13" s="1"/>
  <c r="CD77" i="1"/>
  <c r="CD91" i="3" s="1"/>
  <c r="CC77" i="1"/>
  <c r="CC91" i="3" s="1"/>
  <c r="CB77" i="1"/>
  <c r="CB91" i="3" s="1"/>
  <c r="CA77" i="1"/>
  <c r="CA91" i="3" s="1"/>
  <c r="BZ77" i="1"/>
  <c r="BZ91" i="3" s="1"/>
  <c r="BY77" i="1"/>
  <c r="BY91" i="3" s="1"/>
  <c r="BX77" i="1"/>
  <c r="BX91" i="3" s="1"/>
  <c r="BW77" i="1"/>
  <c r="BW91" i="3" s="1"/>
  <c r="BV77" i="1"/>
  <c r="BV91" i="3" s="1"/>
  <c r="BU77" i="1"/>
  <c r="BT77" i="1"/>
  <c r="BT91" i="3" s="1"/>
  <c r="BS77" i="1"/>
  <c r="BS91" i="3" s="1"/>
  <c r="BR77" i="1"/>
  <c r="BR91" i="3" s="1"/>
  <c r="BQ77" i="1"/>
  <c r="BQ91" i="3" s="1"/>
  <c r="BP77" i="1"/>
  <c r="BO77" i="1"/>
  <c r="BO91" i="3" s="1"/>
  <c r="BN77" i="1"/>
  <c r="BN91" i="3" s="1"/>
  <c r="BM77" i="1"/>
  <c r="BM91" i="3" s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Y91" i="3" s="1"/>
  <c r="AX77" i="1"/>
  <c r="AX91" i="3" s="1"/>
  <c r="AW77" i="1"/>
  <c r="AW91" i="3" s="1"/>
  <c r="AV77" i="1"/>
  <c r="AV91" i="3" s="1"/>
  <c r="AU77" i="1"/>
  <c r="AU91" i="3" s="1"/>
  <c r="AT77" i="1"/>
  <c r="AT91" i="3" s="1"/>
  <c r="AS77" i="1"/>
  <c r="AS91" i="3" s="1"/>
  <c r="AR77" i="1"/>
  <c r="AR91" i="3" s="1"/>
  <c r="AQ77" i="1"/>
  <c r="AQ91" i="3" s="1"/>
  <c r="AP77" i="1"/>
  <c r="AP91" i="3" s="1"/>
  <c r="AO77" i="1"/>
  <c r="AO91" i="3" s="1"/>
  <c r="AN77" i="1"/>
  <c r="AN91" i="3" s="1"/>
  <c r="AM77" i="1"/>
  <c r="AM91" i="3" s="1"/>
  <c r="AL77" i="1"/>
  <c r="AL91" i="3" s="1"/>
  <c r="AK77" i="1"/>
  <c r="AJ77" i="1"/>
  <c r="AJ91" i="3" s="1"/>
  <c r="AI77" i="1"/>
  <c r="AI91" i="3" s="1"/>
  <c r="AH77" i="1"/>
  <c r="AH91" i="3" s="1"/>
  <c r="AG77" i="1"/>
  <c r="AG91" i="3" s="1"/>
  <c r="AF77" i="1"/>
  <c r="AF91" i="3" s="1"/>
  <c r="AE77" i="1"/>
  <c r="AE91" i="3" s="1"/>
  <c r="AD77" i="1"/>
  <c r="AD91" i="3" s="1"/>
  <c r="AC77" i="1"/>
  <c r="AC91" i="3" s="1"/>
  <c r="AB77" i="1"/>
  <c r="AB91" i="3" s="1"/>
  <c r="AA77" i="1"/>
  <c r="AA91" i="3" s="1"/>
  <c r="Z77" i="1"/>
  <c r="Z91" i="3" s="1"/>
  <c r="Y77" i="1"/>
  <c r="Y91" i="3" s="1"/>
  <c r="X77" i="1"/>
  <c r="X91" i="3" s="1"/>
  <c r="W77" i="1"/>
  <c r="W91" i="3" s="1"/>
  <c r="V77" i="1"/>
  <c r="V91" i="3" s="1"/>
  <c r="U77" i="1"/>
  <c r="U91" i="3" s="1"/>
  <c r="T77" i="1"/>
  <c r="T91" i="3" s="1"/>
  <c r="S77" i="1"/>
  <c r="S91" i="3" s="1"/>
  <c r="R77" i="1"/>
  <c r="R91" i="3" s="1"/>
  <c r="Q77" i="1"/>
  <c r="Q91" i="3" s="1"/>
  <c r="P77" i="1"/>
  <c r="P91" i="3" s="1"/>
  <c r="O77" i="1"/>
  <c r="N77" i="1"/>
  <c r="M77" i="1"/>
  <c r="L77" i="1"/>
  <c r="K77" i="1"/>
  <c r="J77" i="1"/>
  <c r="I77" i="1"/>
  <c r="H77" i="1"/>
  <c r="G77" i="1"/>
  <c r="F77" i="1"/>
  <c r="E77" i="1"/>
  <c r="D77" i="1"/>
  <c r="BJ85" i="14" l="1"/>
  <c r="BM85" i="14"/>
  <c r="M81" i="13"/>
  <c r="AH84" i="13"/>
  <c r="N81" i="13"/>
  <c r="CF92" i="3"/>
  <c r="BL85" i="14"/>
  <c r="AG84" i="13"/>
  <c r="AK84" i="13"/>
  <c r="BP86" i="14"/>
  <c r="BG86" i="14"/>
  <c r="CF93" i="3"/>
  <c r="BR85" i="14"/>
  <c r="BH86" i="14"/>
  <c r="CF83" i="2"/>
  <c r="AF84" i="13"/>
  <c r="BO86" i="14"/>
  <c r="AM84" i="13"/>
  <c r="AK83" i="13"/>
  <c r="AD84" i="13"/>
  <c r="AE84" i="13"/>
  <c r="BL86" i="14"/>
  <c r="AI84" i="13"/>
  <c r="AA81" i="13"/>
  <c r="AN81" i="13" s="1"/>
  <c r="BQ86" i="14"/>
  <c r="BF86" i="14"/>
  <c r="AL84" i="13"/>
  <c r="Z81" i="13"/>
  <c r="AM81" i="13" s="1"/>
  <c r="Q81" i="13"/>
  <c r="AH83" i="13"/>
  <c r="AA82" i="14"/>
  <c r="BA82" i="14"/>
  <c r="AZ82" i="14"/>
  <c r="AC82" i="14"/>
  <c r="AY82" i="14"/>
  <c r="AX82" i="14"/>
  <c r="W82" i="14"/>
  <c r="AU82" i="14"/>
  <c r="AB82" i="14"/>
  <c r="AV82" i="14"/>
  <c r="AW82" i="14"/>
  <c r="X82" i="14"/>
  <c r="AT82" i="14"/>
  <c r="AS82" i="14"/>
  <c r="BD82" i="14"/>
  <c r="S82" i="14"/>
  <c r="R82" i="14"/>
  <c r="U82" i="14"/>
  <c r="BC82" i="14"/>
  <c r="V82" i="14"/>
  <c r="Y82" i="14"/>
  <c r="T82" i="14"/>
  <c r="Z82" i="14"/>
  <c r="BB82" i="14"/>
  <c r="BL91" i="3"/>
  <c r="P80" i="14"/>
  <c r="T83" i="14"/>
  <c r="S83" i="14"/>
  <c r="BD83" i="14"/>
  <c r="BC83" i="14"/>
  <c r="BB83" i="14"/>
  <c r="BA83" i="14"/>
  <c r="AZ83" i="14"/>
  <c r="AB83" i="14"/>
  <c r="AY83" i="14"/>
  <c r="AA83" i="14"/>
  <c r="AX83" i="14"/>
  <c r="Z83" i="14"/>
  <c r="AW83" i="14"/>
  <c r="AV83" i="14"/>
  <c r="X83" i="14"/>
  <c r="AU83" i="14"/>
  <c r="W83" i="14"/>
  <c r="AC83" i="14"/>
  <c r="Y83" i="14"/>
  <c r="V83" i="14"/>
  <c r="U83" i="14"/>
  <c r="R83" i="14"/>
  <c r="AS83" i="14"/>
  <c r="AT83" i="14"/>
  <c r="Q82" i="14"/>
  <c r="BM86" i="14"/>
  <c r="BP91" i="3"/>
  <c r="AQ80" i="14"/>
  <c r="BN86" i="14"/>
  <c r="AR83" i="14"/>
  <c r="AR84" i="14"/>
  <c r="CF94" i="3"/>
  <c r="AN84" i="13"/>
  <c r="AV84" i="14"/>
  <c r="X84" i="14"/>
  <c r="AU84" i="14"/>
  <c r="W84" i="14"/>
  <c r="AT84" i="14"/>
  <c r="AS84" i="14"/>
  <c r="BD84" i="14"/>
  <c r="BC84" i="14"/>
  <c r="BB84" i="14"/>
  <c r="BA84" i="14"/>
  <c r="AC84" i="14"/>
  <c r="AZ84" i="14"/>
  <c r="AB84" i="14"/>
  <c r="AY84" i="14"/>
  <c r="AA84" i="14"/>
  <c r="R84" i="14"/>
  <c r="S84" i="14"/>
  <c r="Z84" i="14"/>
  <c r="Q83" i="14"/>
  <c r="Y84" i="14"/>
  <c r="AX84" i="14"/>
  <c r="V84" i="14"/>
  <c r="AW84" i="14"/>
  <c r="U84" i="14"/>
  <c r="T84" i="14"/>
  <c r="Q84" i="14"/>
  <c r="AC84" i="13"/>
  <c r="BI86" i="14"/>
  <c r="AR82" i="14"/>
  <c r="BJ86" i="14"/>
  <c r="BK86" i="14"/>
  <c r="AI83" i="13"/>
  <c r="AJ83" i="13"/>
  <c r="AF82" i="13"/>
  <c r="L81" i="13"/>
  <c r="AG83" i="13"/>
  <c r="AC82" i="13"/>
  <c r="AI82" i="13"/>
  <c r="AH82" i="13"/>
  <c r="AG82" i="13"/>
  <c r="AJ84" i="13"/>
  <c r="AM83" i="13"/>
  <c r="A67" i="2"/>
  <c r="B68" i="13"/>
  <c r="A52" i="2"/>
  <c r="B53" i="13"/>
  <c r="D91" i="3"/>
  <c r="A37" i="2"/>
  <c r="B38" i="13"/>
  <c r="E91" i="3"/>
  <c r="BA91" i="3"/>
  <c r="A6" i="2"/>
  <c r="B7" i="13"/>
  <c r="A22" i="2"/>
  <c r="B23" i="13"/>
  <c r="A38" i="2"/>
  <c r="B39" i="13"/>
  <c r="A54" i="2"/>
  <c r="B55" i="13"/>
  <c r="A70" i="2"/>
  <c r="B71" i="13"/>
  <c r="D81" i="13"/>
  <c r="AD83" i="13"/>
  <c r="A68" i="2"/>
  <c r="B69" i="13"/>
  <c r="A21" i="2"/>
  <c r="B22" i="13"/>
  <c r="F91" i="3"/>
  <c r="A39" i="2"/>
  <c r="B40" i="13"/>
  <c r="A71" i="2"/>
  <c r="B72" i="13"/>
  <c r="AL83" i="13"/>
  <c r="AL82" i="13"/>
  <c r="AF83" i="13"/>
  <c r="BC91" i="3"/>
  <c r="A8" i="2"/>
  <c r="B9" i="13"/>
  <c r="A24" i="2"/>
  <c r="B25" i="13"/>
  <c r="A40" i="2"/>
  <c r="B41" i="13"/>
  <c r="A56" i="2"/>
  <c r="B57" i="13"/>
  <c r="A72" i="2"/>
  <c r="B73" i="13"/>
  <c r="AK82" i="13"/>
  <c r="AD82" i="13"/>
  <c r="A51" i="2"/>
  <c r="B52" i="13"/>
  <c r="AZ91" i="3"/>
  <c r="A53" i="2"/>
  <c r="B54" i="13"/>
  <c r="A7" i="2"/>
  <c r="B8" i="13"/>
  <c r="H91" i="3"/>
  <c r="BD91" i="3"/>
  <c r="A9" i="2"/>
  <c r="B10" i="13"/>
  <c r="A25" i="2"/>
  <c r="B26" i="13"/>
  <c r="A41" i="2"/>
  <c r="B42" i="13"/>
  <c r="A57" i="2"/>
  <c r="B58" i="13"/>
  <c r="A73" i="2"/>
  <c r="B74" i="13"/>
  <c r="S81" i="13"/>
  <c r="AE82" i="13"/>
  <c r="AM82" i="13"/>
  <c r="AC83" i="13"/>
  <c r="BB91" i="3"/>
  <c r="A55" i="2"/>
  <c r="B56" i="13"/>
  <c r="G91" i="3"/>
  <c r="BE91" i="3"/>
  <c r="A10" i="2"/>
  <c r="B11" i="13"/>
  <c r="A26" i="2"/>
  <c r="B27" i="13"/>
  <c r="A42" i="2"/>
  <c r="B43" i="13"/>
  <c r="A58" i="2"/>
  <c r="B59" i="13"/>
  <c r="A74" i="2"/>
  <c r="B75" i="13"/>
  <c r="U81" i="13"/>
  <c r="A19" i="2"/>
  <c r="B20" i="13"/>
  <c r="A20" i="2"/>
  <c r="B21" i="13"/>
  <c r="A69" i="2"/>
  <c r="B70" i="13"/>
  <c r="A23" i="2"/>
  <c r="B24" i="13"/>
  <c r="I91" i="3"/>
  <c r="J91" i="3"/>
  <c r="BF91" i="3"/>
  <c r="A11" i="2"/>
  <c r="B12" i="13"/>
  <c r="A27" i="2"/>
  <c r="B28" i="13"/>
  <c r="A43" i="2"/>
  <c r="B44" i="13"/>
  <c r="A59" i="2"/>
  <c r="B60" i="13"/>
  <c r="A75" i="2"/>
  <c r="B76" i="13"/>
  <c r="AN82" i="13"/>
  <c r="F81" i="13"/>
  <c r="V81" i="13"/>
  <c r="K91" i="3"/>
  <c r="BG91" i="3"/>
  <c r="A12" i="2"/>
  <c r="B13" i="13"/>
  <c r="A28" i="2"/>
  <c r="B29" i="13"/>
  <c r="A44" i="2"/>
  <c r="B45" i="13"/>
  <c r="A60" i="2"/>
  <c r="B61" i="13"/>
  <c r="A76" i="2"/>
  <c r="B77" i="13"/>
  <c r="W81" i="13"/>
  <c r="H81" i="13"/>
  <c r="A35" i="2"/>
  <c r="B36" i="13"/>
  <c r="A36" i="2"/>
  <c r="B37" i="13"/>
  <c r="L91" i="3"/>
  <c r="BH91" i="3"/>
  <c r="A13" i="2"/>
  <c r="B14" i="13"/>
  <c r="A29" i="2"/>
  <c r="B30" i="13"/>
  <c r="A45" i="2"/>
  <c r="B46" i="13"/>
  <c r="A61" i="2"/>
  <c r="B62" i="13"/>
  <c r="A77" i="2"/>
  <c r="B78" i="13"/>
  <c r="P81" i="13"/>
  <c r="R81" i="13"/>
  <c r="I81" i="13"/>
  <c r="J81" i="13"/>
  <c r="E81" i="13"/>
  <c r="BI91" i="3"/>
  <c r="A14" i="2"/>
  <c r="B15" i="13"/>
  <c r="A30" i="2"/>
  <c r="B31" i="13"/>
  <c r="A46" i="2"/>
  <c r="B47" i="13"/>
  <c r="A62" i="2"/>
  <c r="B63" i="13"/>
  <c r="A78" i="2"/>
  <c r="B79" i="13"/>
  <c r="N91" i="3"/>
  <c r="BJ91" i="3"/>
  <c r="A15" i="2"/>
  <c r="B16" i="13"/>
  <c r="A31" i="2"/>
  <c r="B32" i="13"/>
  <c r="A47" i="2"/>
  <c r="B48" i="13"/>
  <c r="A63" i="2"/>
  <c r="B64" i="13"/>
  <c r="C81" i="13"/>
  <c r="Y81" i="13"/>
  <c r="AE83" i="13"/>
  <c r="A16" i="2"/>
  <c r="B17" i="13"/>
  <c r="A32" i="2"/>
  <c r="B33" i="13"/>
  <c r="A48" i="2"/>
  <c r="B49" i="13"/>
  <c r="A64" i="2"/>
  <c r="B65" i="13"/>
  <c r="A17" i="2"/>
  <c r="B18" i="13"/>
  <c r="A33" i="2"/>
  <c r="B34" i="13"/>
  <c r="A49" i="2"/>
  <c r="B50" i="13"/>
  <c r="A65" i="2"/>
  <c r="B66" i="13"/>
  <c r="K81" i="13"/>
  <c r="T81" i="13"/>
  <c r="M91" i="3"/>
  <c r="O91" i="3"/>
  <c r="BK91" i="3"/>
  <c r="A18" i="2"/>
  <c r="B19" i="13"/>
  <c r="A34" i="2"/>
  <c r="B35" i="13"/>
  <c r="A50" i="2"/>
  <c r="B51" i="13"/>
  <c r="A66" i="2"/>
  <c r="B67" i="13"/>
  <c r="AN83" i="13"/>
  <c r="AJ82" i="13"/>
  <c r="X81" i="13"/>
  <c r="G81" i="13"/>
  <c r="AK80" i="2"/>
  <c r="AK91" i="3"/>
  <c r="BU80" i="2"/>
  <c r="BU91" i="3"/>
  <c r="CF82" i="2"/>
  <c r="A5" i="2"/>
  <c r="C3" i="12"/>
  <c r="CF81" i="2"/>
  <c r="A4" i="2"/>
  <c r="C2" i="12"/>
  <c r="B6" i="12" s="1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F8" i="9"/>
  <c r="BK83" i="14" l="1"/>
  <c r="BO84" i="14"/>
  <c r="CF91" i="3"/>
  <c r="BL82" i="14"/>
  <c r="BK82" i="14"/>
  <c r="BJ83" i="14"/>
  <c r="BN84" i="14"/>
  <c r="BL84" i="14"/>
  <c r="BH83" i="14"/>
  <c r="AD81" i="13"/>
  <c r="AF81" i="13"/>
  <c r="BI83" i="14"/>
  <c r="BM83" i="14"/>
  <c r="BG84" i="14"/>
  <c r="BG83" i="14"/>
  <c r="BF84" i="14"/>
  <c r="BL83" i="14"/>
  <c r="BP82" i="14"/>
  <c r="BP84" i="14"/>
  <c r="BO82" i="14"/>
  <c r="BN82" i="14"/>
  <c r="AE81" i="13"/>
  <c r="BQ84" i="14"/>
  <c r="BN83" i="14"/>
  <c r="BH82" i="14"/>
  <c r="BM82" i="14"/>
  <c r="BQ83" i="14"/>
  <c r="S81" i="14"/>
  <c r="V81" i="14"/>
  <c r="U81" i="14"/>
  <c r="AS81" i="14"/>
  <c r="W81" i="14"/>
  <c r="X81" i="14"/>
  <c r="Y81" i="14"/>
  <c r="BD81" i="14"/>
  <c r="T81" i="14"/>
  <c r="BC81" i="14"/>
  <c r="BB81" i="14"/>
  <c r="BA81" i="14"/>
  <c r="AZ81" i="14"/>
  <c r="Z81" i="14"/>
  <c r="AY81" i="14"/>
  <c r="AX81" i="14"/>
  <c r="AB81" i="14"/>
  <c r="AW81" i="14"/>
  <c r="AV81" i="14"/>
  <c r="R81" i="14"/>
  <c r="AU81" i="14"/>
  <c r="AT81" i="14"/>
  <c r="AC81" i="14"/>
  <c r="AA81" i="14"/>
  <c r="BR86" i="14"/>
  <c r="AL81" i="13"/>
  <c r="BH84" i="14"/>
  <c r="Q81" i="14"/>
  <c r="BI84" i="14"/>
  <c r="AR81" i="14"/>
  <c r="BO83" i="14"/>
  <c r="BJ82" i="14"/>
  <c r="BQ82" i="14"/>
  <c r="BJ84" i="14"/>
  <c r="BP83" i="14"/>
  <c r="BI82" i="14"/>
  <c r="BF82" i="14"/>
  <c r="AG81" i="13"/>
  <c r="AK81" i="13"/>
  <c r="BM84" i="14"/>
  <c r="BK84" i="14"/>
  <c r="BF83" i="14"/>
  <c r="BG82" i="14"/>
  <c r="AH81" i="13"/>
  <c r="B7" i="9"/>
  <c r="AC81" i="13"/>
  <c r="AJ81" i="13"/>
  <c r="AI81" i="13"/>
  <c r="B7" i="12"/>
  <c r="B8" i="12" s="1"/>
  <c r="C6" i="12"/>
  <c r="C7" i="12"/>
  <c r="CF80" i="2"/>
  <c r="A8" i="3"/>
  <c r="B9" i="3"/>
  <c r="F9" i="9"/>
  <c r="BH81" i="14" l="1"/>
  <c r="BQ81" i="14"/>
  <c r="BR84" i="14"/>
  <c r="BF81" i="14"/>
  <c r="BJ81" i="14"/>
  <c r="BR83" i="14"/>
  <c r="BL81" i="14"/>
  <c r="BK81" i="14"/>
  <c r="BI81" i="14"/>
  <c r="BM81" i="14"/>
  <c r="BP81" i="14"/>
  <c r="BR82" i="14"/>
  <c r="BG81" i="14"/>
  <c r="BO81" i="14"/>
  <c r="BN81" i="14"/>
  <c r="D7" i="12"/>
  <c r="D6" i="12"/>
  <c r="B9" i="12"/>
  <c r="C8" i="12"/>
  <c r="D8" i="12" s="1"/>
  <c r="B10" i="3"/>
  <c r="A9" i="3"/>
  <c r="C78" i="2"/>
  <c r="CD76" i="1"/>
  <c r="CD90" i="3" s="1"/>
  <c r="CC76" i="1"/>
  <c r="CC90" i="3" s="1"/>
  <c r="CB76" i="1"/>
  <c r="CB90" i="3" s="1"/>
  <c r="CA76" i="1"/>
  <c r="CA90" i="3" s="1"/>
  <c r="BZ76" i="1"/>
  <c r="BZ90" i="3" s="1"/>
  <c r="BY76" i="1"/>
  <c r="BY90" i="3" s="1"/>
  <c r="BX76" i="1"/>
  <c r="BX90" i="3" s="1"/>
  <c r="BW76" i="1"/>
  <c r="BW90" i="3" s="1"/>
  <c r="BV76" i="1"/>
  <c r="BV90" i="3" s="1"/>
  <c r="BU76" i="1"/>
  <c r="BU90" i="3" s="1"/>
  <c r="BT76" i="1"/>
  <c r="BT90" i="3" s="1"/>
  <c r="BS76" i="1"/>
  <c r="BS90" i="3" s="1"/>
  <c r="BR76" i="1"/>
  <c r="BR90" i="3" s="1"/>
  <c r="BQ76" i="1"/>
  <c r="BQ90" i="3" s="1"/>
  <c r="BP76" i="1"/>
  <c r="BO76" i="1"/>
  <c r="BO90" i="3" s="1"/>
  <c r="BN76" i="1"/>
  <c r="BN90" i="3" s="1"/>
  <c r="BM76" i="1"/>
  <c r="BM90" i="3" s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N90" i="3" s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B90" i="3" s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P90" i="3" s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O75" i="1"/>
  <c r="BO89" i="3" s="1"/>
  <c r="BN75" i="1"/>
  <c r="BN89" i="3" s="1"/>
  <c r="BM75" i="1"/>
  <c r="BM89" i="3" s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O74" i="1"/>
  <c r="BO88" i="3" s="1"/>
  <c r="BN74" i="1"/>
  <c r="BN88" i="3" s="1"/>
  <c r="BM74" i="1"/>
  <c r="BM88" i="3" s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O73" i="1"/>
  <c r="BO87" i="3" s="1"/>
  <c r="BN73" i="1"/>
  <c r="BN87" i="3" s="1"/>
  <c r="BM73" i="1"/>
  <c r="BM87" i="3" s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O72" i="1"/>
  <c r="BO86" i="3" s="1"/>
  <c r="BN72" i="1"/>
  <c r="BN86" i="3" s="1"/>
  <c r="BM72" i="1"/>
  <c r="BM86" i="3" s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O71" i="1"/>
  <c r="BO85" i="3" s="1"/>
  <c r="BN71" i="1"/>
  <c r="BN85" i="3" s="1"/>
  <c r="BM71" i="1"/>
  <c r="BM85" i="3" s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O70" i="1"/>
  <c r="BO84" i="3" s="1"/>
  <c r="BN70" i="1"/>
  <c r="BN84" i="3" s="1"/>
  <c r="BM70" i="1"/>
  <c r="BM84" i="3" s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O69" i="1"/>
  <c r="BO83" i="3" s="1"/>
  <c r="BN69" i="1"/>
  <c r="BN83" i="3" s="1"/>
  <c r="BM69" i="1"/>
  <c r="BM83" i="3" s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O68" i="1"/>
  <c r="BO82" i="3" s="1"/>
  <c r="BN68" i="1"/>
  <c r="BN82" i="3" s="1"/>
  <c r="BM68" i="1"/>
  <c r="BM82" i="3" s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N68" i="1"/>
  <c r="M68" i="1"/>
  <c r="L68" i="1"/>
  <c r="K68" i="1"/>
  <c r="J68" i="1"/>
  <c r="I68" i="1"/>
  <c r="H68" i="1"/>
  <c r="G68" i="1"/>
  <c r="F68" i="1"/>
  <c r="E68" i="1"/>
  <c r="D68" i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O67" i="1"/>
  <c r="BO81" i="3" s="1"/>
  <c r="BN67" i="1"/>
  <c r="BN81" i="3" s="1"/>
  <c r="BM67" i="1"/>
  <c r="BM81" i="3" s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L67" i="1"/>
  <c r="K67" i="1"/>
  <c r="J67" i="1"/>
  <c r="I67" i="1"/>
  <c r="H67" i="1"/>
  <c r="G67" i="1"/>
  <c r="F67" i="1"/>
  <c r="E67" i="1"/>
  <c r="D67" i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O66" i="1"/>
  <c r="BO80" i="3" s="1"/>
  <c r="BN66" i="1"/>
  <c r="BN80" i="3" s="1"/>
  <c r="BM66" i="1"/>
  <c r="BM80" i="3" s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N66" i="1"/>
  <c r="M66" i="1"/>
  <c r="L66" i="1"/>
  <c r="K66" i="1"/>
  <c r="J66" i="1"/>
  <c r="I66" i="1"/>
  <c r="H66" i="1"/>
  <c r="G66" i="1"/>
  <c r="F66" i="1"/>
  <c r="E66" i="1"/>
  <c r="D66" i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O65" i="1"/>
  <c r="BO79" i="3" s="1"/>
  <c r="BN65" i="1"/>
  <c r="BN79" i="3" s="1"/>
  <c r="BM65" i="1"/>
  <c r="BM79" i="3" s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N65" i="1"/>
  <c r="M65" i="1"/>
  <c r="L65" i="1"/>
  <c r="K65" i="1"/>
  <c r="J65" i="1"/>
  <c r="I65" i="1"/>
  <c r="H65" i="1"/>
  <c r="G65" i="1"/>
  <c r="F65" i="1"/>
  <c r="E65" i="1"/>
  <c r="D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AQ67" i="14" s="1"/>
  <c r="BO64" i="1"/>
  <c r="BN64" i="1"/>
  <c r="BM64" i="1"/>
  <c r="BL64" i="1"/>
  <c r="P67" i="14" s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AQ66" i="14" s="1"/>
  <c r="BO63" i="1"/>
  <c r="BN63" i="1"/>
  <c r="BM63" i="1"/>
  <c r="BL63" i="1"/>
  <c r="P66" i="14" s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AQ65" i="14" s="1"/>
  <c r="BO62" i="1"/>
  <c r="BN62" i="1"/>
  <c r="BM62" i="1"/>
  <c r="BL62" i="1"/>
  <c r="P65" i="14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AQ64" i="14" s="1"/>
  <c r="BO61" i="1"/>
  <c r="BN61" i="1"/>
  <c r="BM61" i="1"/>
  <c r="BL61" i="1"/>
  <c r="P64" i="14" s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AQ63" i="14" s="1"/>
  <c r="BO60" i="1"/>
  <c r="BN60" i="1"/>
  <c r="BM60" i="1"/>
  <c r="BL60" i="1"/>
  <c r="P63" i="14" s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AQ62" i="14" s="1"/>
  <c r="BO59" i="1"/>
  <c r="BN59" i="1"/>
  <c r="BM59" i="1"/>
  <c r="BL59" i="1"/>
  <c r="P62" i="14" s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AQ61" i="14" s="1"/>
  <c r="BO58" i="1"/>
  <c r="BN58" i="1"/>
  <c r="BM58" i="1"/>
  <c r="BL58" i="1"/>
  <c r="P61" i="14" s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AQ60" i="14" s="1"/>
  <c r="BO57" i="1"/>
  <c r="BN57" i="1"/>
  <c r="BM57" i="1"/>
  <c r="BL57" i="1"/>
  <c r="P60" i="14" s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AQ59" i="14" s="1"/>
  <c r="BO56" i="1"/>
  <c r="BN56" i="1"/>
  <c r="BM56" i="1"/>
  <c r="BL56" i="1"/>
  <c r="P59" i="14" s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AQ58" i="14" s="1"/>
  <c r="BO55" i="1"/>
  <c r="BN55" i="1"/>
  <c r="BM55" i="1"/>
  <c r="BL55" i="1"/>
  <c r="P58" i="14" s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AQ57" i="14" s="1"/>
  <c r="BO54" i="1"/>
  <c r="BN54" i="1"/>
  <c r="BM54" i="1"/>
  <c r="BL54" i="1"/>
  <c r="P57" i="14" s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AQ56" i="14" s="1"/>
  <c r="BO53" i="1"/>
  <c r="BN53" i="1"/>
  <c r="BM53" i="1"/>
  <c r="BL53" i="1"/>
  <c r="P56" i="14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AQ55" i="14" s="1"/>
  <c r="BO52" i="1"/>
  <c r="BN52" i="1"/>
  <c r="BM52" i="1"/>
  <c r="BL52" i="1"/>
  <c r="P55" i="14" s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AQ54" i="14" s="1"/>
  <c r="BO51" i="1"/>
  <c r="BN51" i="1"/>
  <c r="BM51" i="1"/>
  <c r="BL51" i="1"/>
  <c r="P54" i="14" s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AQ53" i="14" s="1"/>
  <c r="BO50" i="1"/>
  <c r="BN50" i="1"/>
  <c r="BM50" i="1"/>
  <c r="BL50" i="1"/>
  <c r="P53" i="14" s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AQ52" i="14" s="1"/>
  <c r="BO49" i="1"/>
  <c r="BN49" i="1"/>
  <c r="BM49" i="1"/>
  <c r="BL49" i="1"/>
  <c r="P52" i="14" s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AQ51" i="14" s="1"/>
  <c r="BO48" i="1"/>
  <c r="BN48" i="1"/>
  <c r="BM48" i="1"/>
  <c r="BL48" i="1"/>
  <c r="P51" i="14" s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AQ50" i="14" s="1"/>
  <c r="BO47" i="1"/>
  <c r="BN47" i="1"/>
  <c r="BM47" i="1"/>
  <c r="BL47" i="1"/>
  <c r="P50" i="14" s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AQ49" i="14" s="1"/>
  <c r="BO46" i="1"/>
  <c r="BN46" i="1"/>
  <c r="BM46" i="1"/>
  <c r="BL46" i="1"/>
  <c r="P49" i="14" s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AQ48" i="14" s="1"/>
  <c r="BO45" i="1"/>
  <c r="BN45" i="1"/>
  <c r="BM45" i="1"/>
  <c r="BL45" i="1"/>
  <c r="P48" i="14" s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AQ47" i="14" s="1"/>
  <c r="BO44" i="1"/>
  <c r="BN44" i="1"/>
  <c r="BM44" i="1"/>
  <c r="BL44" i="1"/>
  <c r="P47" i="14" s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AQ46" i="14" s="1"/>
  <c r="BO43" i="1"/>
  <c r="BN43" i="1"/>
  <c r="BM43" i="1"/>
  <c r="BL43" i="1"/>
  <c r="P46" i="14" s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AQ45" i="14" s="1"/>
  <c r="BO42" i="1"/>
  <c r="BN42" i="1"/>
  <c r="BM42" i="1"/>
  <c r="BL42" i="1"/>
  <c r="P45" i="14" s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AQ44" i="14" s="1"/>
  <c r="BO41" i="1"/>
  <c r="BN41" i="1"/>
  <c r="BM41" i="1"/>
  <c r="BL41" i="1"/>
  <c r="P44" i="14" s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AQ43" i="14" s="1"/>
  <c r="BO40" i="1"/>
  <c r="BN40" i="1"/>
  <c r="BM40" i="1"/>
  <c r="BL40" i="1"/>
  <c r="P43" i="14" s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AQ42" i="14" s="1"/>
  <c r="BO39" i="1"/>
  <c r="BN39" i="1"/>
  <c r="BM39" i="1"/>
  <c r="BL39" i="1"/>
  <c r="P42" i="14" s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AQ41" i="14" s="1"/>
  <c r="BO38" i="1"/>
  <c r="BN38" i="1"/>
  <c r="BM38" i="1"/>
  <c r="BL38" i="1"/>
  <c r="P41" i="14" s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AQ40" i="14" s="1"/>
  <c r="BO37" i="1"/>
  <c r="BN37" i="1"/>
  <c r="BM37" i="1"/>
  <c r="BL37" i="1"/>
  <c r="P40" i="14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AQ39" i="14" s="1"/>
  <c r="BO36" i="1"/>
  <c r="BN36" i="1"/>
  <c r="BM36" i="1"/>
  <c r="BL36" i="1"/>
  <c r="P39" i="14" s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AQ38" i="14" s="1"/>
  <c r="BO35" i="1"/>
  <c r="BN35" i="1"/>
  <c r="BM35" i="1"/>
  <c r="BL35" i="1"/>
  <c r="P38" i="14" s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AQ37" i="14" s="1"/>
  <c r="BO34" i="1"/>
  <c r="BN34" i="1"/>
  <c r="BM34" i="1"/>
  <c r="BL34" i="1"/>
  <c r="P37" i="14" s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AQ36" i="14" s="1"/>
  <c r="BO33" i="1"/>
  <c r="BN33" i="1"/>
  <c r="BM33" i="1"/>
  <c r="BL33" i="1"/>
  <c r="P36" i="14" s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AQ35" i="14" s="1"/>
  <c r="BO32" i="1"/>
  <c r="BN32" i="1"/>
  <c r="BM32" i="1"/>
  <c r="BL32" i="1"/>
  <c r="P35" i="14" s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AQ34" i="14" s="1"/>
  <c r="BO31" i="1"/>
  <c r="BN31" i="1"/>
  <c r="BM31" i="1"/>
  <c r="BL31" i="1"/>
  <c r="P34" i="14" s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AQ33" i="14" s="1"/>
  <c r="BO30" i="1"/>
  <c r="BN30" i="1"/>
  <c r="BM30" i="1"/>
  <c r="BL30" i="1"/>
  <c r="P33" i="14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AQ32" i="14" s="1"/>
  <c r="BO29" i="1"/>
  <c r="BN29" i="1"/>
  <c r="BM29" i="1"/>
  <c r="BL29" i="1"/>
  <c r="P32" i="14" s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AQ31" i="14" s="1"/>
  <c r="BO28" i="1"/>
  <c r="BN28" i="1"/>
  <c r="BM28" i="1"/>
  <c r="BL28" i="1"/>
  <c r="P31" i="14" s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AQ30" i="14" s="1"/>
  <c r="BO27" i="1"/>
  <c r="BN27" i="1"/>
  <c r="BM27" i="1"/>
  <c r="BL27" i="1"/>
  <c r="P30" i="14" s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AQ29" i="14" s="1"/>
  <c r="BO26" i="1"/>
  <c r="BN26" i="1"/>
  <c r="BM26" i="1"/>
  <c r="BL26" i="1"/>
  <c r="P29" i="14" s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AQ28" i="14" s="1"/>
  <c r="BO25" i="1"/>
  <c r="BN25" i="1"/>
  <c r="BM25" i="1"/>
  <c r="BL25" i="1"/>
  <c r="P28" i="14" s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AQ27" i="14" s="1"/>
  <c r="BO24" i="1"/>
  <c r="BN24" i="1"/>
  <c r="BM24" i="1"/>
  <c r="BL24" i="1"/>
  <c r="P27" i="14" s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AQ26" i="14" s="1"/>
  <c r="BO23" i="1"/>
  <c r="BN23" i="1"/>
  <c r="BM23" i="1"/>
  <c r="BL23" i="1"/>
  <c r="P26" i="14" s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AQ25" i="14" s="1"/>
  <c r="BO22" i="1"/>
  <c r="BN22" i="1"/>
  <c r="BM22" i="1"/>
  <c r="BL22" i="1"/>
  <c r="P25" i="14" s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AQ24" i="14" s="1"/>
  <c r="BO21" i="1"/>
  <c r="BN21" i="1"/>
  <c r="BM21" i="1"/>
  <c r="BL21" i="1"/>
  <c r="P24" i="14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AQ23" i="14" s="1"/>
  <c r="BO20" i="1"/>
  <c r="BN20" i="1"/>
  <c r="BM20" i="1"/>
  <c r="BL20" i="1"/>
  <c r="P23" i="14" s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AQ22" i="14" s="1"/>
  <c r="BO19" i="1"/>
  <c r="BN19" i="1"/>
  <c r="BM19" i="1"/>
  <c r="BL19" i="1"/>
  <c r="P22" i="14" s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AQ21" i="14" s="1"/>
  <c r="BO18" i="1"/>
  <c r="BN18" i="1"/>
  <c r="BM18" i="1"/>
  <c r="BL18" i="1"/>
  <c r="P21" i="14" s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AQ20" i="14" s="1"/>
  <c r="BO17" i="1"/>
  <c r="BN17" i="1"/>
  <c r="BM17" i="1"/>
  <c r="BL17" i="1"/>
  <c r="P20" i="14" s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AQ19" i="14" s="1"/>
  <c r="BO16" i="1"/>
  <c r="BN16" i="1"/>
  <c r="BM16" i="1"/>
  <c r="BL16" i="1"/>
  <c r="P19" i="14" s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AQ18" i="14" s="1"/>
  <c r="BO15" i="1"/>
  <c r="BN15" i="1"/>
  <c r="BM15" i="1"/>
  <c r="BL15" i="1"/>
  <c r="P18" i="14" s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AQ17" i="14" s="1"/>
  <c r="BO14" i="1"/>
  <c r="BN14" i="1"/>
  <c r="BM14" i="1"/>
  <c r="BL14" i="1"/>
  <c r="P17" i="14" s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AQ16" i="14" s="1"/>
  <c r="BO13" i="1"/>
  <c r="BN13" i="1"/>
  <c r="BM13" i="1"/>
  <c r="BL13" i="1"/>
  <c r="P16" i="14" s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AQ15" i="14" s="1"/>
  <c r="BO12" i="1"/>
  <c r="BN12" i="1"/>
  <c r="BM12" i="1"/>
  <c r="BL12" i="1"/>
  <c r="P15" i="14" s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AQ14" i="14" s="1"/>
  <c r="BO11" i="1"/>
  <c r="BN11" i="1"/>
  <c r="BM11" i="1"/>
  <c r="BL11" i="1"/>
  <c r="P14" i="14" s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AQ13" i="14" s="1"/>
  <c r="BO10" i="1"/>
  <c r="BN10" i="1"/>
  <c r="BM10" i="1"/>
  <c r="BL10" i="1"/>
  <c r="P13" i="14" s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AQ12" i="14" s="1"/>
  <c r="BO9" i="1"/>
  <c r="BN9" i="1"/>
  <c r="BM9" i="1"/>
  <c r="BL9" i="1"/>
  <c r="P12" i="14" s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AQ11" i="14" s="1"/>
  <c r="BO8" i="1"/>
  <c r="BN8" i="1"/>
  <c r="BM8" i="1"/>
  <c r="BL8" i="1"/>
  <c r="P11" i="14" s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AQ10" i="14" s="1"/>
  <c r="BO7" i="1"/>
  <c r="BN7" i="1"/>
  <c r="BM7" i="1"/>
  <c r="BL7" i="1"/>
  <c r="P10" i="14" s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AQ9" i="14" s="1"/>
  <c r="BO6" i="1"/>
  <c r="BN6" i="1"/>
  <c r="BM6" i="1"/>
  <c r="BL6" i="1"/>
  <c r="P9" i="14" s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AQ8" i="14" s="1"/>
  <c r="BO5" i="1"/>
  <c r="BN5" i="1"/>
  <c r="BM5" i="1"/>
  <c r="BL5" i="1"/>
  <c r="P8" i="14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AQ7" i="14" s="1"/>
  <c r="BO4" i="1"/>
  <c r="BN4" i="1"/>
  <c r="BM4" i="1"/>
  <c r="BL4" i="1"/>
  <c r="P7" i="14" s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AQ6" i="14" s="1"/>
  <c r="BO3" i="1"/>
  <c r="BN3" i="1"/>
  <c r="BM3" i="1"/>
  <c r="BL3" i="1"/>
  <c r="P6" i="14" s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AQ5" i="14" s="1"/>
  <c r="BO2" i="1"/>
  <c r="BN2" i="1"/>
  <c r="BM2" i="1"/>
  <c r="BL2" i="1"/>
  <c r="P5" i="14" s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P7" i="13" l="1"/>
  <c r="AR7" i="14"/>
  <c r="N18" i="13"/>
  <c r="P15" i="13"/>
  <c r="P6" i="13"/>
  <c r="AR6" i="14"/>
  <c r="P22" i="13"/>
  <c r="AR22" i="14"/>
  <c r="P38" i="13"/>
  <c r="AR38" i="14"/>
  <c r="P54" i="13"/>
  <c r="AR54" i="14"/>
  <c r="W6" i="13"/>
  <c r="AR15" i="14"/>
  <c r="F18" i="13"/>
  <c r="P8" i="13"/>
  <c r="AR8" i="14"/>
  <c r="E10" i="13"/>
  <c r="P24" i="13"/>
  <c r="AR24" i="14"/>
  <c r="M34" i="13"/>
  <c r="P40" i="13"/>
  <c r="AR56" i="14"/>
  <c r="AR10" i="14"/>
  <c r="AR26" i="14"/>
  <c r="AR42" i="14"/>
  <c r="AR58" i="14"/>
  <c r="T12" i="13"/>
  <c r="V14" i="13"/>
  <c r="J15" i="13"/>
  <c r="K16" i="13"/>
  <c r="L17" i="13"/>
  <c r="M18" i="13"/>
  <c r="N19" i="13"/>
  <c r="AA19" i="13"/>
  <c r="J31" i="13"/>
  <c r="K32" i="13"/>
  <c r="L33" i="13"/>
  <c r="AA35" i="13"/>
  <c r="AR40" i="14"/>
  <c r="M17" i="13"/>
  <c r="C8" i="13"/>
  <c r="L16" i="13"/>
  <c r="L31" i="13"/>
  <c r="L47" i="13"/>
  <c r="L63" i="13"/>
  <c r="N65" i="13"/>
  <c r="K15" i="13"/>
  <c r="L15" i="13"/>
  <c r="AR19" i="14"/>
  <c r="AR35" i="14"/>
  <c r="AR51" i="14"/>
  <c r="AR67" i="14"/>
  <c r="C15" i="13"/>
  <c r="AC15" i="13" s="1"/>
  <c r="T19" i="13"/>
  <c r="W22" i="13"/>
  <c r="C31" i="13"/>
  <c r="P31" i="13"/>
  <c r="AR31" i="14"/>
  <c r="F34" i="13"/>
  <c r="T35" i="13"/>
  <c r="W38" i="13"/>
  <c r="AR13" i="14"/>
  <c r="AR29" i="14"/>
  <c r="AR45" i="14"/>
  <c r="AR61" i="14"/>
  <c r="Z67" i="13"/>
  <c r="D9" i="13"/>
  <c r="D25" i="13"/>
  <c r="X32" i="13"/>
  <c r="AK32" i="13" s="1"/>
  <c r="D41" i="13"/>
  <c r="F43" i="13"/>
  <c r="G44" i="13"/>
  <c r="U45" i="13"/>
  <c r="G11" i="13"/>
  <c r="X15" i="13"/>
  <c r="BR81" i="14"/>
  <c r="F11" i="13"/>
  <c r="W15" i="13"/>
  <c r="Y17" i="13"/>
  <c r="G28" i="13"/>
  <c r="H11" i="13"/>
  <c r="Y15" i="13"/>
  <c r="H27" i="13"/>
  <c r="W29" i="13"/>
  <c r="M32" i="13"/>
  <c r="F41" i="13"/>
  <c r="M48" i="13"/>
  <c r="M64" i="13"/>
  <c r="V13" i="13"/>
  <c r="Y16" i="13"/>
  <c r="F25" i="13"/>
  <c r="H13" i="13"/>
  <c r="F27" i="13"/>
  <c r="E9" i="13"/>
  <c r="F9" i="13"/>
  <c r="W13" i="13"/>
  <c r="M16" i="13"/>
  <c r="R6" i="13"/>
  <c r="H9" i="13"/>
  <c r="J11" i="13"/>
  <c r="K12" i="13"/>
  <c r="N15" i="13"/>
  <c r="AA15" i="13"/>
  <c r="P20" i="13"/>
  <c r="AR20" i="14"/>
  <c r="R22" i="13"/>
  <c r="J27" i="13"/>
  <c r="N31" i="13"/>
  <c r="AA31" i="13"/>
  <c r="P36" i="13"/>
  <c r="AR36" i="14"/>
  <c r="R38" i="13"/>
  <c r="G12" i="13"/>
  <c r="U29" i="13"/>
  <c r="U13" i="13"/>
  <c r="X16" i="13"/>
  <c r="W31" i="13"/>
  <c r="H12" i="13"/>
  <c r="U6" i="13"/>
  <c r="J8" i="13"/>
  <c r="K9" i="13"/>
  <c r="L10" i="13"/>
  <c r="M11" i="13"/>
  <c r="N12" i="13"/>
  <c r="AA12" i="13"/>
  <c r="P17" i="13"/>
  <c r="AR17" i="14"/>
  <c r="D18" i="13"/>
  <c r="E19" i="13"/>
  <c r="R19" i="13"/>
  <c r="AE19" i="13" s="1"/>
  <c r="S20" i="13"/>
  <c r="U22" i="13"/>
  <c r="V23" i="13"/>
  <c r="J24" i="13"/>
  <c r="K25" i="13"/>
  <c r="L26" i="13"/>
  <c r="M27" i="13"/>
  <c r="N28" i="13"/>
  <c r="AA28" i="13"/>
  <c r="P33" i="13"/>
  <c r="AR33" i="14"/>
  <c r="D34" i="13"/>
  <c r="E35" i="13"/>
  <c r="R35" i="13"/>
  <c r="S36" i="13"/>
  <c r="U38" i="13"/>
  <c r="V39" i="13"/>
  <c r="J40" i="13"/>
  <c r="K41" i="13"/>
  <c r="L42" i="13"/>
  <c r="M43" i="13"/>
  <c r="N44" i="13"/>
  <c r="AA44" i="13"/>
  <c r="P49" i="13"/>
  <c r="AR49" i="14"/>
  <c r="D50" i="13"/>
  <c r="E51" i="13"/>
  <c r="R51" i="13"/>
  <c r="S52" i="13"/>
  <c r="U54" i="13"/>
  <c r="V55" i="13"/>
  <c r="J56" i="13"/>
  <c r="K57" i="13"/>
  <c r="L58" i="13"/>
  <c r="M59" i="13"/>
  <c r="N60" i="13"/>
  <c r="V6" i="13"/>
  <c r="L9" i="13"/>
  <c r="M10" i="13"/>
  <c r="N11" i="13"/>
  <c r="C16" i="13"/>
  <c r="P16" i="13"/>
  <c r="AR16" i="14"/>
  <c r="E18" i="13"/>
  <c r="S19" i="13"/>
  <c r="T20" i="13"/>
  <c r="V22" i="13"/>
  <c r="AR32" i="14"/>
  <c r="AR48" i="14"/>
  <c r="AR64" i="14"/>
  <c r="BC7" i="14"/>
  <c r="BB7" i="14"/>
  <c r="BA7" i="14"/>
  <c r="AX7" i="14"/>
  <c r="AU7" i="14"/>
  <c r="AT7" i="14"/>
  <c r="AS7" i="14"/>
  <c r="U7" i="14"/>
  <c r="Y7" i="14"/>
  <c r="T7" i="14"/>
  <c r="S7" i="14"/>
  <c r="R7" i="14"/>
  <c r="X7" i="14"/>
  <c r="AC7" i="14"/>
  <c r="BD7" i="14"/>
  <c r="AB7" i="14"/>
  <c r="AZ7" i="14"/>
  <c r="AA7" i="14"/>
  <c r="BO7" i="14" s="1"/>
  <c r="AY7" i="14"/>
  <c r="Z7" i="14"/>
  <c r="AW7" i="14"/>
  <c r="AV7" i="14"/>
  <c r="W7" i="14"/>
  <c r="V7" i="14"/>
  <c r="Q6" i="14"/>
  <c r="AT23" i="14"/>
  <c r="AS23" i="14"/>
  <c r="BD23" i="14"/>
  <c r="BC23" i="14"/>
  <c r="BB23" i="14"/>
  <c r="BA23" i="14"/>
  <c r="AZ23" i="14"/>
  <c r="AY23" i="14"/>
  <c r="AX23" i="14"/>
  <c r="AW23" i="14"/>
  <c r="Z23" i="14"/>
  <c r="Y23" i="14"/>
  <c r="V23" i="14"/>
  <c r="X23" i="14"/>
  <c r="W23" i="14"/>
  <c r="U23" i="14"/>
  <c r="T23" i="14"/>
  <c r="S23" i="14"/>
  <c r="Q22" i="14"/>
  <c r="AC23" i="14"/>
  <c r="R23" i="14"/>
  <c r="AV23" i="14"/>
  <c r="AU23" i="14"/>
  <c r="AB23" i="14"/>
  <c r="AA23" i="14"/>
  <c r="BD55" i="14"/>
  <c r="BC55" i="14"/>
  <c r="BB55" i="14"/>
  <c r="BA55" i="14"/>
  <c r="AZ55" i="14"/>
  <c r="AY55" i="14"/>
  <c r="AX55" i="14"/>
  <c r="AW55" i="14"/>
  <c r="AV55" i="14"/>
  <c r="AU55" i="14"/>
  <c r="T55" i="14"/>
  <c r="S55" i="14"/>
  <c r="AT55" i="14"/>
  <c r="R55" i="14"/>
  <c r="AS55" i="14"/>
  <c r="Q54" i="14"/>
  <c r="AC55" i="14"/>
  <c r="BQ55" i="14" s="1"/>
  <c r="AB55" i="14"/>
  <c r="AA55" i="14"/>
  <c r="Z55" i="14"/>
  <c r="BN55" i="14" s="1"/>
  <c r="Y55" i="14"/>
  <c r="X55" i="14"/>
  <c r="BL55" i="14" s="1"/>
  <c r="W55" i="14"/>
  <c r="V55" i="14"/>
  <c r="U55" i="14"/>
  <c r="BI55" i="14" s="1"/>
  <c r="F23" i="13"/>
  <c r="I26" i="13"/>
  <c r="BD16" i="14"/>
  <c r="BC16" i="14"/>
  <c r="BB16" i="14"/>
  <c r="BA16" i="14"/>
  <c r="AZ16" i="14"/>
  <c r="AY16" i="14"/>
  <c r="AX16" i="14"/>
  <c r="AW16" i="14"/>
  <c r="AV16" i="14"/>
  <c r="AU16" i="14"/>
  <c r="AT16" i="14"/>
  <c r="Y16" i="14"/>
  <c r="V16" i="14"/>
  <c r="X16" i="14"/>
  <c r="W16" i="14"/>
  <c r="U16" i="14"/>
  <c r="AS16" i="14"/>
  <c r="T16" i="14"/>
  <c r="AC16" i="14"/>
  <c r="S16" i="14"/>
  <c r="R16" i="14"/>
  <c r="Q15" i="14"/>
  <c r="AB16" i="14"/>
  <c r="AA16" i="14"/>
  <c r="Z16" i="14"/>
  <c r="BC15" i="14"/>
  <c r="BB15" i="14"/>
  <c r="BA15" i="14"/>
  <c r="AX15" i="14"/>
  <c r="AU15" i="14"/>
  <c r="AT15" i="14"/>
  <c r="AS15" i="14"/>
  <c r="U15" i="14"/>
  <c r="T15" i="14"/>
  <c r="S15" i="14"/>
  <c r="X15" i="14"/>
  <c r="R15" i="14"/>
  <c r="BD15" i="14"/>
  <c r="AZ15" i="14"/>
  <c r="AY15" i="14"/>
  <c r="Q14" i="14"/>
  <c r="AW15" i="14"/>
  <c r="AC15" i="14"/>
  <c r="AV15" i="14"/>
  <c r="AB15" i="14"/>
  <c r="AA15" i="14"/>
  <c r="Z15" i="14"/>
  <c r="Y15" i="14"/>
  <c r="W15" i="14"/>
  <c r="V15" i="14"/>
  <c r="AR18" i="14"/>
  <c r="AT31" i="14"/>
  <c r="AS31" i="14"/>
  <c r="BD31" i="14"/>
  <c r="BC31" i="14"/>
  <c r="BB31" i="14"/>
  <c r="BA31" i="14"/>
  <c r="AZ31" i="14"/>
  <c r="AY31" i="14"/>
  <c r="AX31" i="14"/>
  <c r="AW31" i="14"/>
  <c r="AV31" i="14"/>
  <c r="Z31" i="14"/>
  <c r="V31" i="14"/>
  <c r="AU31" i="14"/>
  <c r="Y31" i="14"/>
  <c r="AC31" i="14"/>
  <c r="X31" i="14"/>
  <c r="Q30" i="14"/>
  <c r="W31" i="14"/>
  <c r="U31" i="14"/>
  <c r="T31" i="14"/>
  <c r="S31" i="14"/>
  <c r="R31" i="14"/>
  <c r="AB31" i="14"/>
  <c r="AA31" i="14"/>
  <c r="AR34" i="14"/>
  <c r="BB47" i="14"/>
  <c r="BA47" i="14"/>
  <c r="AZ47" i="14"/>
  <c r="AY47" i="14"/>
  <c r="AX47" i="14"/>
  <c r="AW47" i="14"/>
  <c r="AV47" i="14"/>
  <c r="AU47" i="14"/>
  <c r="AT47" i="14"/>
  <c r="AS47" i="14"/>
  <c r="Q46" i="14"/>
  <c r="AC47" i="14"/>
  <c r="AB47" i="14"/>
  <c r="AA47" i="14"/>
  <c r="Z47" i="14"/>
  <c r="Y47" i="14"/>
  <c r="X47" i="14"/>
  <c r="W47" i="14"/>
  <c r="V47" i="14"/>
  <c r="BD47" i="14"/>
  <c r="U47" i="14"/>
  <c r="BC47" i="14"/>
  <c r="T47" i="14"/>
  <c r="S47" i="14"/>
  <c r="R47" i="14"/>
  <c r="AR50" i="14"/>
  <c r="BD63" i="14"/>
  <c r="BC63" i="14"/>
  <c r="BB63" i="14"/>
  <c r="BA63" i="14"/>
  <c r="AZ63" i="14"/>
  <c r="AY63" i="14"/>
  <c r="AX63" i="14"/>
  <c r="AW63" i="14"/>
  <c r="AV63" i="14"/>
  <c r="AU63" i="14"/>
  <c r="T63" i="14"/>
  <c r="S63" i="14"/>
  <c r="R63" i="14"/>
  <c r="AT63" i="14"/>
  <c r="AS63" i="14"/>
  <c r="AC63" i="14"/>
  <c r="AB63" i="14"/>
  <c r="AA63" i="14"/>
  <c r="Z63" i="14"/>
  <c r="Y63" i="14"/>
  <c r="X63" i="14"/>
  <c r="W63" i="14"/>
  <c r="V63" i="14"/>
  <c r="Q62" i="14"/>
  <c r="U63" i="14"/>
  <c r="BI63" i="14" s="1"/>
  <c r="AR66" i="14"/>
  <c r="BL89" i="3"/>
  <c r="P78" i="14"/>
  <c r="I23" i="13"/>
  <c r="AI23" i="13" s="1"/>
  <c r="I55" i="13"/>
  <c r="Z59" i="13"/>
  <c r="AM59" i="13" s="1"/>
  <c r="AA60" i="13"/>
  <c r="AN60" i="13" s="1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C62" i="14"/>
  <c r="AB62" i="14"/>
  <c r="AA62" i="14"/>
  <c r="Z62" i="14"/>
  <c r="Y62" i="14"/>
  <c r="X62" i="14"/>
  <c r="W62" i="14"/>
  <c r="V62" i="14"/>
  <c r="U62" i="14"/>
  <c r="T62" i="14"/>
  <c r="S62" i="14"/>
  <c r="Q61" i="14"/>
  <c r="R62" i="14"/>
  <c r="AR65" i="14"/>
  <c r="BL88" i="3"/>
  <c r="P77" i="14"/>
  <c r="J7" i="13"/>
  <c r="J23" i="13"/>
  <c r="BL87" i="3"/>
  <c r="P76" i="14"/>
  <c r="AY14" i="14"/>
  <c r="AX14" i="14"/>
  <c r="AW14" i="14"/>
  <c r="AT14" i="14"/>
  <c r="BD14" i="14"/>
  <c r="BC14" i="14"/>
  <c r="BB14" i="14"/>
  <c r="AC14" i="14"/>
  <c r="U14" i="14"/>
  <c r="AB14" i="14"/>
  <c r="T14" i="14"/>
  <c r="AA14" i="14"/>
  <c r="Q13" i="14"/>
  <c r="Z14" i="14"/>
  <c r="Y14" i="14"/>
  <c r="X14" i="14"/>
  <c r="BA14" i="14"/>
  <c r="W14" i="14"/>
  <c r="BK14" i="14" s="1"/>
  <c r="AZ14" i="14"/>
  <c r="V14" i="14"/>
  <c r="AV14" i="14"/>
  <c r="AU14" i="14"/>
  <c r="AS14" i="14"/>
  <c r="S14" i="14"/>
  <c r="R14" i="14"/>
  <c r="Z43" i="13"/>
  <c r="AX46" i="14"/>
  <c r="AW46" i="14"/>
  <c r="AV46" i="14"/>
  <c r="AU46" i="14"/>
  <c r="AT46" i="14"/>
  <c r="AS46" i="14"/>
  <c r="BD46" i="14"/>
  <c r="BC46" i="14"/>
  <c r="BB46" i="14"/>
  <c r="BA46" i="14"/>
  <c r="AA46" i="14"/>
  <c r="Q45" i="14"/>
  <c r="Z46" i="14"/>
  <c r="Y46" i="14"/>
  <c r="X46" i="14"/>
  <c r="W46" i="14"/>
  <c r="V46" i="14"/>
  <c r="U46" i="14"/>
  <c r="T46" i="14"/>
  <c r="S46" i="14"/>
  <c r="R46" i="14"/>
  <c r="AZ46" i="14"/>
  <c r="AY46" i="14"/>
  <c r="AC46" i="14"/>
  <c r="BQ46" i="14" s="1"/>
  <c r="AB46" i="14"/>
  <c r="Q17" i="13"/>
  <c r="BB29" i="14"/>
  <c r="BA29" i="14"/>
  <c r="AZ29" i="14"/>
  <c r="AY29" i="14"/>
  <c r="AX29" i="14"/>
  <c r="AW29" i="14"/>
  <c r="AV29" i="14"/>
  <c r="AU29" i="14"/>
  <c r="AT29" i="14"/>
  <c r="AS29" i="14"/>
  <c r="R29" i="14"/>
  <c r="BD29" i="14"/>
  <c r="Q28" i="14"/>
  <c r="BC29" i="14"/>
  <c r="AC29" i="14"/>
  <c r="AB29" i="14"/>
  <c r="AA29" i="14"/>
  <c r="BO29" i="14" s="1"/>
  <c r="Z29" i="14"/>
  <c r="BN29" i="14" s="1"/>
  <c r="Y29" i="14"/>
  <c r="BM29" i="14" s="1"/>
  <c r="X29" i="14"/>
  <c r="U29" i="14"/>
  <c r="W29" i="14"/>
  <c r="V29" i="14"/>
  <c r="T29" i="14"/>
  <c r="BH29" i="14" s="1"/>
  <c r="S29" i="14"/>
  <c r="AT45" i="14"/>
  <c r="AS45" i="14"/>
  <c r="BD45" i="14"/>
  <c r="BC45" i="14"/>
  <c r="BB45" i="14"/>
  <c r="BA45" i="14"/>
  <c r="AZ45" i="14"/>
  <c r="AY45" i="14"/>
  <c r="AX45" i="14"/>
  <c r="AW45" i="14"/>
  <c r="W45" i="14"/>
  <c r="V45" i="14"/>
  <c r="U45" i="14"/>
  <c r="T45" i="14"/>
  <c r="S45" i="14"/>
  <c r="R45" i="14"/>
  <c r="Z45" i="14"/>
  <c r="AC45" i="14"/>
  <c r="AB45" i="14"/>
  <c r="AA45" i="14"/>
  <c r="AV45" i="14"/>
  <c r="Y45" i="14"/>
  <c r="AU45" i="14"/>
  <c r="Q44" i="14"/>
  <c r="X45" i="14"/>
  <c r="K7" i="13"/>
  <c r="L8" i="13"/>
  <c r="N10" i="13"/>
  <c r="BB12" i="14"/>
  <c r="AY12" i="14"/>
  <c r="AX12" i="14"/>
  <c r="AW12" i="14"/>
  <c r="AV12" i="14"/>
  <c r="AU12" i="14"/>
  <c r="AT12" i="14"/>
  <c r="Y12" i="14"/>
  <c r="U12" i="14"/>
  <c r="X12" i="14"/>
  <c r="Q11" i="14"/>
  <c r="AB12" i="14"/>
  <c r="BD12" i="14"/>
  <c r="W12" i="14"/>
  <c r="V12" i="14"/>
  <c r="BC12" i="14"/>
  <c r="BA12" i="14"/>
  <c r="AZ12" i="14"/>
  <c r="T12" i="14"/>
  <c r="AS12" i="14"/>
  <c r="S12" i="14"/>
  <c r="R12" i="14"/>
  <c r="AC12" i="14"/>
  <c r="AA12" i="14"/>
  <c r="Z12" i="14"/>
  <c r="D16" i="13"/>
  <c r="U20" i="13"/>
  <c r="K23" i="13"/>
  <c r="L24" i="13"/>
  <c r="M25" i="13"/>
  <c r="N26" i="13"/>
  <c r="AX28" i="14"/>
  <c r="AW28" i="14"/>
  <c r="AV28" i="14"/>
  <c r="AU28" i="14"/>
  <c r="AT28" i="14"/>
  <c r="AS28" i="14"/>
  <c r="BD28" i="14"/>
  <c r="BC28" i="14"/>
  <c r="BB28" i="14"/>
  <c r="BA28" i="14"/>
  <c r="AC28" i="14"/>
  <c r="Q27" i="14"/>
  <c r="Z28" i="14"/>
  <c r="AB28" i="14"/>
  <c r="AA28" i="14"/>
  <c r="AZ28" i="14"/>
  <c r="AY28" i="14"/>
  <c r="Y28" i="14"/>
  <c r="X28" i="14"/>
  <c r="R28" i="14"/>
  <c r="W28" i="14"/>
  <c r="V28" i="14"/>
  <c r="U28" i="14"/>
  <c r="T28" i="14"/>
  <c r="S28" i="14"/>
  <c r="D32" i="13"/>
  <c r="U36" i="13"/>
  <c r="K39" i="13"/>
  <c r="L40" i="13"/>
  <c r="M41" i="13"/>
  <c r="N42" i="13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S44" i="14"/>
  <c r="R44" i="14"/>
  <c r="V44" i="14"/>
  <c r="AC44" i="14"/>
  <c r="AB44" i="14"/>
  <c r="AA44" i="14"/>
  <c r="Z44" i="14"/>
  <c r="Y44" i="14"/>
  <c r="X44" i="14"/>
  <c r="W44" i="14"/>
  <c r="U44" i="14"/>
  <c r="Q43" i="14"/>
  <c r="T44" i="14"/>
  <c r="C47" i="13"/>
  <c r="P47" i="13"/>
  <c r="AC47" i="13" s="1"/>
  <c r="AR47" i="14"/>
  <c r="D48" i="13"/>
  <c r="Q48" i="13"/>
  <c r="R49" i="13"/>
  <c r="F50" i="13"/>
  <c r="G51" i="13"/>
  <c r="T51" i="13"/>
  <c r="U52" i="13"/>
  <c r="AV60" i="14"/>
  <c r="AU60" i="14"/>
  <c r="AT60" i="14"/>
  <c r="AS60" i="14"/>
  <c r="BD60" i="14"/>
  <c r="BC60" i="14"/>
  <c r="BB60" i="14"/>
  <c r="BA60" i="14"/>
  <c r="AZ60" i="14"/>
  <c r="AY60" i="14"/>
  <c r="X60" i="14"/>
  <c r="W60" i="14"/>
  <c r="V60" i="14"/>
  <c r="U60" i="14"/>
  <c r="T60" i="14"/>
  <c r="S60" i="14"/>
  <c r="R60" i="14"/>
  <c r="AX60" i="14"/>
  <c r="AW60" i="14"/>
  <c r="AC60" i="14"/>
  <c r="Q59" i="14"/>
  <c r="AB60" i="14"/>
  <c r="BP60" i="14" s="1"/>
  <c r="AA60" i="14"/>
  <c r="BO60" i="14" s="1"/>
  <c r="Z60" i="14"/>
  <c r="BN60" i="14" s="1"/>
  <c r="Y60" i="14"/>
  <c r="BM60" i="14" s="1"/>
  <c r="AR63" i="14"/>
  <c r="BL86" i="3"/>
  <c r="P75" i="14"/>
  <c r="BP90" i="3"/>
  <c r="AQ79" i="14"/>
  <c r="Z11" i="13"/>
  <c r="AZ61" i="14"/>
  <c r="AY61" i="14"/>
  <c r="AX61" i="14"/>
  <c r="AW61" i="14"/>
  <c r="AV61" i="14"/>
  <c r="AU61" i="14"/>
  <c r="AT61" i="14"/>
  <c r="AS61" i="14"/>
  <c r="BD61" i="14"/>
  <c r="BC61" i="14"/>
  <c r="AB61" i="14"/>
  <c r="AA61" i="14"/>
  <c r="Z61" i="14"/>
  <c r="Y61" i="14"/>
  <c r="X61" i="14"/>
  <c r="W61" i="14"/>
  <c r="V61" i="14"/>
  <c r="U61" i="14"/>
  <c r="BB61" i="14"/>
  <c r="T61" i="14"/>
  <c r="BA61" i="14"/>
  <c r="S61" i="14"/>
  <c r="R61" i="14"/>
  <c r="Q60" i="14"/>
  <c r="AC61" i="14"/>
  <c r="M9" i="13"/>
  <c r="Q16" i="13"/>
  <c r="BC11" i="14"/>
  <c r="BB11" i="14"/>
  <c r="BA11" i="14"/>
  <c r="AX11" i="14"/>
  <c r="AU11" i="14"/>
  <c r="AT11" i="14"/>
  <c r="AS11" i="14"/>
  <c r="U11" i="14"/>
  <c r="Q10" i="14"/>
  <c r="T11" i="14"/>
  <c r="S11" i="14"/>
  <c r="R11" i="14"/>
  <c r="AB11" i="14"/>
  <c r="BD11" i="14"/>
  <c r="AZ11" i="14"/>
  <c r="AC11" i="14"/>
  <c r="X11" i="14"/>
  <c r="AY11" i="14"/>
  <c r="AW11" i="14"/>
  <c r="AA11" i="14"/>
  <c r="AV11" i="14"/>
  <c r="Z11" i="14"/>
  <c r="Y11" i="14"/>
  <c r="W11" i="14"/>
  <c r="V11" i="14"/>
  <c r="AR14" i="14"/>
  <c r="AT27" i="14"/>
  <c r="AS27" i="14"/>
  <c r="BD27" i="14"/>
  <c r="BC27" i="14"/>
  <c r="BB27" i="14"/>
  <c r="BA27" i="14"/>
  <c r="AZ27" i="14"/>
  <c r="AY27" i="14"/>
  <c r="AX27" i="14"/>
  <c r="AW27" i="14"/>
  <c r="Z27" i="14"/>
  <c r="Q26" i="14"/>
  <c r="V27" i="14"/>
  <c r="Y27" i="14"/>
  <c r="X27" i="14"/>
  <c r="W27" i="14"/>
  <c r="U27" i="14"/>
  <c r="AV27" i="14"/>
  <c r="T27" i="14"/>
  <c r="AU27" i="14"/>
  <c r="S27" i="14"/>
  <c r="R27" i="14"/>
  <c r="AC27" i="14"/>
  <c r="AB27" i="14"/>
  <c r="AA27" i="14"/>
  <c r="AR30" i="14"/>
  <c r="G34" i="13"/>
  <c r="BB43" i="14"/>
  <c r="BA43" i="14"/>
  <c r="AZ43" i="14"/>
  <c r="AY43" i="14"/>
  <c r="AX43" i="14"/>
  <c r="AW43" i="14"/>
  <c r="AV43" i="14"/>
  <c r="AU43" i="14"/>
  <c r="AT43" i="14"/>
  <c r="AS43" i="14"/>
  <c r="BD43" i="14"/>
  <c r="BC43" i="14"/>
  <c r="AC43" i="14"/>
  <c r="AB43" i="14"/>
  <c r="AA43" i="14"/>
  <c r="Z43" i="14"/>
  <c r="Y43" i="14"/>
  <c r="X43" i="14"/>
  <c r="V43" i="14"/>
  <c r="Q42" i="14"/>
  <c r="W43" i="14"/>
  <c r="U43" i="14"/>
  <c r="T43" i="14"/>
  <c r="R43" i="14"/>
  <c r="S43" i="14"/>
  <c r="BG43" i="14" s="1"/>
  <c r="AR46" i="14"/>
  <c r="M56" i="13"/>
  <c r="BD59" i="14"/>
  <c r="BC59" i="14"/>
  <c r="BB59" i="14"/>
  <c r="BA59" i="14"/>
  <c r="AZ59" i="14"/>
  <c r="AY59" i="14"/>
  <c r="AX59" i="14"/>
  <c r="AW59" i="14"/>
  <c r="AV59" i="14"/>
  <c r="AU59" i="14"/>
  <c r="T59" i="14"/>
  <c r="S59" i="14"/>
  <c r="R59" i="14"/>
  <c r="AC59" i="14"/>
  <c r="AB59" i="14"/>
  <c r="AA59" i="14"/>
  <c r="Z59" i="14"/>
  <c r="Q58" i="14"/>
  <c r="Y59" i="14"/>
  <c r="AT59" i="14"/>
  <c r="X59" i="14"/>
  <c r="AS59" i="14"/>
  <c r="W59" i="14"/>
  <c r="BK59" i="14" s="1"/>
  <c r="V59" i="14"/>
  <c r="U59" i="14"/>
  <c r="BI59" i="14" s="1"/>
  <c r="AR62" i="14"/>
  <c r="BL85" i="3"/>
  <c r="P74" i="14"/>
  <c r="BP89" i="3"/>
  <c r="AQ78" i="14"/>
  <c r="Z27" i="13"/>
  <c r="AA11" i="13"/>
  <c r="AY10" i="14"/>
  <c r="AX10" i="14"/>
  <c r="AW10" i="14"/>
  <c r="AT10" i="14"/>
  <c r="BD10" i="14"/>
  <c r="BC10" i="14"/>
  <c r="BB10" i="14"/>
  <c r="AS10" i="14"/>
  <c r="T10" i="14"/>
  <c r="Q9" i="14"/>
  <c r="AC10" i="14"/>
  <c r="AB10" i="14"/>
  <c r="U10" i="14"/>
  <c r="AA10" i="14"/>
  <c r="Z10" i="14"/>
  <c r="Y10" i="14"/>
  <c r="X10" i="14"/>
  <c r="W10" i="14"/>
  <c r="BK10" i="14" s="1"/>
  <c r="V10" i="14"/>
  <c r="BA10" i="14"/>
  <c r="AZ10" i="14"/>
  <c r="AV10" i="14"/>
  <c r="S10" i="14"/>
  <c r="R10" i="14"/>
  <c r="AU10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V26" i="14"/>
  <c r="U26" i="14"/>
  <c r="T26" i="14"/>
  <c r="R26" i="14"/>
  <c r="S26" i="14"/>
  <c r="AC26" i="14"/>
  <c r="Z26" i="14"/>
  <c r="AB26" i="14"/>
  <c r="Y26" i="14"/>
  <c r="AA26" i="14"/>
  <c r="X26" i="14"/>
  <c r="Q25" i="14"/>
  <c r="W26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C58" i="14"/>
  <c r="AB58" i="14"/>
  <c r="AA58" i="14"/>
  <c r="Z58" i="14"/>
  <c r="Y58" i="14"/>
  <c r="X58" i="14"/>
  <c r="Q57" i="14"/>
  <c r="W58" i="14"/>
  <c r="V58" i="14"/>
  <c r="U58" i="14"/>
  <c r="T58" i="14"/>
  <c r="S58" i="14"/>
  <c r="R58" i="14"/>
  <c r="BL84" i="3"/>
  <c r="P73" i="14"/>
  <c r="BP88" i="3"/>
  <c r="AQ77" i="14"/>
  <c r="K8" i="13"/>
  <c r="AU13" i="14"/>
  <c r="AT13" i="14"/>
  <c r="AS13" i="14"/>
  <c r="BC13" i="14"/>
  <c r="BB13" i="14"/>
  <c r="BA13" i="14"/>
  <c r="AZ13" i="14"/>
  <c r="AY13" i="14"/>
  <c r="AX13" i="14"/>
  <c r="AW13" i="14"/>
  <c r="AC13" i="14"/>
  <c r="AB13" i="14"/>
  <c r="AV13" i="14"/>
  <c r="Z13" i="14"/>
  <c r="Y13" i="14"/>
  <c r="AA13" i="14"/>
  <c r="X13" i="14"/>
  <c r="Q12" i="14"/>
  <c r="W13" i="14"/>
  <c r="V13" i="14"/>
  <c r="T13" i="14"/>
  <c r="U13" i="14"/>
  <c r="S13" i="14"/>
  <c r="R13" i="14"/>
  <c r="BD13" i="14"/>
  <c r="AX42" i="14"/>
  <c r="AW42" i="14"/>
  <c r="AV42" i="14"/>
  <c r="AU42" i="14"/>
  <c r="AT42" i="14"/>
  <c r="AS42" i="14"/>
  <c r="BD42" i="14"/>
  <c r="BC42" i="14"/>
  <c r="BB42" i="14"/>
  <c r="BA42" i="14"/>
  <c r="AA42" i="14"/>
  <c r="Z42" i="14"/>
  <c r="AZ42" i="14"/>
  <c r="Y42" i="14"/>
  <c r="AY42" i="14"/>
  <c r="X42" i="14"/>
  <c r="W42" i="14"/>
  <c r="BK42" i="14" s="1"/>
  <c r="V42" i="14"/>
  <c r="U42" i="14"/>
  <c r="BI42" i="14" s="1"/>
  <c r="R42" i="14"/>
  <c r="Q41" i="14"/>
  <c r="T42" i="14"/>
  <c r="S42" i="14"/>
  <c r="AC42" i="14"/>
  <c r="AB42" i="14"/>
  <c r="AU9" i="14"/>
  <c r="AT9" i="14"/>
  <c r="AS9" i="14"/>
  <c r="BC9" i="14"/>
  <c r="BB9" i="14"/>
  <c r="BA9" i="14"/>
  <c r="AZ9" i="14"/>
  <c r="AY9" i="14"/>
  <c r="AX9" i="14"/>
  <c r="AC9" i="14"/>
  <c r="Q8" i="14"/>
  <c r="BD9" i="14"/>
  <c r="AB9" i="14"/>
  <c r="Y9" i="14"/>
  <c r="AW9" i="14"/>
  <c r="AA9" i="14"/>
  <c r="Z9" i="14"/>
  <c r="AV9" i="14"/>
  <c r="X9" i="14"/>
  <c r="T9" i="14"/>
  <c r="W9" i="14"/>
  <c r="V9" i="14"/>
  <c r="U9" i="14"/>
  <c r="S9" i="14"/>
  <c r="R9" i="14"/>
  <c r="P12" i="13"/>
  <c r="AR12" i="14"/>
  <c r="R14" i="13"/>
  <c r="F15" i="13"/>
  <c r="I18" i="13"/>
  <c r="W19" i="13"/>
  <c r="Z22" i="13"/>
  <c r="N23" i="13"/>
  <c r="BB25" i="14"/>
  <c r="BA25" i="14"/>
  <c r="AZ25" i="14"/>
  <c r="AY25" i="14"/>
  <c r="AX25" i="14"/>
  <c r="AW25" i="14"/>
  <c r="AV25" i="14"/>
  <c r="AU25" i="14"/>
  <c r="AT25" i="14"/>
  <c r="AS25" i="14"/>
  <c r="R25" i="14"/>
  <c r="AC25" i="14"/>
  <c r="AB25" i="14"/>
  <c r="U25" i="14"/>
  <c r="AA25" i="14"/>
  <c r="BD25" i="14"/>
  <c r="Z25" i="14"/>
  <c r="Y25" i="14"/>
  <c r="V25" i="14"/>
  <c r="BC25" i="14"/>
  <c r="X25" i="14"/>
  <c r="W25" i="14"/>
  <c r="T25" i="14"/>
  <c r="Q24" i="14"/>
  <c r="S25" i="14"/>
  <c r="P28" i="13"/>
  <c r="AR28" i="14"/>
  <c r="R30" i="13"/>
  <c r="F31" i="13"/>
  <c r="G32" i="13"/>
  <c r="I34" i="13"/>
  <c r="W35" i="13"/>
  <c r="X36" i="13"/>
  <c r="Z38" i="13"/>
  <c r="AT41" i="14"/>
  <c r="AS41" i="14"/>
  <c r="BD41" i="14"/>
  <c r="BC41" i="14"/>
  <c r="BB41" i="14"/>
  <c r="BA41" i="14"/>
  <c r="AZ41" i="14"/>
  <c r="AY41" i="14"/>
  <c r="AX41" i="14"/>
  <c r="AW41" i="14"/>
  <c r="W41" i="14"/>
  <c r="V41" i="14"/>
  <c r="U41" i="14"/>
  <c r="S41" i="14"/>
  <c r="Z41" i="14"/>
  <c r="T41" i="14"/>
  <c r="AV41" i="14"/>
  <c r="AU41" i="14"/>
  <c r="R41" i="14"/>
  <c r="AC41" i="14"/>
  <c r="AB41" i="14"/>
  <c r="Q40" i="14"/>
  <c r="AA41" i="14"/>
  <c r="Y41" i="14"/>
  <c r="X41" i="14"/>
  <c r="P44" i="13"/>
  <c r="AR44" i="14"/>
  <c r="F47" i="13"/>
  <c r="G48" i="13"/>
  <c r="I50" i="13"/>
  <c r="W51" i="13"/>
  <c r="X52" i="13"/>
  <c r="Z54" i="13"/>
  <c r="AZ57" i="14"/>
  <c r="AY57" i="14"/>
  <c r="AX57" i="14"/>
  <c r="AW57" i="14"/>
  <c r="AV57" i="14"/>
  <c r="AU57" i="14"/>
  <c r="AT57" i="14"/>
  <c r="AS57" i="14"/>
  <c r="BD57" i="14"/>
  <c r="BC57" i="14"/>
  <c r="AB57" i="14"/>
  <c r="AA57" i="14"/>
  <c r="Z57" i="14"/>
  <c r="Y57" i="14"/>
  <c r="X57" i="14"/>
  <c r="W57" i="14"/>
  <c r="V57" i="14"/>
  <c r="U57" i="14"/>
  <c r="Q56" i="14"/>
  <c r="T57" i="14"/>
  <c r="S57" i="14"/>
  <c r="R57" i="14"/>
  <c r="BB57" i="14"/>
  <c r="BA57" i="14"/>
  <c r="AC57" i="14"/>
  <c r="AR60" i="14"/>
  <c r="BL83" i="3"/>
  <c r="P72" i="14"/>
  <c r="BP87" i="3"/>
  <c r="AQ76" i="14"/>
  <c r="I7" i="13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V30" i="14"/>
  <c r="U30" i="14"/>
  <c r="T30" i="14"/>
  <c r="S30" i="14"/>
  <c r="Q29" i="14"/>
  <c r="R30" i="14"/>
  <c r="Y30" i="14"/>
  <c r="AC30" i="14"/>
  <c r="AB30" i="14"/>
  <c r="Z30" i="14"/>
  <c r="AA30" i="14"/>
  <c r="X30" i="14"/>
  <c r="W30" i="14"/>
  <c r="I39" i="13"/>
  <c r="BB8" i="14"/>
  <c r="AY8" i="14"/>
  <c r="AX8" i="14"/>
  <c r="AW8" i="14"/>
  <c r="AV8" i="14"/>
  <c r="AU8" i="14"/>
  <c r="AT8" i="14"/>
  <c r="Y8" i="14"/>
  <c r="Q7" i="14"/>
  <c r="X8" i="14"/>
  <c r="V8" i="14"/>
  <c r="W8" i="14"/>
  <c r="AC8" i="14"/>
  <c r="U8" i="14"/>
  <c r="BD8" i="14"/>
  <c r="BC8" i="14"/>
  <c r="T8" i="14"/>
  <c r="BA8" i="14"/>
  <c r="S8" i="14"/>
  <c r="AB8" i="14"/>
  <c r="AZ8" i="14"/>
  <c r="R8" i="14"/>
  <c r="AS8" i="14"/>
  <c r="AA8" i="14"/>
  <c r="Z8" i="14"/>
  <c r="AR11" i="14"/>
  <c r="AX24" i="14"/>
  <c r="AW24" i="14"/>
  <c r="AV24" i="14"/>
  <c r="AU24" i="14"/>
  <c r="AT24" i="14"/>
  <c r="AS24" i="14"/>
  <c r="BD24" i="14"/>
  <c r="BC24" i="14"/>
  <c r="BB24" i="14"/>
  <c r="BA24" i="14"/>
  <c r="Z24" i="14"/>
  <c r="AC24" i="14"/>
  <c r="R24" i="14"/>
  <c r="AB24" i="14"/>
  <c r="AA24" i="14"/>
  <c r="Q23" i="14"/>
  <c r="Y24" i="14"/>
  <c r="X24" i="14"/>
  <c r="W24" i="14"/>
  <c r="V24" i="14"/>
  <c r="U24" i="14"/>
  <c r="AZ24" i="14"/>
  <c r="T24" i="14"/>
  <c r="AY24" i="14"/>
  <c r="S24" i="14"/>
  <c r="AR27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S40" i="14"/>
  <c r="V40" i="14"/>
  <c r="R40" i="14"/>
  <c r="AC40" i="14"/>
  <c r="AB40" i="14"/>
  <c r="AA40" i="14"/>
  <c r="Z40" i="14"/>
  <c r="Y40" i="14"/>
  <c r="Q39" i="14"/>
  <c r="X40" i="14"/>
  <c r="BL40" i="14" s="1"/>
  <c r="W40" i="14"/>
  <c r="BK40" i="14" s="1"/>
  <c r="U40" i="14"/>
  <c r="T40" i="14"/>
  <c r="AR43" i="14"/>
  <c r="AV56" i="14"/>
  <c r="AU56" i="14"/>
  <c r="AT56" i="14"/>
  <c r="AS56" i="14"/>
  <c r="BD56" i="14"/>
  <c r="BC56" i="14"/>
  <c r="BB56" i="14"/>
  <c r="BA56" i="14"/>
  <c r="AZ56" i="14"/>
  <c r="AY56" i="14"/>
  <c r="AX56" i="14"/>
  <c r="X56" i="14"/>
  <c r="AW56" i="14"/>
  <c r="W56" i="14"/>
  <c r="V56" i="14"/>
  <c r="U56" i="14"/>
  <c r="T56" i="14"/>
  <c r="S56" i="14"/>
  <c r="R56" i="14"/>
  <c r="Q55" i="14"/>
  <c r="AC56" i="14"/>
  <c r="BQ56" i="14" s="1"/>
  <c r="AB56" i="14"/>
  <c r="AA56" i="14"/>
  <c r="BO56" i="14" s="1"/>
  <c r="Z56" i="14"/>
  <c r="BN56" i="14" s="1"/>
  <c r="Y56" i="14"/>
  <c r="BM56" i="14" s="1"/>
  <c r="AR59" i="14"/>
  <c r="BL82" i="3"/>
  <c r="P71" i="14"/>
  <c r="BP86" i="3"/>
  <c r="AQ75" i="14"/>
  <c r="BL81" i="3"/>
  <c r="P70" i="14"/>
  <c r="BP85" i="3"/>
  <c r="AQ74" i="14"/>
  <c r="AY6" i="14"/>
  <c r="AX6" i="14"/>
  <c r="AW6" i="14"/>
  <c r="AT6" i="14"/>
  <c r="BD6" i="14"/>
  <c r="BC6" i="14"/>
  <c r="BB6" i="14"/>
  <c r="AV6" i="14"/>
  <c r="AC6" i="14"/>
  <c r="AU6" i="14"/>
  <c r="U6" i="14"/>
  <c r="AS6" i="14"/>
  <c r="AB6" i="14"/>
  <c r="AA6" i="14"/>
  <c r="Z6" i="14"/>
  <c r="Y6" i="14"/>
  <c r="X6" i="14"/>
  <c r="BL6" i="14" s="1"/>
  <c r="W6" i="14"/>
  <c r="BK6" i="14" s="1"/>
  <c r="T6" i="14"/>
  <c r="V6" i="14"/>
  <c r="BA6" i="14"/>
  <c r="S6" i="14"/>
  <c r="AZ6" i="14"/>
  <c r="R6" i="14"/>
  <c r="C9" i="13"/>
  <c r="P9" i="13"/>
  <c r="AR9" i="14"/>
  <c r="D10" i="13"/>
  <c r="Q10" i="13"/>
  <c r="E11" i="13"/>
  <c r="R11" i="13"/>
  <c r="F12" i="13"/>
  <c r="S12" i="13"/>
  <c r="G13" i="13"/>
  <c r="T13" i="13"/>
  <c r="H14" i="13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V22" i="14"/>
  <c r="R22" i="14"/>
  <c r="U22" i="14"/>
  <c r="T22" i="14"/>
  <c r="S22" i="14"/>
  <c r="AC22" i="14"/>
  <c r="Y22" i="14"/>
  <c r="AB22" i="14"/>
  <c r="AA22" i="14"/>
  <c r="Q21" i="14"/>
  <c r="Z22" i="14"/>
  <c r="X22" i="14"/>
  <c r="W22" i="14"/>
  <c r="AR25" i="14"/>
  <c r="AX38" i="14"/>
  <c r="AW38" i="14"/>
  <c r="AV38" i="14"/>
  <c r="AU38" i="14"/>
  <c r="AT38" i="14"/>
  <c r="AS38" i="14"/>
  <c r="BD38" i="14"/>
  <c r="BC38" i="14"/>
  <c r="BB38" i="14"/>
  <c r="BA38" i="14"/>
  <c r="AA38" i="14"/>
  <c r="Z38" i="14"/>
  <c r="Y38" i="14"/>
  <c r="X38" i="14"/>
  <c r="W38" i="14"/>
  <c r="V38" i="14"/>
  <c r="U38" i="14"/>
  <c r="Q37" i="14"/>
  <c r="T38" i="14"/>
  <c r="AZ38" i="14"/>
  <c r="S38" i="14"/>
  <c r="BG38" i="14" s="1"/>
  <c r="AY38" i="14"/>
  <c r="R38" i="14"/>
  <c r="AC38" i="14"/>
  <c r="AB38" i="14"/>
  <c r="AR41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C54" i="14"/>
  <c r="AB54" i="14"/>
  <c r="AA54" i="14"/>
  <c r="Q53" i="14"/>
  <c r="Z54" i="14"/>
  <c r="Y54" i="14"/>
  <c r="X54" i="14"/>
  <c r="W54" i="14"/>
  <c r="V54" i="14"/>
  <c r="U54" i="14"/>
  <c r="T54" i="14"/>
  <c r="S54" i="14"/>
  <c r="R54" i="14"/>
  <c r="AR57" i="14"/>
  <c r="Y66" i="13"/>
  <c r="M67" i="13"/>
  <c r="BL80" i="3"/>
  <c r="P69" i="14"/>
  <c r="BP84" i="3"/>
  <c r="AQ73" i="14"/>
  <c r="I14" i="13"/>
  <c r="BB21" i="14"/>
  <c r="BA21" i="14"/>
  <c r="AZ21" i="14"/>
  <c r="AY21" i="14"/>
  <c r="AX21" i="14"/>
  <c r="AW21" i="14"/>
  <c r="AV21" i="14"/>
  <c r="AU21" i="14"/>
  <c r="AT21" i="14"/>
  <c r="AS21" i="14"/>
  <c r="R21" i="14"/>
  <c r="V21" i="14"/>
  <c r="AC21" i="14"/>
  <c r="Y21" i="14"/>
  <c r="AB21" i="14"/>
  <c r="AA21" i="14"/>
  <c r="Z21" i="14"/>
  <c r="X21" i="14"/>
  <c r="Q20" i="14"/>
  <c r="W21" i="14"/>
  <c r="U21" i="14"/>
  <c r="BD21" i="14"/>
  <c r="T21" i="14"/>
  <c r="BC21" i="14"/>
  <c r="S21" i="14"/>
  <c r="BG21" i="14" s="1"/>
  <c r="C24" i="13"/>
  <c r="E26" i="13"/>
  <c r="S27" i="13"/>
  <c r="T28" i="13"/>
  <c r="H29" i="13"/>
  <c r="AH29" i="13" s="1"/>
  <c r="I30" i="13"/>
  <c r="V30" i="13"/>
  <c r="Y33" i="13"/>
  <c r="AL33" i="13" s="1"/>
  <c r="Z34" i="13"/>
  <c r="AM34" i="13" s="1"/>
  <c r="N35" i="13"/>
  <c r="AT37" i="14"/>
  <c r="AS37" i="14"/>
  <c r="BD37" i="14"/>
  <c r="BC37" i="14"/>
  <c r="BB37" i="14"/>
  <c r="BA37" i="14"/>
  <c r="AZ37" i="14"/>
  <c r="AY37" i="14"/>
  <c r="AX37" i="14"/>
  <c r="AW37" i="14"/>
  <c r="W37" i="14"/>
  <c r="S37" i="14"/>
  <c r="V37" i="14"/>
  <c r="U37" i="14"/>
  <c r="T37" i="14"/>
  <c r="R37" i="14"/>
  <c r="Q36" i="14"/>
  <c r="AV37" i="14"/>
  <c r="AC37" i="14"/>
  <c r="AU37" i="14"/>
  <c r="AB37" i="14"/>
  <c r="AA37" i="14"/>
  <c r="Z37" i="14"/>
  <c r="Y37" i="14"/>
  <c r="X37" i="14"/>
  <c r="C40" i="13"/>
  <c r="E42" i="13"/>
  <c r="S43" i="13"/>
  <c r="T44" i="13"/>
  <c r="H45" i="13"/>
  <c r="I46" i="13"/>
  <c r="AZ53" i="14"/>
  <c r="AY53" i="14"/>
  <c r="AX53" i="14"/>
  <c r="AW53" i="14"/>
  <c r="AV53" i="14"/>
  <c r="AU53" i="14"/>
  <c r="AT53" i="14"/>
  <c r="AS53" i="14"/>
  <c r="BD53" i="14"/>
  <c r="BC53" i="14"/>
  <c r="AB53" i="14"/>
  <c r="Q52" i="14"/>
  <c r="AA53" i="14"/>
  <c r="Z53" i="14"/>
  <c r="Y53" i="14"/>
  <c r="BB53" i="14"/>
  <c r="X53" i="14"/>
  <c r="BA53" i="14"/>
  <c r="W53" i="14"/>
  <c r="BK53" i="14" s="1"/>
  <c r="V53" i="14"/>
  <c r="U53" i="14"/>
  <c r="T53" i="14"/>
  <c r="S53" i="14"/>
  <c r="BG53" i="14" s="1"/>
  <c r="R53" i="14"/>
  <c r="AC53" i="14"/>
  <c r="BQ53" i="14" s="1"/>
  <c r="BL79" i="3"/>
  <c r="P68" i="14"/>
  <c r="BP83" i="3"/>
  <c r="AQ72" i="14"/>
  <c r="U12" i="13"/>
  <c r="I13" i="13"/>
  <c r="J14" i="13"/>
  <c r="W14" i="13"/>
  <c r="Z17" i="13"/>
  <c r="AX20" i="14"/>
  <c r="AW20" i="14"/>
  <c r="AV20" i="14"/>
  <c r="AU20" i="14"/>
  <c r="AT20" i="14"/>
  <c r="AS20" i="14"/>
  <c r="BD20" i="14"/>
  <c r="BC20" i="14"/>
  <c r="BB20" i="14"/>
  <c r="BA20" i="14"/>
  <c r="AZ20" i="14"/>
  <c r="R20" i="14"/>
  <c r="AY20" i="14"/>
  <c r="AC20" i="14"/>
  <c r="AB20" i="14"/>
  <c r="AA20" i="14"/>
  <c r="Z20" i="14"/>
  <c r="Y20" i="14"/>
  <c r="X20" i="14"/>
  <c r="Q19" i="14"/>
  <c r="W20" i="14"/>
  <c r="V20" i="14"/>
  <c r="U20" i="14"/>
  <c r="T20" i="14"/>
  <c r="S20" i="14"/>
  <c r="C23" i="13"/>
  <c r="P23" i="13"/>
  <c r="AR23" i="14"/>
  <c r="D24" i="13"/>
  <c r="Q24" i="13"/>
  <c r="E25" i="13"/>
  <c r="F26" i="13"/>
  <c r="G27" i="13"/>
  <c r="T27" i="13"/>
  <c r="H28" i="13"/>
  <c r="U28" i="13"/>
  <c r="I29" i="13"/>
  <c r="V29" i="13"/>
  <c r="W30" i="13"/>
  <c r="K31" i="13"/>
  <c r="X31" i="13"/>
  <c r="L32" i="13"/>
  <c r="M33" i="13"/>
  <c r="Z33" i="13"/>
  <c r="N34" i="13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S36" i="14"/>
  <c r="R36" i="14"/>
  <c r="AC36" i="14"/>
  <c r="Q35" i="14"/>
  <c r="AB36" i="14"/>
  <c r="AA36" i="14"/>
  <c r="V36" i="14"/>
  <c r="Z36" i="14"/>
  <c r="BN36" i="14" s="1"/>
  <c r="Y36" i="14"/>
  <c r="BM36" i="14" s="1"/>
  <c r="X36" i="14"/>
  <c r="BL36" i="14" s="1"/>
  <c r="W36" i="14"/>
  <c r="U36" i="14"/>
  <c r="T36" i="14"/>
  <c r="C39" i="13"/>
  <c r="P39" i="13"/>
  <c r="AR39" i="14"/>
  <c r="D40" i="13"/>
  <c r="E41" i="13"/>
  <c r="F42" i="13"/>
  <c r="G43" i="13"/>
  <c r="T43" i="13"/>
  <c r="U44" i="13"/>
  <c r="V45" i="13"/>
  <c r="AV52" i="14"/>
  <c r="AU52" i="14"/>
  <c r="AT52" i="14"/>
  <c r="AS52" i="14"/>
  <c r="BD52" i="14"/>
  <c r="BC52" i="14"/>
  <c r="BB52" i="14"/>
  <c r="BA52" i="14"/>
  <c r="AZ52" i="14"/>
  <c r="AY52" i="14"/>
  <c r="X52" i="14"/>
  <c r="W52" i="14"/>
  <c r="Q51" i="14"/>
  <c r="V52" i="14"/>
  <c r="U52" i="14"/>
  <c r="T52" i="14"/>
  <c r="S52" i="14"/>
  <c r="AX52" i="14"/>
  <c r="R52" i="14"/>
  <c r="AW52" i="14"/>
  <c r="AC52" i="14"/>
  <c r="AB52" i="14"/>
  <c r="BP52" i="14" s="1"/>
  <c r="AA52" i="14"/>
  <c r="Z52" i="14"/>
  <c r="BN52" i="14" s="1"/>
  <c r="Y52" i="14"/>
  <c r="BM52" i="14" s="1"/>
  <c r="AR55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C68" i="14"/>
  <c r="Q67" i="14"/>
  <c r="AB68" i="14"/>
  <c r="AA68" i="14"/>
  <c r="Z68" i="14"/>
  <c r="Y68" i="14"/>
  <c r="X68" i="14"/>
  <c r="W68" i="14"/>
  <c r="V68" i="14"/>
  <c r="U68" i="14"/>
  <c r="T68" i="14"/>
  <c r="S68" i="14"/>
  <c r="R68" i="14"/>
  <c r="BP82" i="3"/>
  <c r="AQ71" i="14"/>
  <c r="Q9" i="13"/>
  <c r="C7" i="13"/>
  <c r="AC7" i="13" s="1"/>
  <c r="F10" i="13"/>
  <c r="E8" i="13"/>
  <c r="U11" i="13"/>
  <c r="AH11" i="13" s="1"/>
  <c r="V12" i="13"/>
  <c r="X14" i="13"/>
  <c r="AT19" i="14"/>
  <c r="AS19" i="14"/>
  <c r="BD19" i="14"/>
  <c r="BC19" i="14"/>
  <c r="BB19" i="14"/>
  <c r="BA19" i="14"/>
  <c r="AZ19" i="14"/>
  <c r="AY19" i="14"/>
  <c r="AX19" i="14"/>
  <c r="AW19" i="14"/>
  <c r="Z19" i="14"/>
  <c r="Y19" i="14"/>
  <c r="AV19" i="14"/>
  <c r="X19" i="14"/>
  <c r="AU19" i="14"/>
  <c r="W19" i="14"/>
  <c r="V19" i="14"/>
  <c r="U19" i="14"/>
  <c r="T19" i="14"/>
  <c r="S19" i="14"/>
  <c r="R19" i="14"/>
  <c r="AC19" i="14"/>
  <c r="AB19" i="14"/>
  <c r="AA19" i="14"/>
  <c r="Q18" i="14"/>
  <c r="D23" i="13"/>
  <c r="E24" i="13"/>
  <c r="U43" i="13"/>
  <c r="X46" i="13"/>
  <c r="BD51" i="14"/>
  <c r="BC51" i="14"/>
  <c r="BB51" i="14"/>
  <c r="BA51" i="14"/>
  <c r="AZ51" i="14"/>
  <c r="AY51" i="14"/>
  <c r="AX51" i="14"/>
  <c r="AW51" i="14"/>
  <c r="AV51" i="14"/>
  <c r="AU51" i="14"/>
  <c r="T51" i="14"/>
  <c r="S51" i="14"/>
  <c r="R51" i="14"/>
  <c r="AC51" i="14"/>
  <c r="AT51" i="14"/>
  <c r="AB51" i="14"/>
  <c r="AS51" i="14"/>
  <c r="AA51" i="14"/>
  <c r="Z51" i="14"/>
  <c r="Y51" i="14"/>
  <c r="X51" i="14"/>
  <c r="W51" i="14"/>
  <c r="V51" i="14"/>
  <c r="U51" i="14"/>
  <c r="Q50" i="14"/>
  <c r="D55" i="13"/>
  <c r="E56" i="13"/>
  <c r="U59" i="13"/>
  <c r="V60" i="13"/>
  <c r="AZ67" i="14"/>
  <c r="AY67" i="14"/>
  <c r="AX67" i="14"/>
  <c r="AW67" i="14"/>
  <c r="AV67" i="14"/>
  <c r="AU67" i="14"/>
  <c r="AT67" i="14"/>
  <c r="AS67" i="14"/>
  <c r="BD67" i="14"/>
  <c r="BC67" i="14"/>
  <c r="Y67" i="14"/>
  <c r="X67" i="14"/>
  <c r="BB67" i="14"/>
  <c r="W67" i="14"/>
  <c r="BA67" i="14"/>
  <c r="V67" i="14"/>
  <c r="U67" i="14"/>
  <c r="T67" i="14"/>
  <c r="S67" i="14"/>
  <c r="R67" i="14"/>
  <c r="AC67" i="14"/>
  <c r="AB67" i="14"/>
  <c r="AA67" i="14"/>
  <c r="Z67" i="14"/>
  <c r="Q66" i="14"/>
  <c r="BP81" i="3"/>
  <c r="AQ70" i="14"/>
  <c r="BB39" i="14"/>
  <c r="BA39" i="14"/>
  <c r="AZ39" i="14"/>
  <c r="AY39" i="14"/>
  <c r="AX39" i="14"/>
  <c r="AW39" i="14"/>
  <c r="AV39" i="14"/>
  <c r="AU39" i="14"/>
  <c r="AT39" i="14"/>
  <c r="AS39" i="14"/>
  <c r="AA39" i="14"/>
  <c r="AC39" i="14"/>
  <c r="AB39" i="14"/>
  <c r="R39" i="14"/>
  <c r="Z39" i="14"/>
  <c r="BD39" i="14"/>
  <c r="Y39" i="14"/>
  <c r="BC39" i="14"/>
  <c r="X39" i="14"/>
  <c r="Q38" i="14"/>
  <c r="W39" i="14"/>
  <c r="BK39" i="14" s="1"/>
  <c r="V39" i="14"/>
  <c r="U39" i="14"/>
  <c r="BI39" i="14" s="1"/>
  <c r="T39" i="14"/>
  <c r="S39" i="14"/>
  <c r="BG39" i="14" s="1"/>
  <c r="S11" i="13"/>
  <c r="D8" i="13"/>
  <c r="G26" i="13"/>
  <c r="U27" i="13"/>
  <c r="V28" i="13"/>
  <c r="X30" i="13"/>
  <c r="BB35" i="14"/>
  <c r="BA35" i="14"/>
  <c r="AZ35" i="14"/>
  <c r="AY35" i="14"/>
  <c r="AX35" i="14"/>
  <c r="AW35" i="14"/>
  <c r="AV35" i="14"/>
  <c r="AU35" i="14"/>
  <c r="AT35" i="14"/>
  <c r="AS35" i="14"/>
  <c r="AC35" i="14"/>
  <c r="AB35" i="14"/>
  <c r="AA35" i="14"/>
  <c r="Z35" i="14"/>
  <c r="Y35" i="14"/>
  <c r="X35" i="14"/>
  <c r="R35" i="14"/>
  <c r="W35" i="14"/>
  <c r="V35" i="14"/>
  <c r="U35" i="14"/>
  <c r="T35" i="14"/>
  <c r="BD35" i="14"/>
  <c r="S35" i="14"/>
  <c r="BC35" i="14"/>
  <c r="Q34" i="14"/>
  <c r="D39" i="13"/>
  <c r="E40" i="13"/>
  <c r="G42" i="13"/>
  <c r="V44" i="13"/>
  <c r="AS18" i="14"/>
  <c r="AA18" i="14"/>
  <c r="Z18" i="14"/>
  <c r="BB18" i="14"/>
  <c r="BA18" i="14"/>
  <c r="AX18" i="14"/>
  <c r="T18" i="14"/>
  <c r="Q17" i="14"/>
  <c r="Y18" i="14"/>
  <c r="R18" i="14"/>
  <c r="S18" i="14"/>
  <c r="U18" i="14"/>
  <c r="AT18" i="14"/>
  <c r="AV18" i="14"/>
  <c r="AC18" i="14"/>
  <c r="AY18" i="14"/>
  <c r="V18" i="14"/>
  <c r="BC18" i="14"/>
  <c r="AZ18" i="14"/>
  <c r="X18" i="14"/>
  <c r="W18" i="14"/>
  <c r="AU18" i="14"/>
  <c r="AW18" i="14"/>
  <c r="AB18" i="14"/>
  <c r="BD18" i="14"/>
  <c r="AR21" i="14"/>
  <c r="AW34" i="14"/>
  <c r="AA34" i="14"/>
  <c r="Z34" i="14"/>
  <c r="R34" i="14"/>
  <c r="BD34" i="14"/>
  <c r="AC34" i="14"/>
  <c r="BC34" i="14"/>
  <c r="BB34" i="14"/>
  <c r="AZ34" i="14"/>
  <c r="BA34" i="14"/>
  <c r="AX34" i="14"/>
  <c r="T34" i="14"/>
  <c r="AY34" i="14"/>
  <c r="AB34" i="14"/>
  <c r="U34" i="14"/>
  <c r="W34" i="14"/>
  <c r="AS34" i="14"/>
  <c r="V34" i="14"/>
  <c r="S34" i="14"/>
  <c r="Y34" i="14"/>
  <c r="AT34" i="14"/>
  <c r="Q33" i="14"/>
  <c r="X34" i="14"/>
  <c r="AV34" i="14"/>
  <c r="AU34" i="14"/>
  <c r="AR37" i="14"/>
  <c r="T50" i="14"/>
  <c r="AY50" i="14"/>
  <c r="AW50" i="14"/>
  <c r="AA50" i="14"/>
  <c r="Z50" i="14"/>
  <c r="AU50" i="14"/>
  <c r="X50" i="14"/>
  <c r="AT50" i="14"/>
  <c r="BD50" i="14"/>
  <c r="V50" i="14"/>
  <c r="BC50" i="14"/>
  <c r="BB50" i="14"/>
  <c r="Q49" i="14"/>
  <c r="AV50" i="14"/>
  <c r="AB50" i="14"/>
  <c r="R50" i="14"/>
  <c r="BA50" i="14"/>
  <c r="AX50" i="14"/>
  <c r="AC50" i="14"/>
  <c r="AZ50" i="14"/>
  <c r="U50" i="14"/>
  <c r="S50" i="14"/>
  <c r="W50" i="14"/>
  <c r="AS50" i="14"/>
  <c r="Y50" i="14"/>
  <c r="AR53" i="14"/>
  <c r="AC66" i="14"/>
  <c r="AA66" i="14"/>
  <c r="Z66" i="14"/>
  <c r="BA66" i="14"/>
  <c r="AW66" i="14"/>
  <c r="AZ66" i="14"/>
  <c r="AV66" i="14"/>
  <c r="BB66" i="14"/>
  <c r="AY66" i="14"/>
  <c r="X66" i="14"/>
  <c r="AX66" i="14"/>
  <c r="AB66" i="14"/>
  <c r="T66" i="14"/>
  <c r="R66" i="14"/>
  <c r="U66" i="14"/>
  <c r="V66" i="14"/>
  <c r="AU66" i="14"/>
  <c r="AT66" i="14"/>
  <c r="Q65" i="14"/>
  <c r="Y66" i="14"/>
  <c r="AS66" i="14"/>
  <c r="S66" i="14"/>
  <c r="BD66" i="14"/>
  <c r="W66" i="14"/>
  <c r="BC66" i="14"/>
  <c r="BP80" i="3"/>
  <c r="AQ69" i="14"/>
  <c r="S23" i="13"/>
  <c r="W27" i="13"/>
  <c r="X28" i="13"/>
  <c r="L29" i="13"/>
  <c r="Y29" i="13"/>
  <c r="M30" i="13"/>
  <c r="Z30" i="13"/>
  <c r="BB33" i="14"/>
  <c r="V33" i="14"/>
  <c r="AU33" i="14"/>
  <c r="AT33" i="14"/>
  <c r="W33" i="14"/>
  <c r="Q32" i="14"/>
  <c r="Z33" i="14"/>
  <c r="X33" i="14"/>
  <c r="AA33" i="14"/>
  <c r="AB33" i="14"/>
  <c r="AV33" i="14"/>
  <c r="AC33" i="14"/>
  <c r="Y33" i="14"/>
  <c r="BC33" i="14"/>
  <c r="U33" i="14"/>
  <c r="BD33" i="14"/>
  <c r="BA33" i="14"/>
  <c r="AS33" i="14"/>
  <c r="AZ33" i="14"/>
  <c r="AW33" i="14"/>
  <c r="AY33" i="14"/>
  <c r="T33" i="14"/>
  <c r="AX33" i="14"/>
  <c r="S33" i="14"/>
  <c r="R33" i="14"/>
  <c r="Q37" i="13"/>
  <c r="F39" i="13"/>
  <c r="S39" i="13"/>
  <c r="G40" i="13"/>
  <c r="H41" i="13"/>
  <c r="I42" i="13"/>
  <c r="J43" i="13"/>
  <c r="W43" i="13"/>
  <c r="X44" i="13"/>
  <c r="Y45" i="13"/>
  <c r="Z46" i="13"/>
  <c r="N47" i="13"/>
  <c r="AU49" i="14"/>
  <c r="V49" i="14"/>
  <c r="BC49" i="14"/>
  <c r="BD49" i="14"/>
  <c r="Q48" i="14"/>
  <c r="BA49" i="14"/>
  <c r="AZ49" i="14"/>
  <c r="AY49" i="14"/>
  <c r="X49" i="14"/>
  <c r="T49" i="14"/>
  <c r="AX49" i="14"/>
  <c r="Y49" i="14"/>
  <c r="AW49" i="14"/>
  <c r="AT49" i="14"/>
  <c r="AA49" i="14"/>
  <c r="AS49" i="14"/>
  <c r="AV49" i="14"/>
  <c r="Z49" i="14"/>
  <c r="AC49" i="14"/>
  <c r="S49" i="14"/>
  <c r="R49" i="14"/>
  <c r="BB49" i="14"/>
  <c r="U49" i="14"/>
  <c r="AB49" i="14"/>
  <c r="W49" i="14"/>
  <c r="P52" i="13"/>
  <c r="AR52" i="14"/>
  <c r="R54" i="13"/>
  <c r="F55" i="13"/>
  <c r="S55" i="13"/>
  <c r="G56" i="13"/>
  <c r="H57" i="13"/>
  <c r="W59" i="13"/>
  <c r="K60" i="13"/>
  <c r="X60" i="13"/>
  <c r="Y61" i="13"/>
  <c r="AB65" i="14"/>
  <c r="V65" i="14"/>
  <c r="T65" i="14"/>
  <c r="BD65" i="14"/>
  <c r="W65" i="14"/>
  <c r="BC65" i="14"/>
  <c r="BB65" i="14"/>
  <c r="BA65" i="14"/>
  <c r="X65" i="14"/>
  <c r="AZ65" i="14"/>
  <c r="Y65" i="14"/>
  <c r="AY65" i="14"/>
  <c r="R65" i="14"/>
  <c r="AX65" i="14"/>
  <c r="AA65" i="14"/>
  <c r="AW65" i="14"/>
  <c r="AV65" i="14"/>
  <c r="Z65" i="14"/>
  <c r="AU65" i="14"/>
  <c r="AC65" i="14"/>
  <c r="Q64" i="14"/>
  <c r="AT65" i="14"/>
  <c r="S65" i="14"/>
  <c r="AS65" i="14"/>
  <c r="U65" i="14"/>
  <c r="BP79" i="3"/>
  <c r="AQ68" i="14"/>
  <c r="AR68" i="14" s="1"/>
  <c r="Z18" i="13"/>
  <c r="Q8" i="13"/>
  <c r="T11" i="13"/>
  <c r="D7" i="13"/>
  <c r="G10" i="13"/>
  <c r="F7" i="13"/>
  <c r="G8" i="13"/>
  <c r="I10" i="13"/>
  <c r="W11" i="13"/>
  <c r="X12" i="13"/>
  <c r="L13" i="13"/>
  <c r="Y13" i="13"/>
  <c r="Z14" i="13"/>
  <c r="AB17" i="14"/>
  <c r="AS17" i="14"/>
  <c r="V17" i="14"/>
  <c r="BB17" i="14"/>
  <c r="Q16" i="14"/>
  <c r="S17" i="14"/>
  <c r="AT17" i="14"/>
  <c r="AV17" i="14"/>
  <c r="AU17" i="14"/>
  <c r="R17" i="14"/>
  <c r="Y17" i="14"/>
  <c r="Z17" i="14"/>
  <c r="U17" i="14"/>
  <c r="AZ17" i="14"/>
  <c r="AA17" i="14"/>
  <c r="BC17" i="14"/>
  <c r="BD17" i="14"/>
  <c r="BA17" i="14"/>
  <c r="T17" i="14"/>
  <c r="AY17" i="14"/>
  <c r="X17" i="14"/>
  <c r="W17" i="14"/>
  <c r="AC17" i="14"/>
  <c r="AX17" i="14"/>
  <c r="AW17" i="14"/>
  <c r="G24" i="13"/>
  <c r="H25" i="13"/>
  <c r="AX32" i="14"/>
  <c r="AW32" i="14"/>
  <c r="AV32" i="14"/>
  <c r="AU32" i="14"/>
  <c r="AT32" i="14"/>
  <c r="AS32" i="14"/>
  <c r="BD32" i="14"/>
  <c r="BC32" i="14"/>
  <c r="BB32" i="14"/>
  <c r="BA32" i="14"/>
  <c r="AC32" i="14"/>
  <c r="AB32" i="14"/>
  <c r="AA32" i="14"/>
  <c r="Z32" i="14"/>
  <c r="Y32" i="14"/>
  <c r="Q31" i="14"/>
  <c r="X32" i="14"/>
  <c r="W32" i="14"/>
  <c r="V32" i="14"/>
  <c r="U32" i="14"/>
  <c r="T32" i="14"/>
  <c r="S32" i="14"/>
  <c r="R32" i="14"/>
  <c r="AZ32" i="14"/>
  <c r="AY32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S48" i="14"/>
  <c r="R48" i="14"/>
  <c r="Q47" i="14"/>
  <c r="V48" i="14"/>
  <c r="AC48" i="14"/>
  <c r="AB48" i="14"/>
  <c r="AA48" i="14"/>
  <c r="Z48" i="14"/>
  <c r="BN48" i="14" s="1"/>
  <c r="Y48" i="14"/>
  <c r="X48" i="14"/>
  <c r="W48" i="14"/>
  <c r="BK48" i="14" s="1"/>
  <c r="U48" i="14"/>
  <c r="T48" i="14"/>
  <c r="AV64" i="14"/>
  <c r="AU64" i="14"/>
  <c r="AT64" i="14"/>
  <c r="AS64" i="14"/>
  <c r="BD64" i="14"/>
  <c r="BC64" i="14"/>
  <c r="BB64" i="14"/>
  <c r="BA64" i="14"/>
  <c r="AZ64" i="14"/>
  <c r="AY64" i="14"/>
  <c r="X64" i="14"/>
  <c r="W64" i="14"/>
  <c r="V64" i="14"/>
  <c r="U64" i="14"/>
  <c r="AX64" i="14"/>
  <c r="T64" i="14"/>
  <c r="AW64" i="14"/>
  <c r="S64" i="14"/>
  <c r="R64" i="14"/>
  <c r="AC64" i="14"/>
  <c r="AB64" i="14"/>
  <c r="AA64" i="14"/>
  <c r="Z64" i="14"/>
  <c r="Y64" i="14"/>
  <c r="Q63" i="14"/>
  <c r="BL90" i="3"/>
  <c r="P79" i="14"/>
  <c r="Q41" i="13"/>
  <c r="AA18" i="13"/>
  <c r="Y32" i="13"/>
  <c r="AA34" i="13"/>
  <c r="S42" i="13"/>
  <c r="H44" i="13"/>
  <c r="I45" i="13"/>
  <c r="J46" i="13"/>
  <c r="W46" i="13"/>
  <c r="K47" i="13"/>
  <c r="X47" i="13"/>
  <c r="L48" i="13"/>
  <c r="Y48" i="13"/>
  <c r="M49" i="13"/>
  <c r="Z49" i="13"/>
  <c r="N50" i="13"/>
  <c r="AA50" i="13"/>
  <c r="C55" i="13"/>
  <c r="P55" i="13"/>
  <c r="D56" i="13"/>
  <c r="E57" i="13"/>
  <c r="R57" i="13"/>
  <c r="F58" i="13"/>
  <c r="S58" i="13"/>
  <c r="G59" i="13"/>
  <c r="T59" i="13"/>
  <c r="H60" i="13"/>
  <c r="U60" i="13"/>
  <c r="I61" i="13"/>
  <c r="V61" i="13"/>
  <c r="J62" i="13"/>
  <c r="W62" i="13"/>
  <c r="K63" i="13"/>
  <c r="X63" i="13"/>
  <c r="L64" i="13"/>
  <c r="Y64" i="13"/>
  <c r="M65" i="13"/>
  <c r="Z65" i="13"/>
  <c r="N66" i="13"/>
  <c r="AA66" i="13"/>
  <c r="S26" i="13"/>
  <c r="J30" i="13"/>
  <c r="Q7" i="13"/>
  <c r="I12" i="13"/>
  <c r="J13" i="13"/>
  <c r="K14" i="13"/>
  <c r="Z16" i="13"/>
  <c r="C22" i="13"/>
  <c r="AC22" i="13" s="1"/>
  <c r="AA33" i="13"/>
  <c r="C38" i="13"/>
  <c r="H43" i="13"/>
  <c r="C54" i="13"/>
  <c r="G58" i="13"/>
  <c r="K62" i="13"/>
  <c r="X62" i="13"/>
  <c r="Y63" i="13"/>
  <c r="AA17" i="13"/>
  <c r="T26" i="13"/>
  <c r="I28" i="13"/>
  <c r="J29" i="13"/>
  <c r="Y31" i="13"/>
  <c r="Z32" i="13"/>
  <c r="T42" i="13"/>
  <c r="Y47" i="13"/>
  <c r="AL47" i="13" s="1"/>
  <c r="H59" i="13"/>
  <c r="N64" i="13"/>
  <c r="R26" i="13"/>
  <c r="V26" i="13"/>
  <c r="AI26" i="13" s="1"/>
  <c r="K28" i="13"/>
  <c r="AK28" i="13" s="1"/>
  <c r="V42" i="13"/>
  <c r="K44" i="13"/>
  <c r="L45" i="13"/>
  <c r="M46" i="13"/>
  <c r="AA47" i="13"/>
  <c r="D53" i="13"/>
  <c r="E54" i="13"/>
  <c r="U57" i="13"/>
  <c r="I58" i="13"/>
  <c r="V58" i="13"/>
  <c r="J59" i="13"/>
  <c r="L61" i="13"/>
  <c r="M14" i="13"/>
  <c r="Q21" i="13"/>
  <c r="E22" i="13"/>
  <c r="E38" i="13"/>
  <c r="AE38" i="13" s="1"/>
  <c r="S6" i="13"/>
  <c r="G7" i="13"/>
  <c r="H8" i="13"/>
  <c r="I9" i="13"/>
  <c r="J10" i="13"/>
  <c r="K11" i="13"/>
  <c r="X11" i="13"/>
  <c r="Y12" i="13"/>
  <c r="Z13" i="13"/>
  <c r="AA14" i="13"/>
  <c r="P19" i="13"/>
  <c r="F22" i="13"/>
  <c r="S22" i="13"/>
  <c r="G23" i="13"/>
  <c r="H24" i="13"/>
  <c r="I25" i="13"/>
  <c r="J26" i="13"/>
  <c r="W26" i="13"/>
  <c r="K27" i="13"/>
  <c r="X27" i="13"/>
  <c r="Y28" i="13"/>
  <c r="AA30" i="13"/>
  <c r="C66" i="13"/>
  <c r="P66" i="13"/>
  <c r="G53" i="13"/>
  <c r="H54" i="13"/>
  <c r="X57" i="13"/>
  <c r="Y58" i="13"/>
  <c r="R42" i="13"/>
  <c r="Y26" i="13"/>
  <c r="K24" i="13"/>
  <c r="L25" i="13"/>
  <c r="M26" i="13"/>
  <c r="Z26" i="13"/>
  <c r="N27" i="13"/>
  <c r="AA27" i="13"/>
  <c r="C32" i="13"/>
  <c r="P32" i="13"/>
  <c r="E34" i="13"/>
  <c r="H38" i="13"/>
  <c r="Y42" i="13"/>
  <c r="I53" i="13"/>
  <c r="J54" i="13"/>
  <c r="W54" i="13"/>
  <c r="K55" i="13"/>
  <c r="X55" i="13"/>
  <c r="L56" i="13"/>
  <c r="M57" i="13"/>
  <c r="Z57" i="13"/>
  <c r="N58" i="13"/>
  <c r="AA58" i="13"/>
  <c r="C63" i="13"/>
  <c r="P63" i="13"/>
  <c r="D64" i="13"/>
  <c r="E65" i="13"/>
  <c r="R65" i="13"/>
  <c r="F66" i="13"/>
  <c r="S66" i="13"/>
  <c r="G67" i="13"/>
  <c r="T67" i="13"/>
  <c r="J38" i="13"/>
  <c r="C62" i="13"/>
  <c r="P62" i="13"/>
  <c r="D63" i="13"/>
  <c r="E64" i="13"/>
  <c r="F65" i="13"/>
  <c r="G66" i="13"/>
  <c r="T66" i="13"/>
  <c r="U67" i="13"/>
  <c r="H22" i="13"/>
  <c r="AA26" i="13"/>
  <c r="N7" i="13"/>
  <c r="S15" i="13"/>
  <c r="M22" i="13"/>
  <c r="S31" i="13"/>
  <c r="M38" i="13"/>
  <c r="N39" i="13"/>
  <c r="R46" i="13"/>
  <c r="S47" i="13"/>
  <c r="J51" i="13"/>
  <c r="M54" i="13"/>
  <c r="N55" i="13"/>
  <c r="AA55" i="13"/>
  <c r="P60" i="13"/>
  <c r="D61" i="13"/>
  <c r="E62" i="13"/>
  <c r="R62" i="13"/>
  <c r="F63" i="13"/>
  <c r="S63" i="13"/>
  <c r="G64" i="13"/>
  <c r="H65" i="13"/>
  <c r="I66" i="13"/>
  <c r="V66" i="13"/>
  <c r="J67" i="13"/>
  <c r="W67" i="13"/>
  <c r="Q18" i="13"/>
  <c r="AD18" i="13" s="1"/>
  <c r="I22" i="13"/>
  <c r="J22" i="13"/>
  <c r="AA42" i="13"/>
  <c r="C11" i="13"/>
  <c r="P11" i="13"/>
  <c r="T15" i="13"/>
  <c r="J18" i="13"/>
  <c r="AA22" i="13"/>
  <c r="C27" i="13"/>
  <c r="P27" i="13"/>
  <c r="R9" i="13"/>
  <c r="Q56" i="13"/>
  <c r="Q25" i="13"/>
  <c r="S9" i="13"/>
  <c r="T10" i="13"/>
  <c r="N17" i="13"/>
  <c r="Q23" i="13"/>
  <c r="R24" i="13"/>
  <c r="S25" i="13"/>
  <c r="K30" i="13"/>
  <c r="N33" i="13"/>
  <c r="D6" i="13"/>
  <c r="Q6" i="13"/>
  <c r="E7" i="13"/>
  <c r="T8" i="13"/>
  <c r="C52" i="13"/>
  <c r="Q53" i="13"/>
  <c r="T56" i="13"/>
  <c r="R25" i="13"/>
  <c r="R41" i="13"/>
  <c r="T24" i="13"/>
  <c r="D37" i="13"/>
  <c r="F6" i="13"/>
  <c r="T7" i="13"/>
  <c r="U8" i="13"/>
  <c r="V9" i="13"/>
  <c r="W10" i="13"/>
  <c r="L12" i="13"/>
  <c r="M13" i="13"/>
  <c r="Q20" i="13"/>
  <c r="E21" i="13"/>
  <c r="N14" i="13"/>
  <c r="C19" i="13"/>
  <c r="D20" i="13"/>
  <c r="R21" i="13"/>
  <c r="S10" i="13"/>
  <c r="T40" i="13"/>
  <c r="V7" i="13"/>
  <c r="AI7" i="13" s="1"/>
  <c r="C49" i="13"/>
  <c r="Q50" i="13"/>
  <c r="F52" i="13"/>
  <c r="T53" i="13"/>
  <c r="C36" i="13"/>
  <c r="T21" i="13"/>
  <c r="W24" i="13"/>
  <c r="C33" i="13"/>
  <c r="Q34" i="13"/>
  <c r="T37" i="13"/>
  <c r="X8" i="13"/>
  <c r="Z10" i="13"/>
  <c r="U21" i="13"/>
  <c r="Y25" i="13"/>
  <c r="D33" i="13"/>
  <c r="Q33" i="13"/>
  <c r="R34" i="13"/>
  <c r="F35" i="13"/>
  <c r="S35" i="13"/>
  <c r="G36" i="13"/>
  <c r="T36" i="13"/>
  <c r="H37" i="13"/>
  <c r="V10" i="13"/>
  <c r="U25" i="13"/>
  <c r="F19" i="13"/>
  <c r="AA10" i="13"/>
  <c r="E17" i="13"/>
  <c r="H20" i="13"/>
  <c r="X23" i="13"/>
  <c r="Z41" i="13"/>
  <c r="E49" i="13"/>
  <c r="Q40" i="13"/>
  <c r="C6" i="13"/>
  <c r="AC6" i="13" s="1"/>
  <c r="U9" i="13"/>
  <c r="W8" i="13"/>
  <c r="Y10" i="13"/>
  <c r="X25" i="13"/>
  <c r="I21" i="13"/>
  <c r="Y24" i="13"/>
  <c r="Z25" i="13"/>
  <c r="Q32" i="13"/>
  <c r="R33" i="13"/>
  <c r="S34" i="13"/>
  <c r="I37" i="13"/>
  <c r="S50" i="13"/>
  <c r="H52" i="13"/>
  <c r="R8" i="13"/>
  <c r="S7" i="13"/>
  <c r="I6" i="13"/>
  <c r="D17" i="13"/>
  <c r="J6" i="13"/>
  <c r="E33" i="13"/>
  <c r="V37" i="13"/>
  <c r="H6" i="13"/>
  <c r="C17" i="13"/>
  <c r="G37" i="13"/>
  <c r="X41" i="13"/>
  <c r="W7" i="13"/>
  <c r="Y9" i="13"/>
  <c r="R18" i="13"/>
  <c r="G20" i="13"/>
  <c r="X24" i="13"/>
  <c r="X7" i="13"/>
  <c r="Y8" i="13"/>
  <c r="R17" i="13"/>
  <c r="G19" i="13"/>
  <c r="V21" i="13"/>
  <c r="G35" i="13"/>
  <c r="X39" i="13"/>
  <c r="Y40" i="13"/>
  <c r="AA7" i="13"/>
  <c r="R10" i="13"/>
  <c r="C20" i="13"/>
  <c r="S18" i="13"/>
  <c r="H36" i="13"/>
  <c r="M6" i="13"/>
  <c r="C12" i="13"/>
  <c r="E6" i="13"/>
  <c r="D21" i="13"/>
  <c r="AD21" i="13" s="1"/>
  <c r="U41" i="13"/>
  <c r="X9" i="13"/>
  <c r="F20" i="13"/>
  <c r="G21" i="13"/>
  <c r="F36" i="13"/>
  <c r="W40" i="13"/>
  <c r="H21" i="13"/>
  <c r="W23" i="13"/>
  <c r="Z9" i="13"/>
  <c r="Z6" i="13"/>
  <c r="U14" i="13"/>
  <c r="I15" i="13"/>
  <c r="V15" i="13"/>
  <c r="J16" i="13"/>
  <c r="W16" i="13"/>
  <c r="K17" i="13"/>
  <c r="X17" i="13"/>
  <c r="L18" i="13"/>
  <c r="Y18" i="13"/>
  <c r="M19" i="13"/>
  <c r="Z19" i="13"/>
  <c r="N20" i="13"/>
  <c r="AA20" i="13"/>
  <c r="C25" i="13"/>
  <c r="P25" i="13"/>
  <c r="D26" i="13"/>
  <c r="Q26" i="13"/>
  <c r="E27" i="13"/>
  <c r="R27" i="13"/>
  <c r="F28" i="13"/>
  <c r="S28" i="13"/>
  <c r="G29" i="13"/>
  <c r="T29" i="13"/>
  <c r="H30" i="13"/>
  <c r="U30" i="13"/>
  <c r="I31" i="13"/>
  <c r="V31" i="13"/>
  <c r="J32" i="13"/>
  <c r="W32" i="13"/>
  <c r="K33" i="13"/>
  <c r="X33" i="13"/>
  <c r="L34" i="13"/>
  <c r="Y34" i="13"/>
  <c r="M35" i="13"/>
  <c r="Z35" i="13"/>
  <c r="N36" i="13"/>
  <c r="AA36" i="13"/>
  <c r="C41" i="13"/>
  <c r="P41" i="13"/>
  <c r="D42" i="13"/>
  <c r="Q42" i="13"/>
  <c r="E43" i="13"/>
  <c r="R43" i="13"/>
  <c r="F44" i="13"/>
  <c r="S44" i="13"/>
  <c r="G45" i="13"/>
  <c r="T45" i="13"/>
  <c r="H46" i="13"/>
  <c r="U46" i="13"/>
  <c r="I47" i="13"/>
  <c r="V47" i="13"/>
  <c r="J48" i="13"/>
  <c r="W48" i="13"/>
  <c r="K49" i="13"/>
  <c r="X49" i="13"/>
  <c r="L50" i="13"/>
  <c r="Y50" i="13"/>
  <c r="M51" i="13"/>
  <c r="Z51" i="13"/>
  <c r="N52" i="13"/>
  <c r="AA52" i="13"/>
  <c r="C57" i="13"/>
  <c r="P57" i="13"/>
  <c r="D58" i="13"/>
  <c r="Q58" i="13"/>
  <c r="E59" i="13"/>
  <c r="R59" i="13"/>
  <c r="F60" i="13"/>
  <c r="S60" i="13"/>
  <c r="G61" i="13"/>
  <c r="T61" i="13"/>
  <c r="H62" i="13"/>
  <c r="U62" i="13"/>
  <c r="I63" i="13"/>
  <c r="V63" i="13"/>
  <c r="J64" i="13"/>
  <c r="W64" i="13"/>
  <c r="K65" i="13"/>
  <c r="X65" i="13"/>
  <c r="L66" i="13"/>
  <c r="O79" i="3"/>
  <c r="N68" i="13"/>
  <c r="BK79" i="3"/>
  <c r="AA68" i="13"/>
  <c r="D84" i="3"/>
  <c r="C73" i="13"/>
  <c r="AZ84" i="3"/>
  <c r="P73" i="13"/>
  <c r="E85" i="3"/>
  <c r="D74" i="13"/>
  <c r="BA85" i="3"/>
  <c r="Q74" i="13"/>
  <c r="F86" i="3"/>
  <c r="E75" i="13"/>
  <c r="BB86" i="3"/>
  <c r="R75" i="13"/>
  <c r="G87" i="3"/>
  <c r="F76" i="13"/>
  <c r="BC87" i="3"/>
  <c r="S76" i="13"/>
  <c r="H88" i="3"/>
  <c r="G77" i="13"/>
  <c r="BD88" i="3"/>
  <c r="T77" i="13"/>
  <c r="I89" i="3"/>
  <c r="H78" i="13"/>
  <c r="BE89" i="3"/>
  <c r="U78" i="13"/>
  <c r="J90" i="3"/>
  <c r="I79" i="13"/>
  <c r="I80" i="13"/>
  <c r="BF90" i="3"/>
  <c r="V79" i="13"/>
  <c r="V80" i="13"/>
  <c r="V46" i="13"/>
  <c r="J47" i="13"/>
  <c r="W47" i="13"/>
  <c r="K48" i="13"/>
  <c r="X48" i="13"/>
  <c r="L49" i="13"/>
  <c r="Y49" i="13"/>
  <c r="M50" i="13"/>
  <c r="Z50" i="13"/>
  <c r="N51" i="13"/>
  <c r="AA51" i="13"/>
  <c r="C56" i="13"/>
  <c r="P56" i="13"/>
  <c r="D57" i="13"/>
  <c r="Q57" i="13"/>
  <c r="E58" i="13"/>
  <c r="R58" i="13"/>
  <c r="F59" i="13"/>
  <c r="S59" i="13"/>
  <c r="G60" i="13"/>
  <c r="T60" i="13"/>
  <c r="H61" i="13"/>
  <c r="U61" i="13"/>
  <c r="I62" i="13"/>
  <c r="V62" i="13"/>
  <c r="J63" i="13"/>
  <c r="W63" i="13"/>
  <c r="K64" i="13"/>
  <c r="X64" i="13"/>
  <c r="L65" i="13"/>
  <c r="Y65" i="13"/>
  <c r="M66" i="13"/>
  <c r="Z66" i="13"/>
  <c r="N67" i="13"/>
  <c r="AA67" i="13"/>
  <c r="D83" i="3"/>
  <c r="C72" i="13"/>
  <c r="AZ83" i="3"/>
  <c r="P72" i="13"/>
  <c r="E84" i="3"/>
  <c r="D73" i="13"/>
  <c r="BA84" i="3"/>
  <c r="Q73" i="13"/>
  <c r="F85" i="3"/>
  <c r="E74" i="13"/>
  <c r="BB85" i="3"/>
  <c r="R74" i="13"/>
  <c r="G86" i="3"/>
  <c r="F75" i="13"/>
  <c r="BC86" i="3"/>
  <c r="S75" i="13"/>
  <c r="H87" i="3"/>
  <c r="G76" i="13"/>
  <c r="BD87" i="3"/>
  <c r="T76" i="13"/>
  <c r="I88" i="3"/>
  <c r="H77" i="13"/>
  <c r="BE88" i="3"/>
  <c r="U77" i="13"/>
  <c r="J89" i="3"/>
  <c r="I78" i="13"/>
  <c r="BF89" i="3"/>
  <c r="V78" i="13"/>
  <c r="K90" i="3"/>
  <c r="J79" i="13"/>
  <c r="J80" i="13"/>
  <c r="BG90" i="3"/>
  <c r="W79" i="13"/>
  <c r="W80" i="13"/>
  <c r="D82" i="3"/>
  <c r="C71" i="13"/>
  <c r="AZ82" i="3"/>
  <c r="P71" i="13"/>
  <c r="E83" i="3"/>
  <c r="D72" i="13"/>
  <c r="BA83" i="3"/>
  <c r="Q72" i="13"/>
  <c r="F84" i="3"/>
  <c r="E73" i="13"/>
  <c r="BB84" i="3"/>
  <c r="R73" i="13"/>
  <c r="G85" i="3"/>
  <c r="F74" i="13"/>
  <c r="BC85" i="3"/>
  <c r="S74" i="13"/>
  <c r="H86" i="3"/>
  <c r="G75" i="13"/>
  <c r="BD86" i="3"/>
  <c r="T75" i="13"/>
  <c r="I87" i="3"/>
  <c r="H76" i="13"/>
  <c r="BE87" i="3"/>
  <c r="U76" i="13"/>
  <c r="J88" i="3"/>
  <c r="I77" i="13"/>
  <c r="BF88" i="3"/>
  <c r="V77" i="13"/>
  <c r="K89" i="3"/>
  <c r="J78" i="13"/>
  <c r="BG89" i="3"/>
  <c r="W78" i="13"/>
  <c r="L90" i="3"/>
  <c r="K79" i="13"/>
  <c r="K80" i="13"/>
  <c r="BH90" i="3"/>
  <c r="X79" i="13"/>
  <c r="X80" i="13"/>
  <c r="Q39" i="13"/>
  <c r="R40" i="13"/>
  <c r="S41" i="13"/>
  <c r="I44" i="13"/>
  <c r="J45" i="13"/>
  <c r="W45" i="13"/>
  <c r="K46" i="13"/>
  <c r="Z48" i="13"/>
  <c r="N49" i="13"/>
  <c r="AA49" i="13"/>
  <c r="Q55" i="13"/>
  <c r="R56" i="13"/>
  <c r="F57" i="13"/>
  <c r="S57" i="13"/>
  <c r="T58" i="13"/>
  <c r="I60" i="13"/>
  <c r="J61" i="13"/>
  <c r="W61" i="13"/>
  <c r="Z64" i="13"/>
  <c r="AA65" i="13"/>
  <c r="D81" i="3"/>
  <c r="C70" i="13"/>
  <c r="AZ81" i="3"/>
  <c r="P70" i="13"/>
  <c r="E82" i="3"/>
  <c r="D71" i="13"/>
  <c r="BA82" i="3"/>
  <c r="Q71" i="13"/>
  <c r="F83" i="3"/>
  <c r="E72" i="13"/>
  <c r="BB83" i="3"/>
  <c r="R72" i="13"/>
  <c r="G84" i="3"/>
  <c r="F73" i="13"/>
  <c r="BC84" i="3"/>
  <c r="S73" i="13"/>
  <c r="H85" i="3"/>
  <c r="G74" i="13"/>
  <c r="BD85" i="3"/>
  <c r="T74" i="13"/>
  <c r="I86" i="3"/>
  <c r="H75" i="13"/>
  <c r="BE86" i="3"/>
  <c r="U75" i="13"/>
  <c r="J87" i="3"/>
  <c r="I76" i="13"/>
  <c r="BF87" i="3"/>
  <c r="V76" i="13"/>
  <c r="K88" i="3"/>
  <c r="J77" i="13"/>
  <c r="BG88" i="3"/>
  <c r="W77" i="13"/>
  <c r="L89" i="3"/>
  <c r="K78" i="13"/>
  <c r="BH89" i="3"/>
  <c r="X78" i="13"/>
  <c r="M90" i="3"/>
  <c r="L79" i="13"/>
  <c r="L80" i="13"/>
  <c r="BI90" i="3"/>
  <c r="Y79" i="13"/>
  <c r="Y80" i="13"/>
  <c r="R7" i="13"/>
  <c r="F8" i="13"/>
  <c r="S8" i="13"/>
  <c r="G9" i="13"/>
  <c r="T9" i="13"/>
  <c r="H10" i="13"/>
  <c r="U10" i="13"/>
  <c r="I11" i="13"/>
  <c r="V11" i="13"/>
  <c r="J12" i="13"/>
  <c r="W12" i="13"/>
  <c r="K13" i="13"/>
  <c r="X13" i="13"/>
  <c r="L14" i="13"/>
  <c r="Y14" i="13"/>
  <c r="M15" i="13"/>
  <c r="Z15" i="13"/>
  <c r="N16" i="13"/>
  <c r="AA16" i="13"/>
  <c r="C21" i="13"/>
  <c r="P21" i="13"/>
  <c r="D22" i="13"/>
  <c r="Q22" i="13"/>
  <c r="E23" i="13"/>
  <c r="R23" i="13"/>
  <c r="F24" i="13"/>
  <c r="S24" i="13"/>
  <c r="G25" i="13"/>
  <c r="T25" i="13"/>
  <c r="H26" i="13"/>
  <c r="U26" i="13"/>
  <c r="I27" i="13"/>
  <c r="V27" i="13"/>
  <c r="J28" i="13"/>
  <c r="W28" i="13"/>
  <c r="K29" i="13"/>
  <c r="X29" i="13"/>
  <c r="L30" i="13"/>
  <c r="Y30" i="13"/>
  <c r="M31" i="13"/>
  <c r="Z31" i="13"/>
  <c r="N32" i="13"/>
  <c r="AA32" i="13"/>
  <c r="C37" i="13"/>
  <c r="P37" i="13"/>
  <c r="D38" i="13"/>
  <c r="Q38" i="13"/>
  <c r="E39" i="13"/>
  <c r="R39" i="13"/>
  <c r="F40" i="13"/>
  <c r="S40" i="13"/>
  <c r="G41" i="13"/>
  <c r="T41" i="13"/>
  <c r="H42" i="13"/>
  <c r="U42" i="13"/>
  <c r="I43" i="13"/>
  <c r="V43" i="13"/>
  <c r="J44" i="13"/>
  <c r="W44" i="13"/>
  <c r="K45" i="13"/>
  <c r="X45" i="13"/>
  <c r="L46" i="13"/>
  <c r="Y46" i="13"/>
  <c r="M47" i="13"/>
  <c r="Z47" i="13"/>
  <c r="N48" i="13"/>
  <c r="AA48" i="13"/>
  <c r="C53" i="13"/>
  <c r="P53" i="13"/>
  <c r="D54" i="13"/>
  <c r="Q54" i="13"/>
  <c r="E55" i="13"/>
  <c r="R55" i="13"/>
  <c r="F56" i="13"/>
  <c r="S56" i="13"/>
  <c r="G57" i="13"/>
  <c r="T57" i="13"/>
  <c r="H58" i="13"/>
  <c r="U58" i="13"/>
  <c r="I59" i="13"/>
  <c r="V59" i="13"/>
  <c r="J60" i="13"/>
  <c r="W60" i="13"/>
  <c r="K61" i="13"/>
  <c r="X61" i="13"/>
  <c r="L62" i="13"/>
  <c r="Y62" i="13"/>
  <c r="M63" i="13"/>
  <c r="Z63" i="13"/>
  <c r="AA64" i="13"/>
  <c r="D80" i="3"/>
  <c r="C69" i="13"/>
  <c r="AZ80" i="3"/>
  <c r="P69" i="13"/>
  <c r="E81" i="3"/>
  <c r="D70" i="13"/>
  <c r="BA81" i="3"/>
  <c r="Q70" i="13"/>
  <c r="F82" i="3"/>
  <c r="E71" i="13"/>
  <c r="BB82" i="3"/>
  <c r="R71" i="13"/>
  <c r="G83" i="3"/>
  <c r="F72" i="13"/>
  <c r="BC83" i="3"/>
  <c r="S72" i="13"/>
  <c r="H84" i="3"/>
  <c r="G73" i="13"/>
  <c r="BD84" i="3"/>
  <c r="T73" i="13"/>
  <c r="I85" i="3"/>
  <c r="H74" i="13"/>
  <c r="BE85" i="3"/>
  <c r="U74" i="13"/>
  <c r="J86" i="3"/>
  <c r="I75" i="13"/>
  <c r="BF86" i="3"/>
  <c r="V75" i="13"/>
  <c r="K87" i="3"/>
  <c r="J76" i="13"/>
  <c r="BG87" i="3"/>
  <c r="W76" i="13"/>
  <c r="L88" i="3"/>
  <c r="K77" i="13"/>
  <c r="BH88" i="3"/>
  <c r="X77" i="13"/>
  <c r="M89" i="3"/>
  <c r="L78" i="13"/>
  <c r="BI89" i="3"/>
  <c r="Y78" i="13"/>
  <c r="N90" i="3"/>
  <c r="M79" i="13"/>
  <c r="M80" i="13"/>
  <c r="BJ90" i="3"/>
  <c r="Z79" i="13"/>
  <c r="Z80" i="13"/>
  <c r="M62" i="13"/>
  <c r="Z62" i="13"/>
  <c r="N63" i="13"/>
  <c r="AA63" i="13"/>
  <c r="D79" i="3"/>
  <c r="C68" i="13"/>
  <c r="AZ79" i="3"/>
  <c r="P68" i="13"/>
  <c r="E80" i="3"/>
  <c r="D69" i="13"/>
  <c r="BA80" i="3"/>
  <c r="Q69" i="13"/>
  <c r="F81" i="3"/>
  <c r="E70" i="13"/>
  <c r="BB81" i="3"/>
  <c r="R70" i="13"/>
  <c r="G82" i="3"/>
  <c r="F71" i="13"/>
  <c r="BC82" i="3"/>
  <c r="S71" i="13"/>
  <c r="H83" i="3"/>
  <c r="G72" i="13"/>
  <c r="BD83" i="3"/>
  <c r="T72" i="13"/>
  <c r="I84" i="3"/>
  <c r="H73" i="13"/>
  <c r="BE84" i="3"/>
  <c r="U73" i="13"/>
  <c r="J85" i="3"/>
  <c r="I74" i="13"/>
  <c r="BF85" i="3"/>
  <c r="V74" i="13"/>
  <c r="K86" i="3"/>
  <c r="J75" i="13"/>
  <c r="BG86" i="3"/>
  <c r="W75" i="13"/>
  <c r="L87" i="3"/>
  <c r="K76" i="13"/>
  <c r="BH87" i="3"/>
  <c r="X76" i="13"/>
  <c r="M88" i="3"/>
  <c r="L77" i="13"/>
  <c r="BI88" i="3"/>
  <c r="Y77" i="13"/>
  <c r="N89" i="3"/>
  <c r="M78" i="13"/>
  <c r="BJ89" i="3"/>
  <c r="Z78" i="13"/>
  <c r="O90" i="3"/>
  <c r="N79" i="13"/>
  <c r="N80" i="13"/>
  <c r="BK90" i="3"/>
  <c r="AA79" i="13"/>
  <c r="AA80" i="13"/>
  <c r="V25" i="13"/>
  <c r="L28" i="13"/>
  <c r="M29" i="13"/>
  <c r="Z29" i="13"/>
  <c r="N30" i="13"/>
  <c r="C35" i="13"/>
  <c r="P35" i="13"/>
  <c r="D36" i="13"/>
  <c r="Q36" i="13"/>
  <c r="E37" i="13"/>
  <c r="R37" i="13"/>
  <c r="F38" i="13"/>
  <c r="S38" i="13"/>
  <c r="G39" i="13"/>
  <c r="T39" i="13"/>
  <c r="H40" i="13"/>
  <c r="U40" i="13"/>
  <c r="I41" i="13"/>
  <c r="V41" i="13"/>
  <c r="J42" i="13"/>
  <c r="W42" i="13"/>
  <c r="K43" i="13"/>
  <c r="X43" i="13"/>
  <c r="L44" i="13"/>
  <c r="Y44" i="13"/>
  <c r="M45" i="13"/>
  <c r="Z45" i="13"/>
  <c r="N46" i="13"/>
  <c r="AA46" i="13"/>
  <c r="C51" i="13"/>
  <c r="P51" i="13"/>
  <c r="D52" i="13"/>
  <c r="Q52" i="13"/>
  <c r="E53" i="13"/>
  <c r="R53" i="13"/>
  <c r="F54" i="13"/>
  <c r="S54" i="13"/>
  <c r="G55" i="13"/>
  <c r="T55" i="13"/>
  <c r="H56" i="13"/>
  <c r="U56" i="13"/>
  <c r="I57" i="13"/>
  <c r="V57" i="13"/>
  <c r="J58" i="13"/>
  <c r="W58" i="13"/>
  <c r="K59" i="13"/>
  <c r="X59" i="13"/>
  <c r="L60" i="13"/>
  <c r="Y60" i="13"/>
  <c r="M61" i="13"/>
  <c r="Z61" i="13"/>
  <c r="N62" i="13"/>
  <c r="AA62" i="13"/>
  <c r="C67" i="13"/>
  <c r="P67" i="13"/>
  <c r="E79" i="3"/>
  <c r="D68" i="13"/>
  <c r="BA79" i="3"/>
  <c r="Q68" i="13"/>
  <c r="F80" i="3"/>
  <c r="E69" i="13"/>
  <c r="BB80" i="3"/>
  <c r="R69" i="13"/>
  <c r="G81" i="3"/>
  <c r="F70" i="13"/>
  <c r="BC81" i="3"/>
  <c r="S70" i="13"/>
  <c r="H82" i="3"/>
  <c r="G71" i="13"/>
  <c r="BD82" i="3"/>
  <c r="T71" i="13"/>
  <c r="I83" i="3"/>
  <c r="H72" i="13"/>
  <c r="BE83" i="3"/>
  <c r="U72" i="13"/>
  <c r="J84" i="3"/>
  <c r="I73" i="13"/>
  <c r="BF84" i="3"/>
  <c r="V73" i="13"/>
  <c r="K85" i="3"/>
  <c r="J74" i="13"/>
  <c r="BG85" i="3"/>
  <c r="W74" i="13"/>
  <c r="L86" i="3"/>
  <c r="K75" i="13"/>
  <c r="BH86" i="3"/>
  <c r="X75" i="13"/>
  <c r="M87" i="3"/>
  <c r="L76" i="13"/>
  <c r="BI87" i="3"/>
  <c r="Y76" i="13"/>
  <c r="N88" i="3"/>
  <c r="M77" i="13"/>
  <c r="BJ88" i="3"/>
  <c r="Z77" i="13"/>
  <c r="O89" i="3"/>
  <c r="N78" i="13"/>
  <c r="BK89" i="3"/>
  <c r="AA78" i="13"/>
  <c r="T23" i="13"/>
  <c r="U24" i="13"/>
  <c r="G6" i="13"/>
  <c r="T6" i="13"/>
  <c r="H7" i="13"/>
  <c r="U7" i="13"/>
  <c r="I8" i="13"/>
  <c r="V8" i="13"/>
  <c r="J9" i="13"/>
  <c r="W9" i="13"/>
  <c r="K10" i="13"/>
  <c r="X10" i="13"/>
  <c r="L11" i="13"/>
  <c r="Y11" i="13"/>
  <c r="M12" i="13"/>
  <c r="Z12" i="13"/>
  <c r="N13" i="13"/>
  <c r="AA13" i="13"/>
  <c r="C18" i="13"/>
  <c r="P18" i="13"/>
  <c r="D19" i="13"/>
  <c r="Q19" i="13"/>
  <c r="E20" i="13"/>
  <c r="R20" i="13"/>
  <c r="F21" i="13"/>
  <c r="S21" i="13"/>
  <c r="G22" i="13"/>
  <c r="T22" i="13"/>
  <c r="H23" i="13"/>
  <c r="U23" i="13"/>
  <c r="I24" i="13"/>
  <c r="V24" i="13"/>
  <c r="J25" i="13"/>
  <c r="W25" i="13"/>
  <c r="K26" i="13"/>
  <c r="X26" i="13"/>
  <c r="L27" i="13"/>
  <c r="Y27" i="13"/>
  <c r="M28" i="13"/>
  <c r="Z28" i="13"/>
  <c r="N29" i="13"/>
  <c r="AA29" i="13"/>
  <c r="C34" i="13"/>
  <c r="P34" i="13"/>
  <c r="D35" i="13"/>
  <c r="Q35" i="13"/>
  <c r="E36" i="13"/>
  <c r="R36" i="13"/>
  <c r="F37" i="13"/>
  <c r="S37" i="13"/>
  <c r="G38" i="13"/>
  <c r="T38" i="13"/>
  <c r="H39" i="13"/>
  <c r="U39" i="13"/>
  <c r="I40" i="13"/>
  <c r="V40" i="13"/>
  <c r="J41" i="13"/>
  <c r="W41" i="13"/>
  <c r="K42" i="13"/>
  <c r="X42" i="13"/>
  <c r="L43" i="13"/>
  <c r="Y43" i="13"/>
  <c r="M44" i="13"/>
  <c r="Z44" i="13"/>
  <c r="N45" i="13"/>
  <c r="AA45" i="13"/>
  <c r="C50" i="13"/>
  <c r="P50" i="13"/>
  <c r="D51" i="13"/>
  <c r="Q51" i="13"/>
  <c r="E52" i="13"/>
  <c r="R52" i="13"/>
  <c r="F53" i="13"/>
  <c r="S53" i="13"/>
  <c r="G54" i="13"/>
  <c r="T54" i="13"/>
  <c r="H55" i="13"/>
  <c r="U55" i="13"/>
  <c r="I56" i="13"/>
  <c r="V56" i="13"/>
  <c r="J57" i="13"/>
  <c r="W57" i="13"/>
  <c r="K58" i="13"/>
  <c r="X58" i="13"/>
  <c r="L59" i="13"/>
  <c r="Y59" i="13"/>
  <c r="M60" i="13"/>
  <c r="Z60" i="13"/>
  <c r="N61" i="13"/>
  <c r="AA61" i="13"/>
  <c r="D67" i="13"/>
  <c r="Q67" i="13"/>
  <c r="F79" i="3"/>
  <c r="E68" i="13"/>
  <c r="BB79" i="3"/>
  <c r="R68" i="13"/>
  <c r="G80" i="3"/>
  <c r="F69" i="13"/>
  <c r="BC80" i="3"/>
  <c r="S69" i="13"/>
  <c r="H81" i="3"/>
  <c r="G70" i="13"/>
  <c r="BD81" i="3"/>
  <c r="T70" i="13"/>
  <c r="I82" i="3"/>
  <c r="H71" i="13"/>
  <c r="BE82" i="3"/>
  <c r="U71" i="13"/>
  <c r="J83" i="3"/>
  <c r="I72" i="13"/>
  <c r="BF83" i="3"/>
  <c r="V72" i="13"/>
  <c r="K84" i="3"/>
  <c r="J73" i="13"/>
  <c r="BG84" i="3"/>
  <c r="W73" i="13"/>
  <c r="L85" i="3"/>
  <c r="K74" i="13"/>
  <c r="BH85" i="3"/>
  <c r="X74" i="13"/>
  <c r="M86" i="3"/>
  <c r="L75" i="13"/>
  <c r="BI86" i="3"/>
  <c r="Y75" i="13"/>
  <c r="N87" i="3"/>
  <c r="M76" i="13"/>
  <c r="BJ87" i="3"/>
  <c r="Z76" i="13"/>
  <c r="O88" i="3"/>
  <c r="N77" i="13"/>
  <c r="BK88" i="3"/>
  <c r="AA77" i="13"/>
  <c r="W56" i="13"/>
  <c r="C65" i="13"/>
  <c r="P65" i="13"/>
  <c r="D66" i="13"/>
  <c r="Q66" i="13"/>
  <c r="E67" i="13"/>
  <c r="R67" i="13"/>
  <c r="G79" i="3"/>
  <c r="F68" i="13"/>
  <c r="BC79" i="3"/>
  <c r="S68" i="13"/>
  <c r="H80" i="3"/>
  <c r="G69" i="13"/>
  <c r="BD80" i="3"/>
  <c r="T69" i="13"/>
  <c r="I81" i="3"/>
  <c r="H70" i="13"/>
  <c r="BE81" i="3"/>
  <c r="U70" i="13"/>
  <c r="J82" i="3"/>
  <c r="I71" i="13"/>
  <c r="BF82" i="3"/>
  <c r="V71" i="13"/>
  <c r="K83" i="3"/>
  <c r="J72" i="13"/>
  <c r="BG83" i="3"/>
  <c r="W72" i="13"/>
  <c r="L84" i="3"/>
  <c r="K73" i="13"/>
  <c r="BH84" i="3"/>
  <c r="X73" i="13"/>
  <c r="M85" i="3"/>
  <c r="L74" i="13"/>
  <c r="BI85" i="3"/>
  <c r="Y74" i="13"/>
  <c r="N86" i="3"/>
  <c r="M75" i="13"/>
  <c r="BJ86" i="3"/>
  <c r="Z75" i="13"/>
  <c r="O87" i="3"/>
  <c r="N76" i="13"/>
  <c r="BK87" i="3"/>
  <c r="AA76" i="13"/>
  <c r="U37" i="13"/>
  <c r="I38" i="13"/>
  <c r="V38" i="13"/>
  <c r="J39" i="13"/>
  <c r="W39" i="13"/>
  <c r="K40" i="13"/>
  <c r="X40" i="13"/>
  <c r="L41" i="13"/>
  <c r="Y41" i="13"/>
  <c r="M42" i="13"/>
  <c r="Z42" i="13"/>
  <c r="N43" i="13"/>
  <c r="AA43" i="13"/>
  <c r="C48" i="13"/>
  <c r="P48" i="13"/>
  <c r="D49" i="13"/>
  <c r="Q49" i="13"/>
  <c r="E50" i="13"/>
  <c r="R50" i="13"/>
  <c r="F51" i="13"/>
  <c r="S51" i="13"/>
  <c r="G52" i="13"/>
  <c r="T52" i="13"/>
  <c r="H53" i="13"/>
  <c r="U53" i="13"/>
  <c r="I54" i="13"/>
  <c r="V54" i="13"/>
  <c r="J55" i="13"/>
  <c r="W55" i="13"/>
  <c r="K56" i="13"/>
  <c r="X56" i="13"/>
  <c r="L57" i="13"/>
  <c r="Y57" i="13"/>
  <c r="M58" i="13"/>
  <c r="Z58" i="13"/>
  <c r="N59" i="13"/>
  <c r="AA59" i="13"/>
  <c r="C64" i="13"/>
  <c r="P64" i="13"/>
  <c r="D65" i="13"/>
  <c r="Q65" i="13"/>
  <c r="E66" i="13"/>
  <c r="R66" i="13"/>
  <c r="F67" i="13"/>
  <c r="S67" i="13"/>
  <c r="H79" i="3"/>
  <c r="G68" i="13"/>
  <c r="BD79" i="3"/>
  <c r="T68" i="13"/>
  <c r="I80" i="3"/>
  <c r="H69" i="13"/>
  <c r="BE80" i="3"/>
  <c r="U69" i="13"/>
  <c r="J81" i="3"/>
  <c r="I70" i="13"/>
  <c r="BF81" i="3"/>
  <c r="V70" i="13"/>
  <c r="K82" i="3"/>
  <c r="J71" i="13"/>
  <c r="BG82" i="3"/>
  <c r="W71" i="13"/>
  <c r="L83" i="3"/>
  <c r="K72" i="13"/>
  <c r="BH83" i="3"/>
  <c r="X72" i="13"/>
  <c r="M84" i="3"/>
  <c r="L73" i="13"/>
  <c r="BI84" i="3"/>
  <c r="Y73" i="13"/>
  <c r="N85" i="3"/>
  <c r="M74" i="13"/>
  <c r="BJ85" i="3"/>
  <c r="Z74" i="13"/>
  <c r="O86" i="3"/>
  <c r="N75" i="13"/>
  <c r="BK86" i="3"/>
  <c r="AA75" i="13"/>
  <c r="Y56" i="13"/>
  <c r="Q64" i="13"/>
  <c r="I79" i="3"/>
  <c r="H68" i="13"/>
  <c r="BE79" i="3"/>
  <c r="U68" i="13"/>
  <c r="J80" i="3"/>
  <c r="I69" i="13"/>
  <c r="BF80" i="3"/>
  <c r="V69" i="13"/>
  <c r="K81" i="3"/>
  <c r="J70" i="13"/>
  <c r="BG81" i="3"/>
  <c r="W70" i="13"/>
  <c r="L82" i="3"/>
  <c r="K71" i="13"/>
  <c r="BH82" i="3"/>
  <c r="X71" i="13"/>
  <c r="M83" i="3"/>
  <c r="L72" i="13"/>
  <c r="BI83" i="3"/>
  <c r="Y72" i="13"/>
  <c r="N84" i="3"/>
  <c r="M73" i="13"/>
  <c r="BJ84" i="3"/>
  <c r="Z73" i="13"/>
  <c r="O85" i="3"/>
  <c r="N74" i="13"/>
  <c r="BK85" i="3"/>
  <c r="AA74" i="13"/>
  <c r="D90" i="3"/>
  <c r="C79" i="13"/>
  <c r="C80" i="13"/>
  <c r="AZ90" i="3"/>
  <c r="P79" i="13"/>
  <c r="P80" i="13"/>
  <c r="V53" i="13"/>
  <c r="K6" i="13"/>
  <c r="X6" i="13"/>
  <c r="L7" i="13"/>
  <c r="Y7" i="13"/>
  <c r="M8" i="13"/>
  <c r="Z8" i="13"/>
  <c r="N9" i="13"/>
  <c r="AA9" i="13"/>
  <c r="C14" i="13"/>
  <c r="P14" i="13"/>
  <c r="D15" i="13"/>
  <c r="Q15" i="13"/>
  <c r="E16" i="13"/>
  <c r="R16" i="13"/>
  <c r="F17" i="13"/>
  <c r="S17" i="13"/>
  <c r="G18" i="13"/>
  <c r="T18" i="13"/>
  <c r="H19" i="13"/>
  <c r="U19" i="13"/>
  <c r="I20" i="13"/>
  <c r="V20" i="13"/>
  <c r="J21" i="13"/>
  <c r="W21" i="13"/>
  <c r="K22" i="13"/>
  <c r="X22" i="13"/>
  <c r="L23" i="13"/>
  <c r="Y23" i="13"/>
  <c r="M24" i="13"/>
  <c r="Z24" i="13"/>
  <c r="N25" i="13"/>
  <c r="AA25" i="13"/>
  <c r="C30" i="13"/>
  <c r="P30" i="13"/>
  <c r="D31" i="13"/>
  <c r="Q31" i="13"/>
  <c r="E32" i="13"/>
  <c r="R32" i="13"/>
  <c r="F33" i="13"/>
  <c r="S33" i="13"/>
  <c r="T34" i="13"/>
  <c r="H35" i="13"/>
  <c r="U35" i="13"/>
  <c r="I36" i="13"/>
  <c r="V36" i="13"/>
  <c r="J37" i="13"/>
  <c r="W37" i="13"/>
  <c r="K38" i="13"/>
  <c r="X38" i="13"/>
  <c r="L39" i="13"/>
  <c r="Y39" i="13"/>
  <c r="M40" i="13"/>
  <c r="Z40" i="13"/>
  <c r="N41" i="13"/>
  <c r="AA41" i="13"/>
  <c r="C46" i="13"/>
  <c r="P46" i="13"/>
  <c r="D47" i="13"/>
  <c r="Q47" i="13"/>
  <c r="E48" i="13"/>
  <c r="R48" i="13"/>
  <c r="F49" i="13"/>
  <c r="S49" i="13"/>
  <c r="G50" i="13"/>
  <c r="T50" i="13"/>
  <c r="H51" i="13"/>
  <c r="U51" i="13"/>
  <c r="I52" i="13"/>
  <c r="V52" i="13"/>
  <c r="J53" i="13"/>
  <c r="W53" i="13"/>
  <c r="K54" i="13"/>
  <c r="X54" i="13"/>
  <c r="L55" i="13"/>
  <c r="Y55" i="13"/>
  <c r="Z56" i="13"/>
  <c r="N57" i="13"/>
  <c r="AA57" i="13"/>
  <c r="Q63" i="13"/>
  <c r="R64" i="13"/>
  <c r="S65" i="13"/>
  <c r="H67" i="13"/>
  <c r="J79" i="3"/>
  <c r="I68" i="13"/>
  <c r="BF79" i="3"/>
  <c r="V68" i="13"/>
  <c r="K80" i="3"/>
  <c r="J69" i="13"/>
  <c r="BG80" i="3"/>
  <c r="W69" i="13"/>
  <c r="L81" i="3"/>
  <c r="K70" i="13"/>
  <c r="BH81" i="3"/>
  <c r="X70" i="13"/>
  <c r="M82" i="3"/>
  <c r="L71" i="13"/>
  <c r="BI82" i="3"/>
  <c r="Y71" i="13"/>
  <c r="N83" i="3"/>
  <c r="M72" i="13"/>
  <c r="BJ83" i="3"/>
  <c r="Z72" i="13"/>
  <c r="O84" i="3"/>
  <c r="N73" i="13"/>
  <c r="BK84" i="3"/>
  <c r="AA73" i="13"/>
  <c r="D89" i="3"/>
  <c r="C78" i="13"/>
  <c r="AZ89" i="3"/>
  <c r="P78" i="13"/>
  <c r="E90" i="3"/>
  <c r="D79" i="13"/>
  <c r="D80" i="13"/>
  <c r="BA90" i="3"/>
  <c r="Q79" i="13"/>
  <c r="Q80" i="13"/>
  <c r="L6" i="13"/>
  <c r="Y6" i="13"/>
  <c r="M7" i="13"/>
  <c r="Z7" i="13"/>
  <c r="N8" i="13"/>
  <c r="AA8" i="13"/>
  <c r="C13" i="13"/>
  <c r="P13" i="13"/>
  <c r="D14" i="13"/>
  <c r="Q14" i="13"/>
  <c r="E15" i="13"/>
  <c r="R15" i="13"/>
  <c r="F16" i="13"/>
  <c r="S16" i="13"/>
  <c r="G17" i="13"/>
  <c r="T17" i="13"/>
  <c r="H18" i="13"/>
  <c r="U18" i="13"/>
  <c r="I19" i="13"/>
  <c r="V19" i="13"/>
  <c r="J20" i="13"/>
  <c r="W20" i="13"/>
  <c r="K21" i="13"/>
  <c r="X21" i="13"/>
  <c r="L22" i="13"/>
  <c r="Y22" i="13"/>
  <c r="M23" i="13"/>
  <c r="Z23" i="13"/>
  <c r="N24" i="13"/>
  <c r="AA24" i="13"/>
  <c r="C29" i="13"/>
  <c r="P29" i="13"/>
  <c r="D30" i="13"/>
  <c r="Q30" i="13"/>
  <c r="E31" i="13"/>
  <c r="R31" i="13"/>
  <c r="F32" i="13"/>
  <c r="S32" i="13"/>
  <c r="G33" i="13"/>
  <c r="T33" i="13"/>
  <c r="H34" i="13"/>
  <c r="U34" i="13"/>
  <c r="I35" i="13"/>
  <c r="V35" i="13"/>
  <c r="J36" i="13"/>
  <c r="W36" i="13"/>
  <c r="K37" i="13"/>
  <c r="X37" i="13"/>
  <c r="L38" i="13"/>
  <c r="Y38" i="13"/>
  <c r="M39" i="13"/>
  <c r="Z39" i="13"/>
  <c r="N40" i="13"/>
  <c r="AA40" i="13"/>
  <c r="C45" i="13"/>
  <c r="P45" i="13"/>
  <c r="D46" i="13"/>
  <c r="Q46" i="13"/>
  <c r="E47" i="13"/>
  <c r="R47" i="13"/>
  <c r="F48" i="13"/>
  <c r="S48" i="13"/>
  <c r="G49" i="13"/>
  <c r="T49" i="13"/>
  <c r="H50" i="13"/>
  <c r="U50" i="13"/>
  <c r="I51" i="13"/>
  <c r="V51" i="13"/>
  <c r="J52" i="13"/>
  <c r="W52" i="13"/>
  <c r="K53" i="13"/>
  <c r="X53" i="13"/>
  <c r="L54" i="13"/>
  <c r="Y54" i="13"/>
  <c r="M55" i="13"/>
  <c r="Z55" i="13"/>
  <c r="N56" i="13"/>
  <c r="AA56" i="13"/>
  <c r="C61" i="13"/>
  <c r="P61" i="13"/>
  <c r="D62" i="13"/>
  <c r="Q62" i="13"/>
  <c r="E63" i="13"/>
  <c r="R63" i="13"/>
  <c r="F64" i="13"/>
  <c r="S64" i="13"/>
  <c r="G65" i="13"/>
  <c r="T65" i="13"/>
  <c r="H66" i="13"/>
  <c r="U66" i="13"/>
  <c r="I67" i="13"/>
  <c r="V67" i="13"/>
  <c r="K79" i="3"/>
  <c r="J68" i="13"/>
  <c r="BG79" i="3"/>
  <c r="W68" i="13"/>
  <c r="L80" i="3"/>
  <c r="K69" i="13"/>
  <c r="BH80" i="3"/>
  <c r="X69" i="13"/>
  <c r="M81" i="3"/>
  <c r="L70" i="13"/>
  <c r="BI81" i="3"/>
  <c r="Y70" i="13"/>
  <c r="N82" i="3"/>
  <c r="M71" i="13"/>
  <c r="BJ82" i="3"/>
  <c r="Z71" i="13"/>
  <c r="O83" i="3"/>
  <c r="N72" i="13"/>
  <c r="BK83" i="3"/>
  <c r="AA72" i="13"/>
  <c r="D88" i="3"/>
  <c r="C77" i="13"/>
  <c r="AZ88" i="3"/>
  <c r="P77" i="13"/>
  <c r="E89" i="3"/>
  <c r="D78" i="13"/>
  <c r="BA89" i="3"/>
  <c r="Q78" i="13"/>
  <c r="F90" i="3"/>
  <c r="E79" i="13"/>
  <c r="E80" i="13"/>
  <c r="BB90" i="3"/>
  <c r="R79" i="13"/>
  <c r="R80" i="13"/>
  <c r="D13" i="13"/>
  <c r="Q13" i="13"/>
  <c r="E14" i="13"/>
  <c r="G16" i="13"/>
  <c r="J19" i="13"/>
  <c r="L21" i="13"/>
  <c r="AA23" i="13"/>
  <c r="C28" i="13"/>
  <c r="D29" i="13"/>
  <c r="Q29" i="13"/>
  <c r="E30" i="13"/>
  <c r="T32" i="13"/>
  <c r="H33" i="13"/>
  <c r="U33" i="13"/>
  <c r="V34" i="13"/>
  <c r="J35" i="13"/>
  <c r="K36" i="13"/>
  <c r="L37" i="13"/>
  <c r="Y37" i="13"/>
  <c r="AA39" i="13"/>
  <c r="C44" i="13"/>
  <c r="D45" i="13"/>
  <c r="Q45" i="13"/>
  <c r="E46" i="13"/>
  <c r="T48" i="13"/>
  <c r="H49" i="13"/>
  <c r="U49" i="13"/>
  <c r="V50" i="13"/>
  <c r="K52" i="13"/>
  <c r="L53" i="13"/>
  <c r="Y53" i="13"/>
  <c r="C60" i="13"/>
  <c r="Q61" i="13"/>
  <c r="T64" i="13"/>
  <c r="AG64" i="13" s="1"/>
  <c r="U65" i="13"/>
  <c r="L79" i="3"/>
  <c r="K68" i="13"/>
  <c r="BH79" i="3"/>
  <c r="X68" i="13"/>
  <c r="M80" i="3"/>
  <c r="L69" i="13"/>
  <c r="BI80" i="3"/>
  <c r="Y69" i="13"/>
  <c r="N81" i="3"/>
  <c r="M70" i="13"/>
  <c r="BJ81" i="3"/>
  <c r="Z70" i="13"/>
  <c r="O82" i="3"/>
  <c r="N71" i="13"/>
  <c r="BK82" i="3"/>
  <c r="AA71" i="13"/>
  <c r="D87" i="3"/>
  <c r="C76" i="13"/>
  <c r="AZ87" i="3"/>
  <c r="P76" i="13"/>
  <c r="E88" i="3"/>
  <c r="D77" i="13"/>
  <c r="BA88" i="3"/>
  <c r="Q77" i="13"/>
  <c r="F89" i="3"/>
  <c r="E78" i="13"/>
  <c r="BB89" i="3"/>
  <c r="R78" i="13"/>
  <c r="G90" i="3"/>
  <c r="F79" i="13"/>
  <c r="F80" i="13"/>
  <c r="BC90" i="3"/>
  <c r="S79" i="13"/>
  <c r="S80" i="13"/>
  <c r="AA6" i="13"/>
  <c r="D12" i="13"/>
  <c r="Q12" i="13"/>
  <c r="E13" i="13"/>
  <c r="R13" i="13"/>
  <c r="F14" i="13"/>
  <c r="S14" i="13"/>
  <c r="G15" i="13"/>
  <c r="H16" i="13"/>
  <c r="U16" i="13"/>
  <c r="I17" i="13"/>
  <c r="V17" i="13"/>
  <c r="W18" i="13"/>
  <c r="K19" i="13"/>
  <c r="X19" i="13"/>
  <c r="L20" i="13"/>
  <c r="Y20" i="13"/>
  <c r="M21" i="13"/>
  <c r="Z21" i="13"/>
  <c r="N22" i="13"/>
  <c r="D28" i="13"/>
  <c r="Q28" i="13"/>
  <c r="E29" i="13"/>
  <c r="R29" i="13"/>
  <c r="F30" i="13"/>
  <c r="S30" i="13"/>
  <c r="G31" i="13"/>
  <c r="T31" i="13"/>
  <c r="H32" i="13"/>
  <c r="U32" i="13"/>
  <c r="I33" i="13"/>
  <c r="V33" i="13"/>
  <c r="J34" i="13"/>
  <c r="W34" i="13"/>
  <c r="K35" i="13"/>
  <c r="X35" i="13"/>
  <c r="L36" i="13"/>
  <c r="Y36" i="13"/>
  <c r="M37" i="13"/>
  <c r="Z37" i="13"/>
  <c r="N38" i="13"/>
  <c r="AA38" i="13"/>
  <c r="C43" i="13"/>
  <c r="P43" i="13"/>
  <c r="D44" i="13"/>
  <c r="Q44" i="13"/>
  <c r="E45" i="13"/>
  <c r="R45" i="13"/>
  <c r="F46" i="13"/>
  <c r="S46" i="13"/>
  <c r="G47" i="13"/>
  <c r="T47" i="13"/>
  <c r="H48" i="13"/>
  <c r="U48" i="13"/>
  <c r="I49" i="13"/>
  <c r="V49" i="13"/>
  <c r="J50" i="13"/>
  <c r="W50" i="13"/>
  <c r="K51" i="13"/>
  <c r="X51" i="13"/>
  <c r="L52" i="13"/>
  <c r="Y52" i="13"/>
  <c r="M53" i="13"/>
  <c r="Z53" i="13"/>
  <c r="N54" i="13"/>
  <c r="AA54" i="13"/>
  <c r="C59" i="13"/>
  <c r="P59" i="13"/>
  <c r="D60" i="13"/>
  <c r="Q60" i="13"/>
  <c r="E61" i="13"/>
  <c r="R61" i="13"/>
  <c r="F62" i="13"/>
  <c r="S62" i="13"/>
  <c r="G63" i="13"/>
  <c r="T63" i="13"/>
  <c r="H64" i="13"/>
  <c r="U64" i="13"/>
  <c r="I65" i="13"/>
  <c r="V65" i="13"/>
  <c r="J66" i="13"/>
  <c r="W66" i="13"/>
  <c r="K67" i="13"/>
  <c r="X67" i="13"/>
  <c r="M79" i="3"/>
  <c r="L68" i="13"/>
  <c r="BI79" i="3"/>
  <c r="Y68" i="13"/>
  <c r="N80" i="3"/>
  <c r="M69" i="13"/>
  <c r="BJ80" i="3"/>
  <c r="Z69" i="13"/>
  <c r="O81" i="3"/>
  <c r="N70" i="13"/>
  <c r="BK81" i="3"/>
  <c r="AA70" i="13"/>
  <c r="D86" i="3"/>
  <c r="C75" i="13"/>
  <c r="AZ86" i="3"/>
  <c r="P75" i="13"/>
  <c r="E87" i="3"/>
  <c r="D76" i="13"/>
  <c r="BA87" i="3"/>
  <c r="Q76" i="13"/>
  <c r="F88" i="3"/>
  <c r="E77" i="13"/>
  <c r="BB88" i="3"/>
  <c r="R77" i="13"/>
  <c r="G89" i="3"/>
  <c r="F78" i="13"/>
  <c r="BC89" i="3"/>
  <c r="S78" i="13"/>
  <c r="H90" i="3"/>
  <c r="G79" i="13"/>
  <c r="G80" i="13"/>
  <c r="BD90" i="3"/>
  <c r="T79" i="13"/>
  <c r="T80" i="13"/>
  <c r="T16" i="13"/>
  <c r="H17" i="13"/>
  <c r="U17" i="13"/>
  <c r="V18" i="13"/>
  <c r="K20" i="13"/>
  <c r="X20" i="13"/>
  <c r="Y21" i="13"/>
  <c r="N6" i="13"/>
  <c r="C10" i="13"/>
  <c r="P10" i="13"/>
  <c r="D11" i="13"/>
  <c r="Q11" i="13"/>
  <c r="E12" i="13"/>
  <c r="R12" i="13"/>
  <c r="F13" i="13"/>
  <c r="S13" i="13"/>
  <c r="G14" i="13"/>
  <c r="T14" i="13"/>
  <c r="H15" i="13"/>
  <c r="U15" i="13"/>
  <c r="I16" i="13"/>
  <c r="V16" i="13"/>
  <c r="J17" i="13"/>
  <c r="W17" i="13"/>
  <c r="K18" i="13"/>
  <c r="X18" i="13"/>
  <c r="L19" i="13"/>
  <c r="Y19" i="13"/>
  <c r="M20" i="13"/>
  <c r="Z20" i="13"/>
  <c r="N21" i="13"/>
  <c r="AA21" i="13"/>
  <c r="C26" i="13"/>
  <c r="P26" i="13"/>
  <c r="D27" i="13"/>
  <c r="Q27" i="13"/>
  <c r="E28" i="13"/>
  <c r="R28" i="13"/>
  <c r="F29" i="13"/>
  <c r="S29" i="13"/>
  <c r="G30" i="13"/>
  <c r="T30" i="13"/>
  <c r="H31" i="13"/>
  <c r="U31" i="13"/>
  <c r="I32" i="13"/>
  <c r="V32" i="13"/>
  <c r="J33" i="13"/>
  <c r="W33" i="13"/>
  <c r="K34" i="13"/>
  <c r="X34" i="13"/>
  <c r="L35" i="13"/>
  <c r="Y35" i="13"/>
  <c r="M36" i="13"/>
  <c r="Z36" i="13"/>
  <c r="N37" i="13"/>
  <c r="AA37" i="13"/>
  <c r="C42" i="13"/>
  <c r="P42" i="13"/>
  <c r="D43" i="13"/>
  <c r="Q43" i="13"/>
  <c r="E44" i="13"/>
  <c r="R44" i="13"/>
  <c r="F45" i="13"/>
  <c r="S45" i="13"/>
  <c r="G46" i="13"/>
  <c r="T46" i="13"/>
  <c r="H47" i="13"/>
  <c r="U47" i="13"/>
  <c r="I48" i="13"/>
  <c r="V48" i="13"/>
  <c r="J49" i="13"/>
  <c r="W49" i="13"/>
  <c r="K50" i="13"/>
  <c r="X50" i="13"/>
  <c r="L51" i="13"/>
  <c r="Y51" i="13"/>
  <c r="M52" i="13"/>
  <c r="Z52" i="13"/>
  <c r="N53" i="13"/>
  <c r="AA53" i="13"/>
  <c r="C58" i="13"/>
  <c r="P58" i="13"/>
  <c r="D59" i="13"/>
  <c r="Q59" i="13"/>
  <c r="E60" i="13"/>
  <c r="R60" i="13"/>
  <c r="F61" i="13"/>
  <c r="S61" i="13"/>
  <c r="G62" i="13"/>
  <c r="T62" i="13"/>
  <c r="H63" i="13"/>
  <c r="U63" i="13"/>
  <c r="I64" i="13"/>
  <c r="V64" i="13"/>
  <c r="J65" i="13"/>
  <c r="W65" i="13"/>
  <c r="K66" i="13"/>
  <c r="X66" i="13"/>
  <c r="L67" i="13"/>
  <c r="Y67" i="13"/>
  <c r="N79" i="3"/>
  <c r="M68" i="13"/>
  <c r="BJ79" i="3"/>
  <c r="Z68" i="13"/>
  <c r="O80" i="3"/>
  <c r="N69" i="13"/>
  <c r="BK80" i="3"/>
  <c r="AA69" i="13"/>
  <c r="D85" i="3"/>
  <c r="C74" i="13"/>
  <c r="AZ85" i="3"/>
  <c r="P74" i="13"/>
  <c r="E86" i="3"/>
  <c r="D75" i="13"/>
  <c r="BA86" i="3"/>
  <c r="Q75" i="13"/>
  <c r="F87" i="3"/>
  <c r="E76" i="13"/>
  <c r="BB87" i="3"/>
  <c r="R76" i="13"/>
  <c r="G88" i="3"/>
  <c r="F77" i="13"/>
  <c r="BC88" i="3"/>
  <c r="S77" i="13"/>
  <c r="H89" i="3"/>
  <c r="G78" i="13"/>
  <c r="BD89" i="3"/>
  <c r="T78" i="13"/>
  <c r="I90" i="3"/>
  <c r="H79" i="13"/>
  <c r="H80" i="13"/>
  <c r="BE90" i="3"/>
  <c r="U79" i="13"/>
  <c r="U80" i="13"/>
  <c r="B10" i="12"/>
  <c r="C9" i="12"/>
  <c r="D9" i="12" s="1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BQ48" i="14" l="1"/>
  <c r="BJ53" i="14"/>
  <c r="BG29" i="14"/>
  <c r="AN18" i="13"/>
  <c r="BJ55" i="14"/>
  <c r="AC54" i="13"/>
  <c r="AC38" i="13"/>
  <c r="BI17" i="14"/>
  <c r="AF39" i="13"/>
  <c r="AF18" i="13"/>
  <c r="AE10" i="13"/>
  <c r="AK52" i="13"/>
  <c r="BQ52" i="14"/>
  <c r="AL66" i="13"/>
  <c r="BI53" i="14"/>
  <c r="AM18" i="13"/>
  <c r="AG35" i="13"/>
  <c r="BJ39" i="14"/>
  <c r="BF53" i="14"/>
  <c r="AJ6" i="13"/>
  <c r="AE6" i="13"/>
  <c r="BL29" i="14"/>
  <c r="AN10" i="13"/>
  <c r="AM16" i="13"/>
  <c r="AD50" i="13"/>
  <c r="BJ10" i="14"/>
  <c r="BK55" i="14"/>
  <c r="AC33" i="13"/>
  <c r="AI53" i="13"/>
  <c r="AG48" i="13"/>
  <c r="AD23" i="13"/>
  <c r="AI22" i="13"/>
  <c r="AI14" i="13"/>
  <c r="AN23" i="13"/>
  <c r="AD40" i="13"/>
  <c r="BH63" i="14"/>
  <c r="CF79" i="3"/>
  <c r="AJ56" i="13"/>
  <c r="AH14" i="13"/>
  <c r="BO58" i="14"/>
  <c r="AN12" i="13"/>
  <c r="BM48" i="14"/>
  <c r="AL17" i="13"/>
  <c r="AJ27" i="13"/>
  <c r="AK15" i="13"/>
  <c r="BO52" i="14"/>
  <c r="AG44" i="13"/>
  <c r="AF52" i="13"/>
  <c r="AH27" i="13"/>
  <c r="AI55" i="13"/>
  <c r="AH12" i="13"/>
  <c r="AF42" i="13"/>
  <c r="BF41" i="14"/>
  <c r="BL25" i="14"/>
  <c r="BF10" i="14"/>
  <c r="AG20" i="13"/>
  <c r="AF50" i="13"/>
  <c r="AF10" i="13"/>
  <c r="AC23" i="13"/>
  <c r="AH65" i="13"/>
  <c r="AH36" i="13"/>
  <c r="AF9" i="13"/>
  <c r="AE26" i="13"/>
  <c r="AH43" i="13"/>
  <c r="AG28" i="13"/>
  <c r="BQ57" i="14"/>
  <c r="BG25" i="14"/>
  <c r="AD55" i="13"/>
  <c r="AL16" i="13"/>
  <c r="AM27" i="13"/>
  <c r="BK43" i="14"/>
  <c r="AC44" i="13"/>
  <c r="AJ35" i="13"/>
  <c r="AM9" i="13"/>
  <c r="AF19" i="13"/>
  <c r="BN64" i="14"/>
  <c r="BM26" i="14"/>
  <c r="BQ61" i="14"/>
  <c r="AN28" i="13"/>
  <c r="AE30" i="13"/>
  <c r="CF81" i="3"/>
  <c r="AN22" i="13"/>
  <c r="AF23" i="13"/>
  <c r="AI34" i="13"/>
  <c r="AM25" i="13"/>
  <c r="AN31" i="13"/>
  <c r="BO27" i="14"/>
  <c r="AN7" i="13"/>
  <c r="AL24" i="13"/>
  <c r="AF15" i="13"/>
  <c r="AD16" i="13"/>
  <c r="AC12" i="13"/>
  <c r="AC49" i="13"/>
  <c r="AF26" i="13"/>
  <c r="BO62" i="14"/>
  <c r="AD51" i="13"/>
  <c r="AL27" i="13"/>
  <c r="AH7" i="13"/>
  <c r="AI45" i="13"/>
  <c r="AC60" i="13"/>
  <c r="AC9" i="13"/>
  <c r="AF65" i="13"/>
  <c r="AD25" i="13"/>
  <c r="AE22" i="13"/>
  <c r="BM33" i="14"/>
  <c r="AL32" i="13"/>
  <c r="AJ40" i="13"/>
  <c r="AH25" i="13"/>
  <c r="AC52" i="13"/>
  <c r="BL48" i="14"/>
  <c r="AD64" i="13"/>
  <c r="AL28" i="13"/>
  <c r="AF36" i="13"/>
  <c r="AI10" i="13"/>
  <c r="AG8" i="13"/>
  <c r="AM38" i="13"/>
  <c r="AC39" i="13"/>
  <c r="AM67" i="13"/>
  <c r="BM59" i="14"/>
  <c r="AH44" i="13"/>
  <c r="AE25" i="13"/>
  <c r="AG56" i="13"/>
  <c r="CF84" i="3"/>
  <c r="AJ31" i="13"/>
  <c r="AH21" i="13"/>
  <c r="AK25" i="13"/>
  <c r="AJ24" i="13"/>
  <c r="AC24" i="13"/>
  <c r="BP28" i="14"/>
  <c r="BL47" i="14"/>
  <c r="BQ37" i="14"/>
  <c r="BM55" i="14"/>
  <c r="AC63" i="13"/>
  <c r="AC31" i="13"/>
  <c r="CF85" i="3"/>
  <c r="AM17" i="13"/>
  <c r="AL45" i="13"/>
  <c r="BN14" i="14"/>
  <c r="AL59" i="13"/>
  <c r="AH39" i="13"/>
  <c r="AD19" i="13"/>
  <c r="AI13" i="13"/>
  <c r="AH45" i="13"/>
  <c r="AH67" i="13"/>
  <c r="AL10" i="13"/>
  <c r="AE46" i="13"/>
  <c r="AC28" i="13"/>
  <c r="AI58" i="13"/>
  <c r="AG34" i="13"/>
  <c r="AH38" i="13"/>
  <c r="BO26" i="14"/>
  <c r="BQ29" i="14"/>
  <c r="BP55" i="14"/>
  <c r="AG58" i="13"/>
  <c r="AJ22" i="13"/>
  <c r="AE41" i="13"/>
  <c r="AI25" i="13"/>
  <c r="AH6" i="13"/>
  <c r="AG10" i="13"/>
  <c r="BF32" i="14"/>
  <c r="BK38" i="14"/>
  <c r="BJ56" i="14"/>
  <c r="BH40" i="14"/>
  <c r="BK24" i="14"/>
  <c r="BO41" i="14"/>
  <c r="BH44" i="14"/>
  <c r="BP45" i="14"/>
  <c r="BL14" i="14"/>
  <c r="BP63" i="14"/>
  <c r="AC8" i="13"/>
  <c r="AG22" i="13"/>
  <c r="AC51" i="13"/>
  <c r="AG43" i="13"/>
  <c r="AI6" i="13"/>
  <c r="AF43" i="13"/>
  <c r="AL58" i="13"/>
  <c r="AJ11" i="13"/>
  <c r="BQ65" i="14"/>
  <c r="AM43" i="13"/>
  <c r="BM31" i="14"/>
  <c r="AJ18" i="13"/>
  <c r="AI46" i="13"/>
  <c r="AK7" i="13"/>
  <c r="AE49" i="13"/>
  <c r="AM22" i="13"/>
  <c r="BP51" i="14"/>
  <c r="AK31" i="13"/>
  <c r="AC40" i="13"/>
  <c r="BL9" i="14"/>
  <c r="AM11" i="13"/>
  <c r="AL15" i="13"/>
  <c r="AK10" i="13"/>
  <c r="AD41" i="13"/>
  <c r="AM41" i="13"/>
  <c r="AH54" i="13"/>
  <c r="AG42" i="13"/>
  <c r="AG12" i="13"/>
  <c r="AE67" i="13"/>
  <c r="AK42" i="13"/>
  <c r="AD24" i="13"/>
  <c r="BM30" i="14"/>
  <c r="BJ59" i="14"/>
  <c r="AM48" i="13"/>
  <c r="AK12" i="13"/>
  <c r="AM32" i="13"/>
  <c r="BN9" i="14"/>
  <c r="BM58" i="14"/>
  <c r="BN31" i="14"/>
  <c r="AM64" i="13"/>
  <c r="AF41" i="13"/>
  <c r="AL31" i="13"/>
  <c r="AJ13" i="13"/>
  <c r="AD9" i="13"/>
  <c r="BH6" i="14"/>
  <c r="BJ30" i="14"/>
  <c r="BO57" i="14"/>
  <c r="BO9" i="14"/>
  <c r="BN61" i="14"/>
  <c r="BK60" i="14"/>
  <c r="AD67" i="13"/>
  <c r="AG39" i="13"/>
  <c r="AL26" i="13"/>
  <c r="AN39" i="13"/>
  <c r="BJ57" i="14"/>
  <c r="AI44" i="13"/>
  <c r="AL42" i="13"/>
  <c r="BK13" i="14"/>
  <c r="AE64" i="13"/>
  <c r="AE40" i="13"/>
  <c r="AL9" i="13"/>
  <c r="AF34" i="13"/>
  <c r="AG40" i="13"/>
  <c r="AJ29" i="13"/>
  <c r="AI12" i="13"/>
  <c r="AL48" i="13"/>
  <c r="CF90" i="3"/>
  <c r="BG51" i="14"/>
  <c r="AG13" i="13"/>
  <c r="CF83" i="3"/>
  <c r="BI25" i="14"/>
  <c r="BQ27" i="14"/>
  <c r="CF86" i="3"/>
  <c r="BN28" i="14"/>
  <c r="BP15" i="14"/>
  <c r="AK16" i="13"/>
  <c r="BJ42" i="14"/>
  <c r="AC34" i="13"/>
  <c r="AJ8" i="13"/>
  <c r="BM51" i="14"/>
  <c r="BO21" i="14"/>
  <c r="AC55" i="13"/>
  <c r="BH48" i="14"/>
  <c r="AE14" i="13"/>
  <c r="BI30" i="14"/>
  <c r="BO28" i="14"/>
  <c r="AD63" i="13"/>
  <c r="AH24" i="13"/>
  <c r="AD39" i="13"/>
  <c r="AJ23" i="13"/>
  <c r="AC20" i="13"/>
  <c r="AJ7" i="13"/>
  <c r="AF25" i="13"/>
  <c r="AH22" i="13"/>
  <c r="AI28" i="13"/>
  <c r="AG11" i="13"/>
  <c r="CF82" i="3"/>
  <c r="AF12" i="13"/>
  <c r="BM9" i="14"/>
  <c r="AN11" i="13"/>
  <c r="AJ15" i="13"/>
  <c r="AG54" i="13"/>
  <c r="AK59" i="13"/>
  <c r="AK14" i="13"/>
  <c r="BP56" i="14"/>
  <c r="BN57" i="14"/>
  <c r="BJ60" i="14"/>
  <c r="AI50" i="13"/>
  <c r="AG23" i="13"/>
  <c r="AI60" i="13"/>
  <c r="AK41" i="13"/>
  <c r="AD32" i="13"/>
  <c r="AE24" i="13"/>
  <c r="AN42" i="13"/>
  <c r="AJ30" i="13"/>
  <c r="AD8" i="13"/>
  <c r="BM13" i="14"/>
  <c r="AK60" i="13"/>
  <c r="BK36" i="14"/>
  <c r="AL40" i="13"/>
  <c r="AC32" i="13"/>
  <c r="BK66" i="14"/>
  <c r="BJ35" i="14"/>
  <c r="AR74" i="14"/>
  <c r="BH42" i="14"/>
  <c r="BP48" i="14"/>
  <c r="AD48" i="13"/>
  <c r="BK33" i="14"/>
  <c r="AN58" i="13"/>
  <c r="AL63" i="13"/>
  <c r="BM65" i="14"/>
  <c r="AC36" i="13"/>
  <c r="BK21" i="14"/>
  <c r="BK22" i="14"/>
  <c r="AJ19" i="13"/>
  <c r="BF37" i="14"/>
  <c r="AF47" i="13"/>
  <c r="AE34" i="13"/>
  <c r="AE9" i="13"/>
  <c r="BJ37" i="14"/>
  <c r="AJ38" i="13"/>
  <c r="BH64" i="14"/>
  <c r="BQ35" i="14"/>
  <c r="BQ31" i="14"/>
  <c r="AK23" i="13"/>
  <c r="AF22" i="13"/>
  <c r="BP49" i="14"/>
  <c r="BL10" i="14"/>
  <c r="AI18" i="13"/>
  <c r="AE18" i="13"/>
  <c r="BP54" i="14"/>
  <c r="BL46" i="14"/>
  <c r="AD34" i="13"/>
  <c r="BQ23" i="14"/>
  <c r="AD7" i="13"/>
  <c r="AN30" i="13"/>
  <c r="AE75" i="13"/>
  <c r="BH22" i="14"/>
  <c r="BO48" i="14"/>
  <c r="AC17" i="13"/>
  <c r="AG32" i="13"/>
  <c r="BH36" i="14"/>
  <c r="BO15" i="14"/>
  <c r="AN65" i="13"/>
  <c r="BN50" i="14"/>
  <c r="BK35" i="14"/>
  <c r="BG56" i="14"/>
  <c r="BH53" i="14"/>
  <c r="AG15" i="13"/>
  <c r="BL41" i="14"/>
  <c r="BF25" i="14"/>
  <c r="BN20" i="14"/>
  <c r="BH43" i="14"/>
  <c r="AM56" i="13"/>
  <c r="AH20" i="13"/>
  <c r="AF31" i="13"/>
  <c r="AJ43" i="13"/>
  <c r="BK56" i="14"/>
  <c r="BG57" i="14"/>
  <c r="BQ26" i="14"/>
  <c r="AN33" i="13"/>
  <c r="BH49" i="14"/>
  <c r="BQ20" i="14"/>
  <c r="BQ18" i="14"/>
  <c r="BJ19" i="14"/>
  <c r="BM53" i="14"/>
  <c r="AI62" i="13"/>
  <c r="AM50" i="13"/>
  <c r="AI63" i="13"/>
  <c r="AM51" i="13"/>
  <c r="AE43" i="13"/>
  <c r="AK8" i="13"/>
  <c r="AN35" i="13"/>
  <c r="AE56" i="13"/>
  <c r="BM50" i="14"/>
  <c r="AF11" i="13"/>
  <c r="BQ67" i="14"/>
  <c r="BO51" i="14"/>
  <c r="BJ58" i="14"/>
  <c r="BI61" i="14"/>
  <c r="BF60" i="14"/>
  <c r="AK39" i="13"/>
  <c r="AG24" i="13"/>
  <c r="AE42" i="13"/>
  <c r="CF88" i="3"/>
  <c r="CF89" i="3"/>
  <c r="BJ15" i="14"/>
  <c r="BH15" i="14"/>
  <c r="BH16" i="14"/>
  <c r="AI39" i="13"/>
  <c r="AH13" i="13"/>
  <c r="AJ53" i="13"/>
  <c r="AN41" i="13"/>
  <c r="AN17" i="13"/>
  <c r="AM49" i="13"/>
  <c r="BN32" i="14"/>
  <c r="AE8" i="13"/>
  <c r="BL64" i="14"/>
  <c r="BO33" i="14"/>
  <c r="AF27" i="13"/>
  <c r="BG14" i="14"/>
  <c r="BI16" i="14"/>
  <c r="BH55" i="14"/>
  <c r="AN64" i="13"/>
  <c r="BF21" i="14"/>
  <c r="BJ6" i="14"/>
  <c r="BP43" i="14"/>
  <c r="BF7" i="14"/>
  <c r="AN19" i="13"/>
  <c r="AD17" i="13"/>
  <c r="AC19" i="13"/>
  <c r="BG7" i="14"/>
  <c r="BQ42" i="14"/>
  <c r="BL60" i="14"/>
  <c r="BH39" i="14"/>
  <c r="AH52" i="13"/>
  <c r="BG49" i="14"/>
  <c r="BH50" i="14"/>
  <c r="BK34" i="14"/>
  <c r="BO40" i="14"/>
  <c r="BF8" i="14"/>
  <c r="BM25" i="14"/>
  <c r="BL59" i="14"/>
  <c r="BO44" i="14"/>
  <c r="BK15" i="14"/>
  <c r="BG55" i="14"/>
  <c r="BF23" i="14"/>
  <c r="AL78" i="13"/>
  <c r="AH74" i="13"/>
  <c r="AD70" i="13"/>
  <c r="AI76" i="13"/>
  <c r="AE72" i="13"/>
  <c r="BO43" i="14"/>
  <c r="BJ31" i="14"/>
  <c r="AK80" i="13"/>
  <c r="BJ20" i="14"/>
  <c r="BG41" i="14"/>
  <c r="BM61" i="14"/>
  <c r="BK12" i="14"/>
  <c r="BN46" i="14"/>
  <c r="BN15" i="14"/>
  <c r="AM54" i="13"/>
  <c r="AM46" i="13"/>
  <c r="BQ50" i="14"/>
  <c r="BN37" i="14"/>
  <c r="BG8" i="14"/>
  <c r="BI41" i="14"/>
  <c r="BN58" i="14"/>
  <c r="BG62" i="14"/>
  <c r="BG23" i="14"/>
  <c r="AF20" i="13"/>
  <c r="BH51" i="14"/>
  <c r="BH17" i="14"/>
  <c r="AE51" i="13"/>
  <c r="BH21" i="14"/>
  <c r="BM6" i="14"/>
  <c r="BP9" i="14"/>
  <c r="BI7" i="14"/>
  <c r="AN79" i="13"/>
  <c r="AL25" i="13"/>
  <c r="BI65" i="14"/>
  <c r="AF55" i="13"/>
  <c r="BJ49" i="14"/>
  <c r="AK44" i="13"/>
  <c r="BL35" i="14"/>
  <c r="AR70" i="14"/>
  <c r="BM67" i="14"/>
  <c r="BI51" i="14"/>
  <c r="BF19" i="14"/>
  <c r="BH68" i="14"/>
  <c r="BG52" i="14"/>
  <c r="AG27" i="13"/>
  <c r="BN13" i="14"/>
  <c r="AD61" i="13"/>
  <c r="AK46" i="13"/>
  <c r="BM66" i="14"/>
  <c r="BO6" i="14"/>
  <c r="BI10" i="14"/>
  <c r="AD37" i="13"/>
  <c r="BN26" i="14"/>
  <c r="BP10" i="14"/>
  <c r="BF61" i="14"/>
  <c r="AM10" i="13"/>
  <c r="AH56" i="13"/>
  <c r="AL44" i="13"/>
  <c r="AD36" i="13"/>
  <c r="AM14" i="13"/>
  <c r="AL13" i="13"/>
  <c r="BP65" i="14"/>
  <c r="AI42" i="13"/>
  <c r="BO50" i="14"/>
  <c r="BO35" i="14"/>
  <c r="BJ52" i="14"/>
  <c r="BP36" i="14"/>
  <c r="AJ14" i="13"/>
  <c r="AD10" i="13"/>
  <c r="CF87" i="3"/>
  <c r="AG19" i="13"/>
  <c r="BP35" i="14"/>
  <c r="BO67" i="14"/>
  <c r="BJ28" i="14"/>
  <c r="AK57" i="13"/>
  <c r="BL32" i="14"/>
  <c r="BK52" i="14"/>
  <c r="BN21" i="14"/>
  <c r="AN15" i="13"/>
  <c r="AH9" i="13"/>
  <c r="BO38" i="14"/>
  <c r="BO22" i="14"/>
  <c r="AF7" i="13"/>
  <c r="BN65" i="14"/>
  <c r="BJ34" i="14"/>
  <c r="BI18" i="14"/>
  <c r="BG36" i="14"/>
  <c r="BG37" i="14"/>
  <c r="BM42" i="14"/>
  <c r="BJ29" i="14"/>
  <c r="BQ16" i="14"/>
  <c r="BO55" i="14"/>
  <c r="AD56" i="13"/>
  <c r="AL29" i="13"/>
  <c r="BJ66" i="14"/>
  <c r="BJ50" i="14"/>
  <c r="BM34" i="14"/>
  <c r="BF34" i="14"/>
  <c r="BM68" i="14"/>
  <c r="BN53" i="14"/>
  <c r="BI37" i="14"/>
  <c r="BN22" i="14"/>
  <c r="BI6" i="14"/>
  <c r="BP30" i="14"/>
  <c r="BQ60" i="14"/>
  <c r="BG46" i="14"/>
  <c r="AN44" i="13"/>
  <c r="AF77" i="13"/>
  <c r="AN69" i="13"/>
  <c r="AC76" i="13"/>
  <c r="AK68" i="13"/>
  <c r="BM32" i="14"/>
  <c r="BG34" i="14"/>
  <c r="BF36" i="14"/>
  <c r="BN38" i="14"/>
  <c r="BL56" i="14"/>
  <c r="BQ30" i="14"/>
  <c r="BQ41" i="14"/>
  <c r="BK25" i="14"/>
  <c r="BL42" i="14"/>
  <c r="BH58" i="14"/>
  <c r="BH61" i="14"/>
  <c r="BK44" i="14"/>
  <c r="BF45" i="14"/>
  <c r="BH46" i="14"/>
  <c r="BF47" i="14"/>
  <c r="BF66" i="14"/>
  <c r="BO68" i="14"/>
  <c r="BN54" i="14"/>
  <c r="BJ43" i="14"/>
  <c r="BH12" i="14"/>
  <c r="AK9" i="13"/>
  <c r="BO32" i="14"/>
  <c r="BP33" i="14"/>
  <c r="BG67" i="14"/>
  <c r="BM44" i="14"/>
  <c r="BJ46" i="14"/>
  <c r="AF61" i="13"/>
  <c r="AJ49" i="13"/>
  <c r="AN37" i="13"/>
  <c r="AF29" i="13"/>
  <c r="AJ17" i="13"/>
  <c r="AH64" i="13"/>
  <c r="AL52" i="13"/>
  <c r="AD44" i="13"/>
  <c r="AH32" i="13"/>
  <c r="AJ75" i="13"/>
  <c r="AH41" i="13"/>
  <c r="AJ67" i="13"/>
  <c r="AG66" i="13"/>
  <c r="AG26" i="13"/>
  <c r="BJ65" i="14"/>
  <c r="BF33" i="14"/>
  <c r="BP66" i="14"/>
  <c r="BG50" i="14"/>
  <c r="BG35" i="14"/>
  <c r="BM21" i="14"/>
  <c r="BM43" i="14"/>
  <c r="BG63" i="14"/>
  <c r="BG15" i="14"/>
  <c r="BF55" i="14"/>
  <c r="BP7" i="14"/>
  <c r="AE76" i="13"/>
  <c r="AM68" i="13"/>
  <c r="AC27" i="13"/>
  <c r="AK27" i="13"/>
  <c r="AK47" i="13"/>
  <c r="BK17" i="14"/>
  <c r="BG17" i="14"/>
  <c r="BQ51" i="14"/>
  <c r="BQ68" i="14"/>
  <c r="BL57" i="14"/>
  <c r="BH41" i="14"/>
  <c r="BN43" i="14"/>
  <c r="BK61" i="14"/>
  <c r="BH60" i="14"/>
  <c r="BI29" i="14"/>
  <c r="BI47" i="14"/>
  <c r="AN72" i="13"/>
  <c r="AJ68" i="13"/>
  <c r="AJ79" i="13"/>
  <c r="AF75" i="13"/>
  <c r="AK30" i="13"/>
  <c r="BH35" i="14"/>
  <c r="BJ67" i="14"/>
  <c r="BF51" i="14"/>
  <c r="AI29" i="13"/>
  <c r="BM37" i="14"/>
  <c r="BJ21" i="14"/>
  <c r="CF80" i="3"/>
  <c r="BQ54" i="14"/>
  <c r="BF38" i="14"/>
  <c r="BG22" i="14"/>
  <c r="BP40" i="14"/>
  <c r="BN24" i="14"/>
  <c r="BH30" i="14"/>
  <c r="AR76" i="14"/>
  <c r="BM57" i="14"/>
  <c r="BN41" i="14"/>
  <c r="BN25" i="14"/>
  <c r="BO42" i="14"/>
  <c r="BJ13" i="14"/>
  <c r="BL58" i="14"/>
  <c r="BO11" i="14"/>
  <c r="BL61" i="14"/>
  <c r="BI60" i="14"/>
  <c r="AG51" i="13"/>
  <c r="BP44" i="14"/>
  <c r="AN26" i="13"/>
  <c r="BJ12" i="14"/>
  <c r="BK45" i="14"/>
  <c r="BM46" i="14"/>
  <c r="BQ14" i="14"/>
  <c r="BF62" i="14"/>
  <c r="BI15" i="14"/>
  <c r="BQ7" i="14"/>
  <c r="BM15" i="14"/>
  <c r="BL7" i="14"/>
  <c r="AD59" i="13"/>
  <c r="AH47" i="13"/>
  <c r="AL35" i="13"/>
  <c r="AD27" i="13"/>
  <c r="AH15" i="13"/>
  <c r="AF62" i="13"/>
  <c r="AJ50" i="13"/>
  <c r="AN38" i="13"/>
  <c r="AF30" i="13"/>
  <c r="AL53" i="13"/>
  <c r="AM57" i="13"/>
  <c r="BO64" i="14"/>
  <c r="BO66" i="14"/>
  <c r="BH34" i="14"/>
  <c r="BJ44" i="14"/>
  <c r="BK16" i="14"/>
  <c r="AL67" i="13"/>
  <c r="AD75" i="13"/>
  <c r="AG53" i="13"/>
  <c r="AC62" i="13"/>
  <c r="BP64" i="14"/>
  <c r="BF48" i="14"/>
  <c r="BQ66" i="14"/>
  <c r="BF52" i="14"/>
  <c r="AH28" i="13"/>
  <c r="BL20" i="14"/>
  <c r="BJ40" i="14"/>
  <c r="BJ41" i="14"/>
  <c r="BL13" i="14"/>
  <c r="BL11" i="14"/>
  <c r="BO61" i="14"/>
  <c r="BF44" i="14"/>
  <c r="BP12" i="14"/>
  <c r="BO46" i="14"/>
  <c r="BJ63" i="14"/>
  <c r="BL16" i="14"/>
  <c r="AE35" i="13"/>
  <c r="BG32" i="14"/>
  <c r="BN34" i="14"/>
  <c r="BF35" i="14"/>
  <c r="BM39" i="14"/>
  <c r="BL67" i="14"/>
  <c r="BQ19" i="14"/>
  <c r="BG68" i="14"/>
  <c r="BM20" i="14"/>
  <c r="BF54" i="14"/>
  <c r="BH38" i="14"/>
  <c r="BJ22" i="14"/>
  <c r="BF56" i="14"/>
  <c r="BG40" i="14"/>
  <c r="BH24" i="14"/>
  <c r="BH8" i="14"/>
  <c r="BK41" i="14"/>
  <c r="BP25" i="14"/>
  <c r="BO13" i="14"/>
  <c r="BL26" i="14"/>
  <c r="BM10" i="14"/>
  <c r="BF27" i="14"/>
  <c r="BQ11" i="14"/>
  <c r="BP61" i="14"/>
  <c r="BP29" i="14"/>
  <c r="BJ14" i="14"/>
  <c r="BK63" i="14"/>
  <c r="BJ16" i="14"/>
  <c r="BH7" i="14"/>
  <c r="AN34" i="13"/>
  <c r="BP50" i="14"/>
  <c r="BG54" i="14"/>
  <c r="BG27" i="14"/>
  <c r="BQ28" i="14"/>
  <c r="BL12" i="14"/>
  <c r="BJ62" i="14"/>
  <c r="BO31" i="14"/>
  <c r="BM16" i="14"/>
  <c r="BM7" i="14"/>
  <c r="BG64" i="14"/>
  <c r="BO17" i="14"/>
  <c r="BM49" i="14"/>
  <c r="BN39" i="14"/>
  <c r="BJ51" i="14"/>
  <c r="BG19" i="14"/>
  <c r="BO20" i="14"/>
  <c r="BI24" i="14"/>
  <c r="BK30" i="14"/>
  <c r="BO10" i="14"/>
  <c r="AR78" i="14"/>
  <c r="BN12" i="14"/>
  <c r="BI12" i="14"/>
  <c r="BM63" i="14"/>
  <c r="BP31" i="14"/>
  <c r="BQ15" i="14"/>
  <c r="BK23" i="14"/>
  <c r="BJ7" i="14"/>
  <c r="AM13" i="13"/>
  <c r="AJ59" i="13"/>
  <c r="BG65" i="14"/>
  <c r="BL34" i="14"/>
  <c r="BJ18" i="14"/>
  <c r="BN35" i="14"/>
  <c r="BP20" i="14"/>
  <c r="BJ24" i="14"/>
  <c r="BL30" i="14"/>
  <c r="BN63" i="14"/>
  <c r="BF31" i="14"/>
  <c r="BL23" i="14"/>
  <c r="BK7" i="14"/>
  <c r="AC16" i="13"/>
  <c r="BK32" i="14"/>
  <c r="BQ34" i="14"/>
  <c r="BO30" i="14"/>
  <c r="BF11" i="14"/>
  <c r="BH28" i="14"/>
  <c r="BG31" i="14"/>
  <c r="BN16" i="14"/>
  <c r="BJ23" i="14"/>
  <c r="AR79" i="14"/>
  <c r="AR80" i="14"/>
  <c r="AE13" i="13"/>
  <c r="AG65" i="13"/>
  <c r="AK53" i="13"/>
  <c r="AC45" i="13"/>
  <c r="AG33" i="13"/>
  <c r="AK21" i="13"/>
  <c r="AC13" i="13"/>
  <c r="AK64" i="13"/>
  <c r="AC56" i="13"/>
  <c r="AK65" i="13"/>
  <c r="AC57" i="13"/>
  <c r="AG45" i="13"/>
  <c r="AK33" i="13"/>
  <c r="AC25" i="13"/>
  <c r="AJ51" i="13"/>
  <c r="AE65" i="13"/>
  <c r="AC66" i="13"/>
  <c r="AH57" i="13"/>
  <c r="BQ64" i="14"/>
  <c r="BG48" i="14"/>
  <c r="BO49" i="14"/>
  <c r="BJ33" i="14"/>
  <c r="BK18" i="14"/>
  <c r="BN18" i="14"/>
  <c r="BL39" i="14"/>
  <c r="BK67" i="14"/>
  <c r="BO19" i="14"/>
  <c r="AR71" i="14"/>
  <c r="BI36" i="14"/>
  <c r="BK20" i="14"/>
  <c r="BQ40" i="14"/>
  <c r="BP8" i="14"/>
  <c r="BQ44" i="14"/>
  <c r="AI64" i="13"/>
  <c r="AM52" i="13"/>
  <c r="AE44" i="13"/>
  <c r="AI32" i="13"/>
  <c r="AM20" i="13"/>
  <c r="AE12" i="13"/>
  <c r="AK67" i="13"/>
  <c r="AC59" i="13"/>
  <c r="AG47" i="13"/>
  <c r="AK35" i="13"/>
  <c r="AD78" i="13"/>
  <c r="AL70" i="13"/>
  <c r="AL77" i="13"/>
  <c r="AH73" i="13"/>
  <c r="AD69" i="13"/>
  <c r="AE54" i="13"/>
  <c r="BF64" i="14"/>
  <c r="BH32" i="14"/>
  <c r="BP17" i="14"/>
  <c r="BG66" i="14"/>
  <c r="BF50" i="14"/>
  <c r="BL18" i="14"/>
  <c r="BO18" i="14"/>
  <c r="BP19" i="14"/>
  <c r="BO37" i="14"/>
  <c r="BI22" i="14"/>
  <c r="BF40" i="14"/>
  <c r="BG24" i="14"/>
  <c r="BD73" i="14"/>
  <c r="BC73" i="14"/>
  <c r="BB73" i="14"/>
  <c r="BA73" i="14"/>
  <c r="AZ73" i="14"/>
  <c r="AY73" i="14"/>
  <c r="AX73" i="14"/>
  <c r="AW73" i="14"/>
  <c r="AV73" i="14"/>
  <c r="AU73" i="14"/>
  <c r="AC73" i="14"/>
  <c r="AB73" i="14"/>
  <c r="Q72" i="14"/>
  <c r="AA73" i="14"/>
  <c r="Z73" i="14"/>
  <c r="Y73" i="14"/>
  <c r="X73" i="14"/>
  <c r="AT73" i="14"/>
  <c r="W73" i="14"/>
  <c r="AS73" i="14"/>
  <c r="V73" i="14"/>
  <c r="U73" i="14"/>
  <c r="T73" i="14"/>
  <c r="S73" i="14"/>
  <c r="R73" i="14"/>
  <c r="BO25" i="14"/>
  <c r="BP42" i="14"/>
  <c r="BK26" i="14"/>
  <c r="BQ43" i="14"/>
  <c r="BP27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C76" i="14"/>
  <c r="AB76" i="14"/>
  <c r="AA76" i="14"/>
  <c r="Z76" i="14"/>
  <c r="Y76" i="14"/>
  <c r="X76" i="14"/>
  <c r="W76" i="14"/>
  <c r="V76" i="14"/>
  <c r="U76" i="14"/>
  <c r="Q75" i="14"/>
  <c r="T76" i="14"/>
  <c r="S76" i="14"/>
  <c r="R76" i="14"/>
  <c r="BL45" i="14"/>
  <c r="BI32" i="14"/>
  <c r="BL65" i="14"/>
  <c r="BF68" i="14"/>
  <c r="BP37" i="14"/>
  <c r="BF22" i="14"/>
  <c r="BP57" i="14"/>
  <c r="BN59" i="14"/>
  <c r="BJ47" i="14"/>
  <c r="AN47" i="13"/>
  <c r="BJ32" i="14"/>
  <c r="BN66" i="14"/>
  <c r="BO34" i="14"/>
  <c r="BM35" i="14"/>
  <c r="BG42" i="14"/>
  <c r="BP58" i="14"/>
  <c r="BO59" i="14"/>
  <c r="BG44" i="14"/>
  <c r="BH62" i="14"/>
  <c r="BK47" i="14"/>
  <c r="AH8" i="13"/>
  <c r="BQ25" i="14"/>
  <c r="AR77" i="14"/>
  <c r="BQ58" i="14"/>
  <c r="BN10" i="14"/>
  <c r="BP59" i="14"/>
  <c r="BM45" i="14"/>
  <c r="BP46" i="14"/>
  <c r="BI62" i="14"/>
  <c r="BI48" i="14"/>
  <c r="BN17" i="14"/>
  <c r="BI33" i="14"/>
  <c r="AM30" i="13"/>
  <c r="BF39" i="14"/>
  <c r="BK51" i="14"/>
  <c r="BH19" i="14"/>
  <c r="BI68" i="14"/>
  <c r="BH52" i="14"/>
  <c r="BJ36" i="14"/>
  <c r="BH54" i="14"/>
  <c r="BI38" i="14"/>
  <c r="BN6" i="14"/>
  <c r="BH56" i="14"/>
  <c r="BQ59" i="14"/>
  <c r="BM47" i="14"/>
  <c r="BH23" i="14"/>
  <c r="AH62" i="13"/>
  <c r="AL50" i="13"/>
  <c r="AD42" i="13"/>
  <c r="AH30" i="13"/>
  <c r="AL18" i="13"/>
  <c r="AD20" i="13"/>
  <c r="AM26" i="13"/>
  <c r="BI64" i="14"/>
  <c r="BM17" i="14"/>
  <c r="BK65" i="14"/>
  <c r="BK49" i="14"/>
  <c r="BL49" i="14"/>
  <c r="BP39" i="14"/>
  <c r="BN67" i="14"/>
  <c r="BL51" i="14"/>
  <c r="BI19" i="14"/>
  <c r="BJ68" i="14"/>
  <c r="BI52" i="14"/>
  <c r="BO36" i="14"/>
  <c r="BL53" i="14"/>
  <c r="BI21" i="14"/>
  <c r="BI54" i="14"/>
  <c r="BJ38" i="14"/>
  <c r="AE11" i="13"/>
  <c r="AZ71" i="14"/>
  <c r="AY71" i="14"/>
  <c r="AX71" i="14"/>
  <c r="AW71" i="14"/>
  <c r="AV71" i="14"/>
  <c r="AU71" i="14"/>
  <c r="AT71" i="14"/>
  <c r="AS71" i="14"/>
  <c r="BD71" i="14"/>
  <c r="BC71" i="14"/>
  <c r="Y71" i="14"/>
  <c r="X71" i="14"/>
  <c r="W71" i="14"/>
  <c r="Q70" i="14"/>
  <c r="V71" i="14"/>
  <c r="U71" i="14"/>
  <c r="T71" i="14"/>
  <c r="S71" i="14"/>
  <c r="R71" i="14"/>
  <c r="BB71" i="14"/>
  <c r="AC71" i="14"/>
  <c r="BA71" i="14"/>
  <c r="AB71" i="14"/>
  <c r="AA71" i="14"/>
  <c r="Z71" i="14"/>
  <c r="BI56" i="14"/>
  <c r="BI8" i="14"/>
  <c r="BM41" i="14"/>
  <c r="BF42" i="14"/>
  <c r="AV74" i="14"/>
  <c r="AU74" i="14"/>
  <c r="AT74" i="14"/>
  <c r="AS74" i="14"/>
  <c r="BD74" i="14"/>
  <c r="BC74" i="14"/>
  <c r="BB74" i="14"/>
  <c r="BA74" i="14"/>
  <c r="AZ74" i="14"/>
  <c r="AY74" i="14"/>
  <c r="U74" i="14"/>
  <c r="T74" i="14"/>
  <c r="S74" i="14"/>
  <c r="R74" i="14"/>
  <c r="Q73" i="14"/>
  <c r="AX74" i="14"/>
  <c r="AC74" i="14"/>
  <c r="AW74" i="14"/>
  <c r="AB74" i="14"/>
  <c r="AA74" i="14"/>
  <c r="Z74" i="14"/>
  <c r="Y74" i="14"/>
  <c r="X74" i="14"/>
  <c r="W74" i="14"/>
  <c r="V74" i="14"/>
  <c r="BP26" i="14"/>
  <c r="BF59" i="14"/>
  <c r="BF43" i="14"/>
  <c r="BH27" i="14"/>
  <c r="BP11" i="14"/>
  <c r="BG28" i="14"/>
  <c r="BO12" i="14"/>
  <c r="BM12" i="14"/>
  <c r="BO45" i="14"/>
  <c r="BK62" i="14"/>
  <c r="BL63" i="14"/>
  <c r="BN47" i="14"/>
  <c r="BI23" i="14"/>
  <c r="AF80" i="13"/>
  <c r="AG76" i="13"/>
  <c r="AC72" i="13"/>
  <c r="BJ64" i="14"/>
  <c r="BF17" i="14"/>
  <c r="BQ39" i="14"/>
  <c r="BK68" i="14"/>
  <c r="BJ54" i="14"/>
  <c r="BP6" i="14"/>
  <c r="BQ8" i="14"/>
  <c r="BF57" i="14"/>
  <c r="BQ9" i="14"/>
  <c r="BP13" i="14"/>
  <c r="AZ75" i="14"/>
  <c r="AY75" i="14"/>
  <c r="AX75" i="14"/>
  <c r="AW75" i="14"/>
  <c r="AV75" i="14"/>
  <c r="AU75" i="14"/>
  <c r="AT75" i="14"/>
  <c r="AS75" i="14"/>
  <c r="BD75" i="14"/>
  <c r="BC75" i="14"/>
  <c r="Y75" i="14"/>
  <c r="X75" i="14"/>
  <c r="W75" i="14"/>
  <c r="V75" i="14"/>
  <c r="U75" i="14"/>
  <c r="T75" i="14"/>
  <c r="BB75" i="14"/>
  <c r="S75" i="14"/>
  <c r="BA75" i="14"/>
  <c r="R75" i="14"/>
  <c r="Q74" i="14"/>
  <c r="AC75" i="14"/>
  <c r="AB75" i="14"/>
  <c r="AA75" i="14"/>
  <c r="Z75" i="14"/>
  <c r="BG59" i="14"/>
  <c r="BQ12" i="14"/>
  <c r="BL62" i="14"/>
  <c r="BO47" i="14"/>
  <c r="AF79" i="13"/>
  <c r="AK36" i="13"/>
  <c r="AN14" i="13"/>
  <c r="AD53" i="13"/>
  <c r="AC11" i="13"/>
  <c r="BK64" i="14"/>
  <c r="BJ17" i="14"/>
  <c r="BH65" i="14"/>
  <c r="BI49" i="14"/>
  <c r="BQ33" i="14"/>
  <c r="BI66" i="14"/>
  <c r="BO39" i="14"/>
  <c r="BP67" i="14"/>
  <c r="BN51" i="14"/>
  <c r="BK19" i="14"/>
  <c r="BL68" i="14"/>
  <c r="BH37" i="14"/>
  <c r="BK54" i="14"/>
  <c r="BL38" i="14"/>
  <c r="BL22" i="14"/>
  <c r="AR75" i="14"/>
  <c r="BI40" i="14"/>
  <c r="BL24" i="14"/>
  <c r="BK8" i="14"/>
  <c r="BN30" i="14"/>
  <c r="BF9" i="14"/>
  <c r="BQ13" i="14"/>
  <c r="BF58" i="14"/>
  <c r="BQ10" i="14"/>
  <c r="BH59" i="14"/>
  <c r="BI43" i="14"/>
  <c r="BI27" i="14"/>
  <c r="BG11" i="14"/>
  <c r="BG61" i="14"/>
  <c r="BI28" i="14"/>
  <c r="BF12" i="14"/>
  <c r="BQ45" i="14"/>
  <c r="BF29" i="14"/>
  <c r="BF46" i="14"/>
  <c r="BM14" i="14"/>
  <c r="BD77" i="14"/>
  <c r="BC77" i="14"/>
  <c r="BB77" i="14"/>
  <c r="BA77" i="14"/>
  <c r="AZ77" i="14"/>
  <c r="AY77" i="14"/>
  <c r="AX77" i="14"/>
  <c r="AW77" i="14"/>
  <c r="AV77" i="14"/>
  <c r="AU77" i="14"/>
  <c r="AT77" i="14"/>
  <c r="AC77" i="14"/>
  <c r="AS77" i="14"/>
  <c r="AB77" i="14"/>
  <c r="AA77" i="14"/>
  <c r="Q76" i="14"/>
  <c r="Z77" i="14"/>
  <c r="Y77" i="14"/>
  <c r="X77" i="14"/>
  <c r="W77" i="14"/>
  <c r="V77" i="14"/>
  <c r="U77" i="14"/>
  <c r="T77" i="14"/>
  <c r="S77" i="14"/>
  <c r="R77" i="14"/>
  <c r="BM62" i="14"/>
  <c r="BP47" i="14"/>
  <c r="AL8" i="13"/>
  <c r="BD80" i="14"/>
  <c r="BC80" i="14"/>
  <c r="BB80" i="14"/>
  <c r="BA80" i="14"/>
  <c r="AZ80" i="14"/>
  <c r="AY80" i="14"/>
  <c r="AX80" i="14"/>
  <c r="AW80" i="14"/>
  <c r="AV80" i="14"/>
  <c r="Y80" i="14"/>
  <c r="AU80" i="14"/>
  <c r="X80" i="14"/>
  <c r="AT80" i="14"/>
  <c r="W80" i="14"/>
  <c r="AS80" i="14"/>
  <c r="U80" i="14"/>
  <c r="T80" i="14"/>
  <c r="AC80" i="14"/>
  <c r="AB80" i="14"/>
  <c r="Q79" i="14"/>
  <c r="AA80" i="14"/>
  <c r="Z80" i="14"/>
  <c r="V80" i="14"/>
  <c r="S80" i="14"/>
  <c r="R80" i="14"/>
  <c r="Q80" i="14"/>
  <c r="BQ36" i="14"/>
  <c r="BF20" i="14"/>
  <c r="BL21" i="14"/>
  <c r="BL54" i="14"/>
  <c r="BM38" i="14"/>
  <c r="BM24" i="14"/>
  <c r="BJ8" i="14"/>
  <c r="BH57" i="14"/>
  <c r="BP41" i="14"/>
  <c r="BH25" i="14"/>
  <c r="BG9" i="14"/>
  <c r="BG58" i="14"/>
  <c r="BG26" i="14"/>
  <c r="BK27" i="14"/>
  <c r="BH11" i="14"/>
  <c r="BI44" i="14"/>
  <c r="BG12" i="14"/>
  <c r="BN45" i="14"/>
  <c r="BN62" i="14"/>
  <c r="BO63" i="14"/>
  <c r="BQ47" i="14"/>
  <c r="AN67" i="13"/>
  <c r="AF59" i="13"/>
  <c r="AJ47" i="13"/>
  <c r="AF60" i="13"/>
  <c r="AJ48" i="13"/>
  <c r="AN36" i="13"/>
  <c r="AF28" i="13"/>
  <c r="AJ16" i="13"/>
  <c r="AH60" i="13"/>
  <c r="BP32" i="14"/>
  <c r="BQ17" i="14"/>
  <c r="BF49" i="14"/>
  <c r="BH66" i="14"/>
  <c r="BK50" i="14"/>
  <c r="BL50" i="14"/>
  <c r="BG18" i="14"/>
  <c r="BF67" i="14"/>
  <c r="BL19" i="14"/>
  <c r="BN68" i="14"/>
  <c r="BL52" i="14"/>
  <c r="AM33" i="13"/>
  <c r="AR72" i="14"/>
  <c r="BO53" i="14"/>
  <c r="BM54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C72" i="14"/>
  <c r="AB72" i="14"/>
  <c r="AA72" i="14"/>
  <c r="Z72" i="14"/>
  <c r="Y72" i="14"/>
  <c r="Q71" i="14"/>
  <c r="X72" i="14"/>
  <c r="W72" i="14"/>
  <c r="V72" i="14"/>
  <c r="U72" i="14"/>
  <c r="T72" i="14"/>
  <c r="S72" i="14"/>
  <c r="R72" i="14"/>
  <c r="BL8" i="14"/>
  <c r="BI9" i="14"/>
  <c r="BF26" i="14"/>
  <c r="BH10" i="14"/>
  <c r="BL27" i="14"/>
  <c r="BJ11" i="14"/>
  <c r="BK28" i="14"/>
  <c r="BH31" i="14"/>
  <c r="BO16" i="14"/>
  <c r="BM23" i="14"/>
  <c r="AZ79" i="14"/>
  <c r="AC79" i="14"/>
  <c r="AY79" i="14"/>
  <c r="AB79" i="14"/>
  <c r="AX79" i="14"/>
  <c r="AW79" i="14"/>
  <c r="AV79" i="14"/>
  <c r="AU79" i="14"/>
  <c r="AT79" i="14"/>
  <c r="AS79" i="14"/>
  <c r="BD79" i="14"/>
  <c r="BC79" i="14"/>
  <c r="BB79" i="14"/>
  <c r="Y79" i="14"/>
  <c r="BA79" i="14"/>
  <c r="X79" i="14"/>
  <c r="W79" i="14"/>
  <c r="V79" i="14"/>
  <c r="U79" i="14"/>
  <c r="T79" i="14"/>
  <c r="S79" i="14"/>
  <c r="R79" i="14"/>
  <c r="Q78" i="14"/>
  <c r="AA79" i="14"/>
  <c r="Z79" i="14"/>
  <c r="BQ32" i="14"/>
  <c r="BF18" i="14"/>
  <c r="BQ6" i="14"/>
  <c r="BO24" i="14"/>
  <c r="BN8" i="14"/>
  <c r="BI57" i="14"/>
  <c r="BJ9" i="14"/>
  <c r="BF13" i="14"/>
  <c r="BI58" i="14"/>
  <c r="BH26" i="14"/>
  <c r="BM27" i="14"/>
  <c r="BK11" i="14"/>
  <c r="BI11" i="14"/>
  <c r="BL44" i="14"/>
  <c r="BF28" i="14"/>
  <c r="BG45" i="14"/>
  <c r="BI46" i="14"/>
  <c r="BO14" i="14"/>
  <c r="BP62" i="14"/>
  <c r="BQ63" i="14"/>
  <c r="BI31" i="14"/>
  <c r="BP16" i="14"/>
  <c r="BN23" i="14"/>
  <c r="BN7" i="14"/>
  <c r="AH33" i="13"/>
  <c r="AE80" i="13"/>
  <c r="AI67" i="13"/>
  <c r="AM55" i="13"/>
  <c r="AE47" i="13"/>
  <c r="AI35" i="13"/>
  <c r="AM23" i="13"/>
  <c r="AE15" i="13"/>
  <c r="AL12" i="13"/>
  <c r="AL61" i="13"/>
  <c r="AJ46" i="13"/>
  <c r="BM64" i="14"/>
  <c r="BL17" i="14"/>
  <c r="BO65" i="14"/>
  <c r="BQ49" i="14"/>
  <c r="BG33" i="14"/>
  <c r="BL33" i="14"/>
  <c r="AR69" i="14"/>
  <c r="BI50" i="14"/>
  <c r="BI34" i="14"/>
  <c r="BM18" i="14"/>
  <c r="BH67" i="14"/>
  <c r="BM19" i="14"/>
  <c r="BP68" i="14"/>
  <c r="BG20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Q68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BP53" i="14"/>
  <c r="BK37" i="14"/>
  <c r="AI30" i="13"/>
  <c r="BP21" i="14"/>
  <c r="AR73" i="14"/>
  <c r="BP22" i="14"/>
  <c r="BF6" i="14"/>
  <c r="BM40" i="14"/>
  <c r="BP24" i="14"/>
  <c r="BO8" i="14"/>
  <c r="BM8" i="14"/>
  <c r="BF30" i="14"/>
  <c r="BK9" i="14"/>
  <c r="BG13" i="14"/>
  <c r="BI26" i="14"/>
  <c r="BG10" i="14"/>
  <c r="BL43" i="14"/>
  <c r="BJ27" i="14"/>
  <c r="BM11" i="14"/>
  <c r="BL28" i="14"/>
  <c r="BH45" i="14"/>
  <c r="BH14" i="14"/>
  <c r="BQ62" i="14"/>
  <c r="BK31" i="14"/>
  <c r="AE79" i="13"/>
  <c r="AM71" i="13"/>
  <c r="AM78" i="13"/>
  <c r="AI74" i="13"/>
  <c r="AE70" i="13"/>
  <c r="AJ10" i="13"/>
  <c r="BJ48" i="14"/>
  <c r="BN49" i="14"/>
  <c r="BN33" i="14"/>
  <c r="BL66" i="14"/>
  <c r="BP34" i="14"/>
  <c r="BP18" i="14"/>
  <c r="BI67" i="14"/>
  <c r="BN19" i="14"/>
  <c r="BH20" i="14"/>
  <c r="BO54" i="14"/>
  <c r="BP38" i="14"/>
  <c r="BM22" i="14"/>
  <c r="BN40" i="14"/>
  <c r="BF24" i="14"/>
  <c r="BK57" i="14"/>
  <c r="BJ25" i="14"/>
  <c r="BH9" i="14"/>
  <c r="BI13" i="14"/>
  <c r="BK58" i="14"/>
  <c r="BJ26" i="14"/>
  <c r="BN11" i="14"/>
  <c r="BJ61" i="14"/>
  <c r="BG60" i="14"/>
  <c r="BN44" i="14"/>
  <c r="BM28" i="14"/>
  <c r="BI45" i="14"/>
  <c r="BK29" i="14"/>
  <c r="BK46" i="14"/>
  <c r="BP14" i="14"/>
  <c r="AV78" i="14"/>
  <c r="AU78" i="14"/>
  <c r="AT78" i="14"/>
  <c r="AS78" i="14"/>
  <c r="BD78" i="14"/>
  <c r="BC78" i="14"/>
  <c r="BB78" i="14"/>
  <c r="BA78" i="14"/>
  <c r="AZ78" i="14"/>
  <c r="AY78" i="14"/>
  <c r="U78" i="14"/>
  <c r="T78" i="14"/>
  <c r="AX78" i="14"/>
  <c r="S78" i="14"/>
  <c r="AW78" i="14"/>
  <c r="R78" i="14"/>
  <c r="AC78" i="14"/>
  <c r="AB78" i="14"/>
  <c r="AA78" i="14"/>
  <c r="Q77" i="14"/>
  <c r="Z78" i="14"/>
  <c r="Y78" i="14"/>
  <c r="X78" i="14"/>
  <c r="W78" i="14"/>
  <c r="V78" i="14"/>
  <c r="BG47" i="14"/>
  <c r="BF15" i="14"/>
  <c r="BF16" i="14"/>
  <c r="BO23" i="14"/>
  <c r="AM80" i="13"/>
  <c r="AI9" i="13"/>
  <c r="AN55" i="13"/>
  <c r="AF66" i="13"/>
  <c r="AH59" i="13"/>
  <c r="BF65" i="14"/>
  <c r="BH33" i="14"/>
  <c r="BH18" i="14"/>
  <c r="BI35" i="14"/>
  <c r="BI20" i="14"/>
  <c r="BL37" i="14"/>
  <c r="BQ21" i="14"/>
  <c r="AV70" i="14"/>
  <c r="AU70" i="14"/>
  <c r="AT70" i="14"/>
  <c r="AS70" i="14"/>
  <c r="BD70" i="14"/>
  <c r="BC70" i="14"/>
  <c r="BB70" i="14"/>
  <c r="BA70" i="14"/>
  <c r="AZ70" i="14"/>
  <c r="AY70" i="14"/>
  <c r="U70" i="14"/>
  <c r="T70" i="14"/>
  <c r="S70" i="14"/>
  <c r="Q69" i="14"/>
  <c r="R70" i="14"/>
  <c r="AC70" i="14"/>
  <c r="AB70" i="14"/>
  <c r="AA70" i="14"/>
  <c r="Z70" i="14"/>
  <c r="Y70" i="14"/>
  <c r="X70" i="14"/>
  <c r="AX70" i="14"/>
  <c r="W70" i="14"/>
  <c r="AW70" i="14"/>
  <c r="V70" i="14"/>
  <c r="BQ38" i="14"/>
  <c r="BQ22" i="14"/>
  <c r="BG6" i="14"/>
  <c r="BQ24" i="14"/>
  <c r="BG30" i="14"/>
  <c r="BN42" i="14"/>
  <c r="BH13" i="14"/>
  <c r="BN27" i="14"/>
  <c r="BJ45" i="14"/>
  <c r="BF14" i="14"/>
  <c r="BI14" i="14"/>
  <c r="BF63" i="14"/>
  <c r="BH47" i="14"/>
  <c r="BL31" i="14"/>
  <c r="BL15" i="14"/>
  <c r="BG16" i="14"/>
  <c r="BP23" i="14"/>
  <c r="AG14" i="13"/>
  <c r="AJ45" i="13"/>
  <c r="AF14" i="13"/>
  <c r="AK73" i="13"/>
  <c r="AG69" i="13"/>
  <c r="AN77" i="13"/>
  <c r="AJ73" i="13"/>
  <c r="AF69" i="13"/>
  <c r="AK75" i="13"/>
  <c r="AG71" i="13"/>
  <c r="AG36" i="13"/>
  <c r="AJ26" i="13"/>
  <c r="AK66" i="13"/>
  <c r="AC50" i="13"/>
  <c r="AK43" i="13"/>
  <c r="AJ65" i="13"/>
  <c r="AN53" i="13"/>
  <c r="AF45" i="13"/>
  <c r="AJ33" i="13"/>
  <c r="AN21" i="13"/>
  <c r="AF13" i="13"/>
  <c r="AD60" i="13"/>
  <c r="AH48" i="13"/>
  <c r="AL36" i="13"/>
  <c r="AD28" i="13"/>
  <c r="AH49" i="13"/>
  <c r="AJ57" i="13"/>
  <c r="AN45" i="13"/>
  <c r="AF37" i="13"/>
  <c r="AJ25" i="13"/>
  <c r="AN13" i="13"/>
  <c r="AN62" i="13"/>
  <c r="AF54" i="13"/>
  <c r="AJ42" i="13"/>
  <c r="AM79" i="13"/>
  <c r="AK61" i="13"/>
  <c r="AC53" i="13"/>
  <c r="AG41" i="13"/>
  <c r="AK29" i="13"/>
  <c r="AC21" i="13"/>
  <c r="AG9" i="13"/>
  <c r="AJ77" i="13"/>
  <c r="AF73" i="13"/>
  <c r="AL65" i="13"/>
  <c r="AD57" i="13"/>
  <c r="AD58" i="13"/>
  <c r="AH46" i="13"/>
  <c r="AL34" i="13"/>
  <c r="AD26" i="13"/>
  <c r="AE62" i="13"/>
  <c r="AK55" i="13"/>
  <c r="AN66" i="13"/>
  <c r="AF58" i="13"/>
  <c r="AC18" i="13"/>
  <c r="AG78" i="13"/>
  <c r="AC74" i="13"/>
  <c r="AD77" i="13"/>
  <c r="AL69" i="13"/>
  <c r="AC80" i="13"/>
  <c r="AJ61" i="13"/>
  <c r="AI78" i="13"/>
  <c r="AE74" i="13"/>
  <c r="AK24" i="13"/>
  <c r="AF35" i="13"/>
  <c r="AM37" i="13"/>
  <c r="AG80" i="13"/>
  <c r="AC79" i="13"/>
  <c r="AI79" i="13"/>
  <c r="AG67" i="13"/>
  <c r="AJ54" i="13"/>
  <c r="AM65" i="13"/>
  <c r="AE57" i="13"/>
  <c r="AC58" i="13"/>
  <c r="AI49" i="13"/>
  <c r="AK26" i="13"/>
  <c r="AG55" i="13"/>
  <c r="AG59" i="13"/>
  <c r="AG79" i="13"/>
  <c r="AC75" i="13"/>
  <c r="AF64" i="13"/>
  <c r="AJ52" i="13"/>
  <c r="AN40" i="13"/>
  <c r="AF32" i="13"/>
  <c r="AJ20" i="13"/>
  <c r="AN8" i="13"/>
  <c r="AL56" i="13"/>
  <c r="AK56" i="13"/>
  <c r="AC48" i="13"/>
  <c r="AN76" i="13"/>
  <c r="AJ72" i="13"/>
  <c r="AF68" i="13"/>
  <c r="AM76" i="13"/>
  <c r="AI72" i="13"/>
  <c r="AE68" i="13"/>
  <c r="AN78" i="13"/>
  <c r="AJ74" i="13"/>
  <c r="AF70" i="13"/>
  <c r="AG7" i="13"/>
  <c r="AC26" i="13"/>
  <c r="AG6" i="13"/>
  <c r="AF6" i="13"/>
  <c r="AL64" i="13"/>
  <c r="AE61" i="13"/>
  <c r="AL20" i="13"/>
  <c r="AE63" i="13"/>
  <c r="AI51" i="13"/>
  <c r="AM39" i="13"/>
  <c r="AE31" i="13"/>
  <c r="AI19" i="13"/>
  <c r="AM7" i="13"/>
  <c r="AF33" i="13"/>
  <c r="AJ21" i="13"/>
  <c r="AN9" i="13"/>
  <c r="AI21" i="13"/>
  <c r="AC77" i="13"/>
  <c r="AK69" i="13"/>
  <c r="AN74" i="13"/>
  <c r="AJ70" i="13"/>
  <c r="AN75" i="13"/>
  <c r="AJ71" i="13"/>
  <c r="AH78" i="13"/>
  <c r="AD74" i="13"/>
  <c r="AE17" i="13"/>
  <c r="AK63" i="13"/>
  <c r="AD62" i="13"/>
  <c r="AH50" i="13"/>
  <c r="AL38" i="13"/>
  <c r="AD30" i="13"/>
  <c r="AH18" i="13"/>
  <c r="AL6" i="13"/>
  <c r="AM75" i="13"/>
  <c r="AI71" i="13"/>
  <c r="AL75" i="13"/>
  <c r="AH71" i="13"/>
  <c r="AM77" i="13"/>
  <c r="AI73" i="13"/>
  <c r="AE69" i="13"/>
  <c r="AG75" i="13"/>
  <c r="AD6" i="13"/>
  <c r="AN50" i="13"/>
  <c r="AM72" i="13"/>
  <c r="AI68" i="13"/>
  <c r="AH75" i="13"/>
  <c r="AD71" i="13"/>
  <c r="AJ62" i="13"/>
  <c r="AK34" i="13"/>
  <c r="AK58" i="13"/>
  <c r="AC35" i="13"/>
  <c r="AG21" i="13"/>
  <c r="AG38" i="13"/>
  <c r="AC65" i="13"/>
  <c r="AM60" i="13"/>
  <c r="AE52" i="13"/>
  <c r="AI40" i="13"/>
  <c r="AM28" i="13"/>
  <c r="AE20" i="13"/>
  <c r="AI8" i="13"/>
  <c r="AI57" i="13"/>
  <c r="AM45" i="13"/>
  <c r="AE37" i="13"/>
  <c r="AI66" i="13"/>
  <c r="AK11" i="13"/>
  <c r="AK62" i="13"/>
  <c r="AI61" i="13"/>
  <c r="AL74" i="13"/>
  <c r="AH70" i="13"/>
  <c r="AK74" i="13"/>
  <c r="AG70" i="13"/>
  <c r="AL76" i="13"/>
  <c r="AH72" i="13"/>
  <c r="AD68" i="13"/>
  <c r="AN27" i="13"/>
  <c r="AG46" i="13"/>
  <c r="AE29" i="13"/>
  <c r="AC67" i="13"/>
  <c r="AF63" i="13"/>
  <c r="AJ80" i="13"/>
  <c r="AE39" i="13"/>
  <c r="AK51" i="13"/>
  <c r="AH66" i="13"/>
  <c r="AN29" i="13"/>
  <c r="AF38" i="13"/>
  <c r="AC68" i="13"/>
  <c r="AE58" i="13"/>
  <c r="AN68" i="13"/>
  <c r="AM35" i="13"/>
  <c r="AI15" i="13"/>
  <c r="AE77" i="13"/>
  <c r="AM69" i="13"/>
  <c r="AI17" i="13"/>
  <c r="AC78" i="13"/>
  <c r="AK70" i="13"/>
  <c r="AG50" i="13"/>
  <c r="AK38" i="13"/>
  <c r="AC30" i="13"/>
  <c r="AG18" i="13"/>
  <c r="AK6" i="13"/>
  <c r="AD65" i="13"/>
  <c r="AH53" i="13"/>
  <c r="AL41" i="13"/>
  <c r="AH58" i="13"/>
  <c r="AL46" i="13"/>
  <c r="AD38" i="13"/>
  <c r="AH26" i="13"/>
  <c r="AL14" i="13"/>
  <c r="AI77" i="13"/>
  <c r="AE73" i="13"/>
  <c r="AH37" i="13"/>
  <c r="AD31" i="13"/>
  <c r="AM42" i="13"/>
  <c r="AM47" i="13"/>
  <c r="AE60" i="13"/>
  <c r="AG31" i="13"/>
  <c r="AL54" i="13"/>
  <c r="AF53" i="13"/>
  <c r="AF21" i="13"/>
  <c r="AJ58" i="13"/>
  <c r="AK76" i="13"/>
  <c r="AM66" i="13"/>
  <c r="AI47" i="13"/>
  <c r="AH80" i="13"/>
  <c r="AM73" i="13"/>
  <c r="AI69" i="13"/>
  <c r="AM74" i="13"/>
  <c r="AI70" i="13"/>
  <c r="AK77" i="13"/>
  <c r="AG73" i="13"/>
  <c r="AC69" i="13"/>
  <c r="AL80" i="13"/>
  <c r="AE28" i="13"/>
  <c r="AN61" i="13"/>
  <c r="AE59" i="13"/>
  <c r="AE27" i="13"/>
  <c r="AE33" i="13"/>
  <c r="AH79" i="13"/>
  <c r="AH17" i="13"/>
  <c r="AH16" i="13"/>
  <c r="AN57" i="13"/>
  <c r="AF49" i="13"/>
  <c r="AJ37" i="13"/>
  <c r="AN25" i="13"/>
  <c r="AF17" i="13"/>
  <c r="AC64" i="13"/>
  <c r="AG52" i="13"/>
  <c r="AK40" i="13"/>
  <c r="AN80" i="13"/>
  <c r="AN63" i="13"/>
  <c r="AG57" i="13"/>
  <c r="AK45" i="13"/>
  <c r="AC37" i="13"/>
  <c r="AG25" i="13"/>
  <c r="AK13" i="13"/>
  <c r="AL79" i="13"/>
  <c r="AF57" i="13"/>
  <c r="AI80" i="13"/>
  <c r="AM15" i="13"/>
  <c r="AC43" i="13"/>
  <c r="AD45" i="13"/>
  <c r="AH34" i="13"/>
  <c r="AD66" i="13"/>
  <c r="AJ41" i="13"/>
  <c r="AJ9" i="13"/>
  <c r="AN46" i="13"/>
  <c r="AG72" i="13"/>
  <c r="AF76" i="13"/>
  <c r="AE78" i="13"/>
  <c r="AM70" i="13"/>
  <c r="AL21" i="13"/>
  <c r="AF71" i="13"/>
  <c r="AG37" i="13"/>
  <c r="AL7" i="13"/>
  <c r="AI54" i="13"/>
  <c r="AD76" i="13"/>
  <c r="AL68" i="13"/>
  <c r="AL37" i="13"/>
  <c r="AN73" i="13"/>
  <c r="AJ69" i="13"/>
  <c r="AE48" i="13"/>
  <c r="AI36" i="13"/>
  <c r="AM24" i="13"/>
  <c r="AE16" i="13"/>
  <c r="AN59" i="13"/>
  <c r="AF51" i="13"/>
  <c r="AJ39" i="13"/>
  <c r="AM62" i="13"/>
  <c r="AF56" i="13"/>
  <c r="AJ44" i="13"/>
  <c r="AN32" i="13"/>
  <c r="AF24" i="13"/>
  <c r="AJ12" i="13"/>
  <c r="AH76" i="13"/>
  <c r="AD72" i="13"/>
  <c r="AE21" i="13"/>
  <c r="AE7" i="13"/>
  <c r="AH51" i="13"/>
  <c r="AL22" i="13"/>
  <c r="AL72" i="13"/>
  <c r="AH68" i="13"/>
  <c r="AL73" i="13"/>
  <c r="AH69" i="13"/>
  <c r="AJ76" i="13"/>
  <c r="AF72" i="13"/>
  <c r="AJ63" i="13"/>
  <c r="AN51" i="13"/>
  <c r="AJ64" i="13"/>
  <c r="AN52" i="13"/>
  <c r="AF44" i="13"/>
  <c r="AJ32" i="13"/>
  <c r="AN20" i="13"/>
  <c r="AM6" i="13"/>
  <c r="AM36" i="13"/>
  <c r="AG16" i="13"/>
  <c r="AL55" i="13"/>
  <c r="AD47" i="13"/>
  <c r="AH35" i="13"/>
  <c r="AL23" i="13"/>
  <c r="AD15" i="13"/>
  <c r="AM58" i="13"/>
  <c r="AE50" i="13"/>
  <c r="AI38" i="13"/>
  <c r="AM63" i="13"/>
  <c r="AE55" i="13"/>
  <c r="AI43" i="13"/>
  <c r="AM31" i="13"/>
  <c r="AE23" i="13"/>
  <c r="AI11" i="13"/>
  <c r="AK78" i="13"/>
  <c r="AG74" i="13"/>
  <c r="AC70" i="13"/>
  <c r="AH77" i="13"/>
  <c r="AD73" i="13"/>
  <c r="AE66" i="13"/>
  <c r="AI31" i="13"/>
  <c r="AM19" i="13"/>
  <c r="AI59" i="13"/>
  <c r="AD46" i="13"/>
  <c r="AM21" i="13"/>
  <c r="AK54" i="13"/>
  <c r="AC46" i="13"/>
  <c r="AK22" i="13"/>
  <c r="AC14" i="13"/>
  <c r="AL57" i="13"/>
  <c r="AD49" i="13"/>
  <c r="AM29" i="13"/>
  <c r="AL62" i="13"/>
  <c r="AD54" i="13"/>
  <c r="AH42" i="13"/>
  <c r="AL30" i="13"/>
  <c r="AD22" i="13"/>
  <c r="AH10" i="13"/>
  <c r="AN49" i="13"/>
  <c r="AK79" i="13"/>
  <c r="AC71" i="13"/>
  <c r="AD33" i="13"/>
  <c r="AI27" i="13"/>
  <c r="AI48" i="13"/>
  <c r="AG63" i="13"/>
  <c r="AD29" i="13"/>
  <c r="AD14" i="13"/>
  <c r="AH63" i="13"/>
  <c r="AL51" i="13"/>
  <c r="AD43" i="13"/>
  <c r="AH31" i="13"/>
  <c r="AL19" i="13"/>
  <c r="AD11" i="13"/>
  <c r="AJ66" i="13"/>
  <c r="AN54" i="13"/>
  <c r="AF46" i="13"/>
  <c r="AJ34" i="13"/>
  <c r="AD12" i="13"/>
  <c r="AD13" i="13"/>
  <c r="AC61" i="13"/>
  <c r="AG49" i="13"/>
  <c r="AK37" i="13"/>
  <c r="AC29" i="13"/>
  <c r="AG17" i="13"/>
  <c r="AK71" i="13"/>
  <c r="AK72" i="13"/>
  <c r="AG68" i="13"/>
  <c r="AI56" i="13"/>
  <c r="AM44" i="13"/>
  <c r="AE36" i="13"/>
  <c r="AI24" i="13"/>
  <c r="AM12" i="13"/>
  <c r="AM61" i="13"/>
  <c r="AE53" i="13"/>
  <c r="AI41" i="13"/>
  <c r="AI75" i="13"/>
  <c r="AE71" i="13"/>
  <c r="AH61" i="13"/>
  <c r="AL49" i="13"/>
  <c r="AL39" i="13"/>
  <c r="AK20" i="13"/>
  <c r="AG62" i="13"/>
  <c r="AK50" i="13"/>
  <c r="AC42" i="13"/>
  <c r="AG30" i="13"/>
  <c r="AK18" i="13"/>
  <c r="AC10" i="13"/>
  <c r="AI65" i="13"/>
  <c r="AM53" i="13"/>
  <c r="AE45" i="13"/>
  <c r="AI33" i="13"/>
  <c r="AN56" i="13"/>
  <c r="AF48" i="13"/>
  <c r="AJ36" i="13"/>
  <c r="AN24" i="13"/>
  <c r="AF16" i="13"/>
  <c r="AD80" i="13"/>
  <c r="AH55" i="13"/>
  <c r="AL43" i="13"/>
  <c r="AD35" i="13"/>
  <c r="AH23" i="13"/>
  <c r="AL11" i="13"/>
  <c r="AL60" i="13"/>
  <c r="AD52" i="13"/>
  <c r="AH40" i="13"/>
  <c r="AG60" i="13"/>
  <c r="AK48" i="13"/>
  <c r="AG77" i="13"/>
  <c r="AC73" i="13"/>
  <c r="AG61" i="13"/>
  <c r="AK49" i="13"/>
  <c r="AC41" i="13"/>
  <c r="AG29" i="13"/>
  <c r="AK17" i="13"/>
  <c r="AH19" i="13"/>
  <c r="AI16" i="13"/>
  <c r="AN71" i="13"/>
  <c r="AN6" i="13"/>
  <c r="AF78" i="13"/>
  <c r="AN70" i="13"/>
  <c r="AK19" i="13"/>
  <c r="AD79" i="13"/>
  <c r="AL71" i="13"/>
  <c r="AI52" i="13"/>
  <c r="AM40" i="13"/>
  <c r="AE32" i="13"/>
  <c r="AI20" i="13"/>
  <c r="AM8" i="13"/>
  <c r="AF67" i="13"/>
  <c r="AJ55" i="13"/>
  <c r="AN43" i="13"/>
  <c r="AJ60" i="13"/>
  <c r="AN48" i="13"/>
  <c r="AF40" i="13"/>
  <c r="AJ28" i="13"/>
  <c r="AN16" i="13"/>
  <c r="AF8" i="13"/>
  <c r="AJ78" i="13"/>
  <c r="AF74" i="13"/>
  <c r="AI37" i="13"/>
  <c r="CF79" i="2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R41" i="14" l="1"/>
  <c r="BO79" i="14"/>
  <c r="BG75" i="14"/>
  <c r="BI71" i="14"/>
  <c r="BK80" i="14"/>
  <c r="BR60" i="14"/>
  <c r="BN76" i="14"/>
  <c r="BR35" i="14"/>
  <c r="BG79" i="14"/>
  <c r="BP74" i="14"/>
  <c r="BF73" i="14"/>
  <c r="BR8" i="14"/>
  <c r="BJ77" i="14"/>
  <c r="BL69" i="14"/>
  <c r="BR55" i="14"/>
  <c r="BK74" i="14"/>
  <c r="BP80" i="14"/>
  <c r="BR39" i="14"/>
  <c r="BI76" i="14"/>
  <c r="BK73" i="14"/>
  <c r="BP70" i="14"/>
  <c r="BQ71" i="14"/>
  <c r="BF75" i="14"/>
  <c r="BK76" i="14"/>
  <c r="BL73" i="14"/>
  <c r="BM74" i="14"/>
  <c r="BR40" i="14"/>
  <c r="BR56" i="14"/>
  <c r="BR50" i="14"/>
  <c r="BR51" i="14"/>
  <c r="BR52" i="14"/>
  <c r="BR10" i="14"/>
  <c r="BF69" i="14"/>
  <c r="BH72" i="14"/>
  <c r="BR61" i="14"/>
  <c r="BO78" i="14"/>
  <c r="BI72" i="14"/>
  <c r="BQ74" i="14"/>
  <c r="BQ73" i="14"/>
  <c r="BP78" i="14"/>
  <c r="BJ79" i="14"/>
  <c r="BQ79" i="14"/>
  <c r="BJ72" i="14"/>
  <c r="BK79" i="14"/>
  <c r="BL75" i="14"/>
  <c r="BR32" i="14"/>
  <c r="BK70" i="14"/>
  <c r="BM80" i="14"/>
  <c r="BG73" i="14"/>
  <c r="BR33" i="14"/>
  <c r="BR7" i="14"/>
  <c r="BR37" i="14"/>
  <c r="BJ75" i="14"/>
  <c r="BR63" i="14"/>
  <c r="BG77" i="14"/>
  <c r="BR30" i="14"/>
  <c r="BJ69" i="14"/>
  <c r="BL79" i="14"/>
  <c r="BR44" i="14"/>
  <c r="BR43" i="14"/>
  <c r="BR21" i="14"/>
  <c r="BR62" i="14"/>
  <c r="BR68" i="14"/>
  <c r="BQ76" i="14"/>
  <c r="BR14" i="14"/>
  <c r="BM70" i="14"/>
  <c r="BK69" i="14"/>
  <c r="BR31" i="14"/>
  <c r="BR38" i="14"/>
  <c r="BM72" i="14"/>
  <c r="BF74" i="14"/>
  <c r="BM71" i="14"/>
  <c r="BH78" i="14"/>
  <c r="BR28" i="14"/>
  <c r="BO72" i="14"/>
  <c r="BR53" i="14"/>
  <c r="BL77" i="14"/>
  <c r="BQ70" i="14"/>
  <c r="BR15" i="14"/>
  <c r="BI78" i="14"/>
  <c r="BR6" i="14"/>
  <c r="BO69" i="14"/>
  <c r="BN80" i="14"/>
  <c r="BR59" i="14"/>
  <c r="BI74" i="14"/>
  <c r="BO71" i="14"/>
  <c r="BR19" i="14"/>
  <c r="BR48" i="14"/>
  <c r="BG76" i="14"/>
  <c r="BI73" i="14"/>
  <c r="BR45" i="14"/>
  <c r="BQ72" i="14"/>
  <c r="BR25" i="14"/>
  <c r="BN77" i="14"/>
  <c r="BQ75" i="14"/>
  <c r="BP71" i="14"/>
  <c r="BH76" i="14"/>
  <c r="BJ73" i="14"/>
  <c r="BJ74" i="14"/>
  <c r="BH70" i="14"/>
  <c r="BL78" i="14"/>
  <c r="BQ80" i="14"/>
  <c r="BR34" i="14"/>
  <c r="BN78" i="14"/>
  <c r="BI80" i="14"/>
  <c r="BQ77" i="14"/>
  <c r="BN74" i="14"/>
  <c r="BG71" i="14"/>
  <c r="BR54" i="14"/>
  <c r="BL76" i="14"/>
  <c r="BR36" i="14"/>
  <c r="BN70" i="14"/>
  <c r="BG78" i="14"/>
  <c r="BR12" i="14"/>
  <c r="BO70" i="14"/>
  <c r="BR16" i="14"/>
  <c r="BM69" i="14"/>
  <c r="BK72" i="14"/>
  <c r="BR66" i="14"/>
  <c r="BN69" i="14"/>
  <c r="BM79" i="14"/>
  <c r="BL72" i="14"/>
  <c r="BR20" i="14"/>
  <c r="BL80" i="14"/>
  <c r="BF77" i="14"/>
  <c r="BL74" i="14"/>
  <c r="BR49" i="14"/>
  <c r="BF76" i="14"/>
  <c r="BH73" i="14"/>
  <c r="BF70" i="14"/>
  <c r="BR47" i="14"/>
  <c r="BR27" i="14"/>
  <c r="BR23" i="14"/>
  <c r="BF71" i="14"/>
  <c r="BJ78" i="14"/>
  <c r="BP69" i="14"/>
  <c r="BR18" i="14"/>
  <c r="BH77" i="14"/>
  <c r="BH75" i="14"/>
  <c r="BG70" i="14"/>
  <c r="BK78" i="14"/>
  <c r="BR11" i="14"/>
  <c r="BQ69" i="14"/>
  <c r="BN72" i="14"/>
  <c r="BF80" i="14"/>
  <c r="BI77" i="14"/>
  <c r="BI75" i="14"/>
  <c r="BO74" i="14"/>
  <c r="BH71" i="14"/>
  <c r="BR64" i="14"/>
  <c r="BG80" i="14"/>
  <c r="BR57" i="14"/>
  <c r="BI70" i="14"/>
  <c r="BM78" i="14"/>
  <c r="BN79" i="14"/>
  <c r="BP72" i="14"/>
  <c r="BJ80" i="14"/>
  <c r="BK77" i="14"/>
  <c r="BR58" i="14"/>
  <c r="BK75" i="14"/>
  <c r="BJ71" i="14"/>
  <c r="BJ76" i="14"/>
  <c r="BJ70" i="14"/>
  <c r="BR26" i="14"/>
  <c r="BO80" i="14"/>
  <c r="BM77" i="14"/>
  <c r="BR9" i="14"/>
  <c r="BM75" i="14"/>
  <c r="BR42" i="14"/>
  <c r="BK71" i="14"/>
  <c r="BM73" i="14"/>
  <c r="BR65" i="14"/>
  <c r="BF79" i="14"/>
  <c r="BL71" i="14"/>
  <c r="BM76" i="14"/>
  <c r="BN73" i="14"/>
  <c r="BG69" i="14"/>
  <c r="BN75" i="14"/>
  <c r="BR22" i="14"/>
  <c r="BO73" i="14"/>
  <c r="BQ78" i="14"/>
  <c r="BH69" i="14"/>
  <c r="BR13" i="14"/>
  <c r="BH79" i="14"/>
  <c r="BP79" i="14"/>
  <c r="BF72" i="14"/>
  <c r="BR67" i="14"/>
  <c r="BO77" i="14"/>
  <c r="BR46" i="14"/>
  <c r="BO75" i="14"/>
  <c r="BG74" i="14"/>
  <c r="BO76" i="14"/>
  <c r="BL70" i="14"/>
  <c r="BF78" i="14"/>
  <c r="BI69" i="14"/>
  <c r="BI79" i="14"/>
  <c r="BG72" i="14"/>
  <c r="BR24" i="14"/>
  <c r="BH80" i="14"/>
  <c r="BP77" i="14"/>
  <c r="BR29" i="14"/>
  <c r="BP75" i="14"/>
  <c r="BR17" i="14"/>
  <c r="BH74" i="14"/>
  <c r="BN71" i="14"/>
  <c r="BP76" i="14"/>
  <c r="BP73" i="14"/>
  <c r="F8" i="12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BR74" i="14" l="1"/>
  <c r="BR69" i="14"/>
  <c r="BR77" i="14"/>
  <c r="BR72" i="14"/>
  <c r="BR73" i="14"/>
  <c r="BR75" i="14"/>
  <c r="BR71" i="14"/>
  <c r="BR78" i="14"/>
  <c r="BR70" i="14"/>
  <c r="BR80" i="14"/>
  <c r="BR76" i="14"/>
  <c r="BR79" i="14"/>
  <c r="F11" i="12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E18" i="12" s="1"/>
  <c r="F17" i="12"/>
  <c r="E17" i="12"/>
  <c r="G17" i="12"/>
  <c r="H17" i="12"/>
  <c r="I17" i="12"/>
  <c r="A19" i="3"/>
  <c r="B20" i="3"/>
  <c r="H18" i="12" l="1"/>
  <c r="I18" i="12"/>
  <c r="F18" i="12"/>
  <c r="G18" i="12"/>
  <c r="B21" i="3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G12" i="9" l="1"/>
  <c r="B24" i="3"/>
  <c r="A23" i="3"/>
  <c r="K6" i="9"/>
  <c r="M6" i="9" s="1"/>
  <c r="P7" i="9"/>
  <c r="Q7" i="9"/>
  <c r="K19" i="9" l="1"/>
  <c r="M19" i="9" s="1"/>
  <c r="A24" i="3"/>
  <c r="B25" i="3"/>
  <c r="K7" i="9"/>
  <c r="K20" i="9" s="1"/>
  <c r="P8" i="9"/>
  <c r="Q8" i="9"/>
  <c r="M7" i="9" l="1"/>
  <c r="K32" i="9"/>
  <c r="M32" i="9" s="1"/>
  <c r="B26" i="3"/>
  <c r="A25" i="3"/>
  <c r="M20" i="9"/>
  <c r="K33" i="9"/>
  <c r="Q9" i="9"/>
  <c r="P9" i="9"/>
  <c r="K8" i="9"/>
  <c r="K9" i="9" l="1"/>
  <c r="K22" i="9" s="1"/>
  <c r="K45" i="9"/>
  <c r="M45" i="9" s="1"/>
  <c r="A26" i="3"/>
  <c r="B27" i="3"/>
  <c r="M8" i="9"/>
  <c r="K21" i="9"/>
  <c r="Q10" i="9"/>
  <c r="P10" i="9"/>
  <c r="M33" i="9"/>
  <c r="K46" i="9"/>
  <c r="M9" i="9" l="1"/>
  <c r="K58" i="9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36" i="9"/>
  <c r="M23" i="9"/>
  <c r="K12" i="9" l="1"/>
  <c r="K24" i="9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<sst xmlns="http://schemas.openxmlformats.org/spreadsheetml/2006/main" count="936" uniqueCount="153">
  <si>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</si>
  <si>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</si>
  <si>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</si>
  <si>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</si>
  <si>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</si>
  <si>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</si>
  <si>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</si>
  <si>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</si>
  <si>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</si>
  <si>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</si>
  <si>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</si>
  <si>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</si>
  <si>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</si>
  <si>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</si>
  <si>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</si>
  <si>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</si>
  <si>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</si>
  <si>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</si>
  <si>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</si>
  <si>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</si>
  <si>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</si>
  <si>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</si>
  <si>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</si>
  <si>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</si>
  <si>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</si>
  <si>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</si>
  <si>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</si>
  <si>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</si>
  <si>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</si>
  <si>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</si>
  <si>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</si>
  <si>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</si>
  <si>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</si>
  <si>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</si>
  <si>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</si>
  <si>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</si>
  <si>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</si>
  <si>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</si>
  <si>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</si>
  <si>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</si>
  <si>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</si>
  <si>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</si>
  <si>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</si>
  <si>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</si>
  <si>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</si>
  <si>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</si>
  <si>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</si>
  <si>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</si>
  <si>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</si>
  <si>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</si>
  <si>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</si>
  <si>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</si>
  <si>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</si>
  <si>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</si>
  <si>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</si>
  <si>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</si>
  <si>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</si>
  <si>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</si>
  <si>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</si>
  <si>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</si>
  <si>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</si>
  <si>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</si>
  <si>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</si>
  <si>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</si>
  <si>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</si>
  <si>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</si>
  <si>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</si>
  <si>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</si>
  <si>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</si>
  <si>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</si>
  <si>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</si>
  <si>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</si>
  <si>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</si>
  <si>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</si>
  <si>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</si>
  <si>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</si>
  <si>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</si>
  <si>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</si>
  <si>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</si>
  <si>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</si>
  <si>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</si>
  <si>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</si>
  <si>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</si>
  <si>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</si>
  <si>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</si>
  <si>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</si>
  <si>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</si>
  <si>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</si>
  <si>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</si>
  <si>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</si>
  <si>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</si>
  <si>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</si>
  <si>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</si>
  <si>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</si>
  <si>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</si>
  <si>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</si>
  <si>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</si>
  <si>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</si>
  <si>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</si>
  <si>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</si>
  <si>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</si>
  <si>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</si>
  <si>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</si>
  <si>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</si>
  <si>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</si>
  <si>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</si>
  <si>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</si>
  <si>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</si>
  <si>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</si>
  <si>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</si>
  <si>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</si>
  <si>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</si>
  <si>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</si>
  <si>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</si>
  <si>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</si>
  <si>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</si>
  <si>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</si>
  <si>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</si>
  <si>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</si>
  <si>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</si>
  <si>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</si>
  <si>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</si>
  <si>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</si>
  <si>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</si>
  <si>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</si>
  <si>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</si>
  <si>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</si>
  <si>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</si>
  <si>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</si>
  <si>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</si>
  <si>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</si>
  <si>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</si>
  <si>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</si>
  <si>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</si>
  <si>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</si>
  <si>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</si>
  <si>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</si>
  <si>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</si>
  <si>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</si>
  <si>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</si>
  <si>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</si>
  <si>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</si>
  <si>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</si>
  <si>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</si>
  <si>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</si>
  <si>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</si>
  <si>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</si>
  <si>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</si>
  <si>
    <t>q1</t>
  </si>
  <si>
    <t>q5</t>
  </si>
  <si>
    <t>QUINTIL 1 incidencia</t>
  </si>
  <si>
    <t>QUINTIL 5 incidencia</t>
  </si>
  <si>
    <t>q1-q5 diferencia de incidencias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</si>
</sst>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8" fontId="0" fillId="0" borderId="0" xfId="0" applyNumberForma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6" fontId="0" fillId="0" borderId="0" xfId="0" quotePrefix="1" applyNumberFormat="1"/>
    <xf numFmtId="2" fontId="5" fillId="0" borderId="0" xfId="0" applyNumberFormat="1" applyFont="1"/>
    <xf numFmtId="2" fontId="4" fillId="0" borderId="0" xfId="0" applyNumberFormat="1" applyFont="1"/>
    <xf numFmtId="17" fontId="3" fillId="0" borderId="0" xfId="0" applyNumberFormat="1" applyFont="1" applyAlignment="1">
      <alignment horizontal="center"/>
    </xf>
    <xf numFmtId="2" fontId="3" fillId="0" borderId="4" xfId="0" applyNumberFormat="1" applyFont="1" applyBorder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  <c:pt idx="93" formatCode="0.00%">
                  <c:v>3.3081080291061937E-2</c:v>
                </c:pt>
                <c:pt idx="94" formatCode="0.00%">
                  <c:v>2.4505648939364022E-2</c:v>
                </c:pt>
                <c:pt idx="95" formatCode="0.00%">
                  <c:v>2.0319002611617121E-2</c:v>
                </c:pt>
                <c:pt idx="96" formatCode="0.00%">
                  <c:v>2.6325876581951402E-2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  <c:pt idx="85" formatCode="0.00%">
                  <c:v>0.2060060306089917</c:v>
                </c:pt>
                <c:pt idx="86" formatCode="0.00%">
                  <c:v>0.13003508560672206</c:v>
                </c:pt>
                <c:pt idx="87" formatCode="0.00%">
                  <c:v>0.10873591167641217</c:v>
                </c:pt>
                <c:pt idx="88" formatCode="0.00%">
                  <c:v>8.6883528828919587E-2</c:v>
                </c:pt>
                <c:pt idx="89" formatCode="0.00%">
                  <c:v>4.2916808344292123E-2</c:v>
                </c:pt>
                <c:pt idx="90" formatCode="0.00%">
                  <c:v>4.5015003881451854E-2</c:v>
                </c:pt>
                <c:pt idx="91" formatCode="0.00%">
                  <c:v>3.9352806514615368E-2</c:v>
                </c:pt>
                <c:pt idx="92" formatCode="0.00%">
                  <c:v>4.1693074529161933E-2</c:v>
                </c:pt>
                <c:pt idx="93" formatCode="0.00%">
                  <c:v>3.3946058175184479E-2</c:v>
                </c:pt>
                <c:pt idx="94" formatCode="0.00%">
                  <c:v>2.5636935336685429E-2</c:v>
                </c:pt>
                <c:pt idx="95" formatCode="0.00%">
                  <c:v>2.2584761104629258E-2</c:v>
                </c:pt>
                <c:pt idx="96" formatCode="0.00%">
                  <c:v>2.6725733965583087E-2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  <c:pt idx="85" formatCode="0.00%">
                  <c:v>0.20595148300979838</c:v>
                </c:pt>
                <c:pt idx="86" formatCode="0.00%">
                  <c:v>0.13013120494736774</c:v>
                </c:pt>
                <c:pt idx="87" formatCode="0.00%">
                  <c:v>0.11074013722809561</c:v>
                </c:pt>
                <c:pt idx="88" formatCode="0.00%">
                  <c:v>8.8202404350806063E-2</c:v>
                </c:pt>
                <c:pt idx="89" formatCode="0.00%">
                  <c:v>4.2386161819870427E-2</c:v>
                </c:pt>
                <c:pt idx="90" formatCode="0.00%">
                  <c:v>4.5507087162101945E-2</c:v>
                </c:pt>
                <c:pt idx="91" formatCode="0.00%">
                  <c:v>3.9915504417715075E-2</c:v>
                </c:pt>
                <c:pt idx="92" formatCode="0.00%">
                  <c:v>4.1227228864620491E-2</c:v>
                </c:pt>
                <c:pt idx="93" formatCode="0.00%">
                  <c:v>3.4227982073778307E-2</c:v>
                </c:pt>
                <c:pt idx="94" formatCode="0.00%">
                  <c:v>2.6295301213072886E-2</c:v>
                </c:pt>
                <c:pt idx="95" formatCode="0.00%">
                  <c:v>2.3372309365687682E-2</c:v>
                </c:pt>
                <c:pt idx="96" formatCode="0.00%">
                  <c:v>2.6753996324876184E-2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  <c:pt idx="85" formatCode="0.00%">
                  <c:v>0.20816975702616336</c:v>
                </c:pt>
                <c:pt idx="86" formatCode="0.00%">
                  <c:v>0.13354219518869503</c:v>
                </c:pt>
                <c:pt idx="87" formatCode="0.00%">
                  <c:v>0.11115884720172953</c:v>
                </c:pt>
                <c:pt idx="88" formatCode="0.00%">
                  <c:v>8.806174899665975E-2</c:v>
                </c:pt>
                <c:pt idx="89" formatCode="0.00%">
                  <c:v>4.1786403725716292E-2</c:v>
                </c:pt>
                <c:pt idx="90" formatCode="0.00%">
                  <c:v>4.5899632458950235E-2</c:v>
                </c:pt>
                <c:pt idx="91" formatCode="0.00%">
                  <c:v>4.0610038452343566E-2</c:v>
                </c:pt>
                <c:pt idx="92" formatCode="0.00%">
                  <c:v>4.1786310742923494E-2</c:v>
                </c:pt>
                <c:pt idx="93" formatCode="0.00%">
                  <c:v>3.4823097142526072E-2</c:v>
                </c:pt>
                <c:pt idx="94" formatCode="0.00%">
                  <c:v>2.7194345138702669E-2</c:v>
                </c:pt>
                <c:pt idx="95" formatCode="0.00%">
                  <c:v>2.4943339210105941E-2</c:v>
                </c:pt>
                <c:pt idx="96" formatCode="0.00%">
                  <c:v>2.6929402287534376E-2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  <c:pt idx="93" formatCode="0.00%">
                  <c:v>3.5558823600745804E-2</c:v>
                </c:pt>
                <c:pt idx="94" formatCode="0.00%">
                  <c:v>2.8869072507666571E-2</c:v>
                </c:pt>
                <c:pt idx="95" formatCode="0.00%">
                  <c:v>2.6662958438023354E-2</c:v>
                </c:pt>
                <c:pt idx="96" formatCode="0.00%">
                  <c:v>2.7491859150091003E-2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45261</c:v>
                </c:pt>
                <c:pt idx="1">
                  <c:v>45292</c:v>
                </c:pt>
                <c:pt idx="2">
                  <c:v>45323</c:v>
                </c:pt>
                <c:pt idx="3">
                  <c:v>45352</c:v>
                </c:pt>
                <c:pt idx="4">
                  <c:v>45383</c:v>
                </c:pt>
                <c:pt idx="5">
                  <c:v>45413</c:v>
                </c:pt>
                <c:pt idx="6">
                  <c:v>45444</c:v>
                </c:pt>
                <c:pt idx="7">
                  <c:v>45474</c:v>
                </c:pt>
                <c:pt idx="8">
                  <c:v>45505</c:v>
                </c:pt>
                <c:pt idx="9">
                  <c:v>45536</c:v>
                </c:pt>
                <c:pt idx="10">
                  <c:v>45566</c:v>
                </c:pt>
                <c:pt idx="11">
                  <c:v>45597</c:v>
                </c:pt>
                <c:pt idx="12">
                  <c:v>45627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0.25930668071910268</c:v>
                </c:pt>
                <c:pt idx="1">
                  <c:v>0.20458141154209519</c:v>
                </c:pt>
                <c:pt idx="2">
                  <c:v>0.12452032037765881</c:v>
                </c:pt>
                <c:pt idx="3">
                  <c:v>0.10495215982218187</c:v>
                </c:pt>
                <c:pt idx="4">
                  <c:v>8.4299238461447379E-2</c:v>
                </c:pt>
                <c:pt idx="5">
                  <c:v>4.2678306560887114E-2</c:v>
                </c:pt>
                <c:pt idx="6">
                  <c:v>4.4035154730669657E-2</c:v>
                </c:pt>
                <c:pt idx="7">
                  <c:v>3.844397342922834E-2</c:v>
                </c:pt>
                <c:pt idx="8">
                  <c:v>4.1749522628150348E-2</c:v>
                </c:pt>
                <c:pt idx="9">
                  <c:v>3.3081080291061937E-2</c:v>
                </c:pt>
                <c:pt idx="10">
                  <c:v>2.4505648939364022E-2</c:v>
                </c:pt>
                <c:pt idx="11">
                  <c:v>2.0319002611617121E-2</c:v>
                </c:pt>
                <c:pt idx="12">
                  <c:v>2.6325876581951402E-2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45261</c:v>
                </c:pt>
                <c:pt idx="1">
                  <c:v>45292</c:v>
                </c:pt>
                <c:pt idx="2">
                  <c:v>45323</c:v>
                </c:pt>
                <c:pt idx="3">
                  <c:v>45352</c:v>
                </c:pt>
                <c:pt idx="4">
                  <c:v>45383</c:v>
                </c:pt>
                <c:pt idx="5">
                  <c:v>45413</c:v>
                </c:pt>
                <c:pt idx="6">
                  <c:v>45444</c:v>
                </c:pt>
                <c:pt idx="7">
                  <c:v>45474</c:v>
                </c:pt>
                <c:pt idx="8">
                  <c:v>45505</c:v>
                </c:pt>
                <c:pt idx="9">
                  <c:v>45536</c:v>
                </c:pt>
                <c:pt idx="10">
                  <c:v>45566</c:v>
                </c:pt>
                <c:pt idx="11">
                  <c:v>45597</c:v>
                </c:pt>
                <c:pt idx="12">
                  <c:v>45627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0.25572870220640764</c:v>
                </c:pt>
                <c:pt idx="1">
                  <c:v>0.2060060306089917</c:v>
                </c:pt>
                <c:pt idx="2">
                  <c:v>0.13003508560672206</c:v>
                </c:pt>
                <c:pt idx="3">
                  <c:v>0.10873591167641217</c:v>
                </c:pt>
                <c:pt idx="4">
                  <c:v>8.6883528828919587E-2</c:v>
                </c:pt>
                <c:pt idx="5">
                  <c:v>4.2916808344292123E-2</c:v>
                </c:pt>
                <c:pt idx="6">
                  <c:v>4.5015003881451854E-2</c:v>
                </c:pt>
                <c:pt idx="7">
                  <c:v>3.9352806514615368E-2</c:v>
                </c:pt>
                <c:pt idx="8">
                  <c:v>4.1693074529161933E-2</c:v>
                </c:pt>
                <c:pt idx="9">
                  <c:v>3.3946058175184479E-2</c:v>
                </c:pt>
                <c:pt idx="10">
                  <c:v>2.5636935336685429E-2</c:v>
                </c:pt>
                <c:pt idx="11">
                  <c:v>2.2584761104629258E-2</c:v>
                </c:pt>
                <c:pt idx="12">
                  <c:v>2.6725733965583087E-2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45261</c:v>
                </c:pt>
                <c:pt idx="1">
                  <c:v>45292</c:v>
                </c:pt>
                <c:pt idx="2">
                  <c:v>45323</c:v>
                </c:pt>
                <c:pt idx="3">
                  <c:v>45352</c:v>
                </c:pt>
                <c:pt idx="4">
                  <c:v>45383</c:v>
                </c:pt>
                <c:pt idx="5">
                  <c:v>45413</c:v>
                </c:pt>
                <c:pt idx="6">
                  <c:v>45444</c:v>
                </c:pt>
                <c:pt idx="7">
                  <c:v>45474</c:v>
                </c:pt>
                <c:pt idx="8">
                  <c:v>45505</c:v>
                </c:pt>
                <c:pt idx="9">
                  <c:v>45536</c:v>
                </c:pt>
                <c:pt idx="10">
                  <c:v>45566</c:v>
                </c:pt>
                <c:pt idx="11">
                  <c:v>45597</c:v>
                </c:pt>
                <c:pt idx="12">
                  <c:v>45627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0.25500131445175733</c:v>
                </c:pt>
                <c:pt idx="1">
                  <c:v>0.20595148300979838</c:v>
                </c:pt>
                <c:pt idx="2">
                  <c:v>0.13013120494736774</c:v>
                </c:pt>
                <c:pt idx="3">
                  <c:v>0.11074013722809561</c:v>
                </c:pt>
                <c:pt idx="4">
                  <c:v>8.8202404350806063E-2</c:v>
                </c:pt>
                <c:pt idx="5">
                  <c:v>4.2386161819870427E-2</c:v>
                </c:pt>
                <c:pt idx="6">
                  <c:v>4.5507087162101945E-2</c:v>
                </c:pt>
                <c:pt idx="7">
                  <c:v>3.9915504417715075E-2</c:v>
                </c:pt>
                <c:pt idx="8">
                  <c:v>4.1227228864620491E-2</c:v>
                </c:pt>
                <c:pt idx="9">
                  <c:v>3.4227982073778307E-2</c:v>
                </c:pt>
                <c:pt idx="10">
                  <c:v>2.6295301213072886E-2</c:v>
                </c:pt>
                <c:pt idx="11">
                  <c:v>2.3372309365687682E-2</c:v>
                </c:pt>
                <c:pt idx="12">
                  <c:v>2.6753996324876184E-2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45261</c:v>
                </c:pt>
                <c:pt idx="1">
                  <c:v>45292</c:v>
                </c:pt>
                <c:pt idx="2">
                  <c:v>45323</c:v>
                </c:pt>
                <c:pt idx="3">
                  <c:v>45352</c:v>
                </c:pt>
                <c:pt idx="4">
                  <c:v>45383</c:v>
                </c:pt>
                <c:pt idx="5">
                  <c:v>45413</c:v>
                </c:pt>
                <c:pt idx="6">
                  <c:v>45444</c:v>
                </c:pt>
                <c:pt idx="7">
                  <c:v>45474</c:v>
                </c:pt>
                <c:pt idx="8">
                  <c:v>45505</c:v>
                </c:pt>
                <c:pt idx="9">
                  <c:v>45536</c:v>
                </c:pt>
                <c:pt idx="10">
                  <c:v>45566</c:v>
                </c:pt>
                <c:pt idx="11">
                  <c:v>45597</c:v>
                </c:pt>
                <c:pt idx="12">
                  <c:v>45627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0.25453497673378456</c:v>
                </c:pt>
                <c:pt idx="1">
                  <c:v>0.20816975702616336</c:v>
                </c:pt>
                <c:pt idx="2">
                  <c:v>0.13354219518869503</c:v>
                </c:pt>
                <c:pt idx="3">
                  <c:v>0.11115884720172953</c:v>
                </c:pt>
                <c:pt idx="4">
                  <c:v>8.806174899665975E-2</c:v>
                </c:pt>
                <c:pt idx="5">
                  <c:v>4.1786403725716292E-2</c:v>
                </c:pt>
                <c:pt idx="6">
                  <c:v>4.5899632458950235E-2</c:v>
                </c:pt>
                <c:pt idx="7">
                  <c:v>4.0610038452343566E-2</c:v>
                </c:pt>
                <c:pt idx="8">
                  <c:v>4.1786310742923494E-2</c:v>
                </c:pt>
                <c:pt idx="9">
                  <c:v>3.4823097142526072E-2</c:v>
                </c:pt>
                <c:pt idx="10">
                  <c:v>2.7194345138702669E-2</c:v>
                </c:pt>
                <c:pt idx="11">
                  <c:v>2.4943339210105941E-2</c:v>
                </c:pt>
                <c:pt idx="12">
                  <c:v>2.6929402287534376E-2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45261</c:v>
                </c:pt>
                <c:pt idx="1">
                  <c:v>45292</c:v>
                </c:pt>
                <c:pt idx="2">
                  <c:v>45323</c:v>
                </c:pt>
                <c:pt idx="3">
                  <c:v>45352</c:v>
                </c:pt>
                <c:pt idx="4">
                  <c:v>45383</c:v>
                </c:pt>
                <c:pt idx="5">
                  <c:v>45413</c:v>
                </c:pt>
                <c:pt idx="6">
                  <c:v>45444</c:v>
                </c:pt>
                <c:pt idx="7">
                  <c:v>45474</c:v>
                </c:pt>
                <c:pt idx="8">
                  <c:v>45505</c:v>
                </c:pt>
                <c:pt idx="9">
                  <c:v>45536</c:v>
                </c:pt>
                <c:pt idx="10">
                  <c:v>45566</c:v>
                </c:pt>
                <c:pt idx="11">
                  <c:v>45597</c:v>
                </c:pt>
                <c:pt idx="12">
                  <c:v>45627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0.25180515107178114</c:v>
                </c:pt>
                <c:pt idx="1">
                  <c:v>0.20860510050867043</c:v>
                </c:pt>
                <c:pt idx="2">
                  <c:v>0.13487827515377537</c:v>
                </c:pt>
                <c:pt idx="3">
                  <c:v>0.11097723911231139</c:v>
                </c:pt>
                <c:pt idx="4">
                  <c:v>9.0265424807658867E-2</c:v>
                </c:pt>
                <c:pt idx="5">
                  <c:v>4.1115482864875652E-2</c:v>
                </c:pt>
                <c:pt idx="6">
                  <c:v>4.7006677421264742E-2</c:v>
                </c:pt>
                <c:pt idx="7">
                  <c:v>4.1985767651929073E-2</c:v>
                </c:pt>
                <c:pt idx="8">
                  <c:v>4.218126193482119E-2</c:v>
                </c:pt>
                <c:pt idx="9">
                  <c:v>3.5558823600745804E-2</c:v>
                </c:pt>
                <c:pt idx="10">
                  <c:v>2.8869072507666571E-2</c:v>
                </c:pt>
                <c:pt idx="11">
                  <c:v>2.6662958438023354E-2</c:v>
                </c:pt>
                <c:pt idx="12">
                  <c:v>2.7491859150091003E-2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ax val="0.27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  <c:pt idx="93" formatCode="0.00%">
                  <c:v>3.3081080291061937E-2</c:v>
                </c:pt>
                <c:pt idx="94" formatCode="0.00%">
                  <c:v>2.4505648939364022E-2</c:v>
                </c:pt>
                <c:pt idx="95" formatCode="0.00%">
                  <c:v>2.0319002611617121E-2</c:v>
                </c:pt>
                <c:pt idx="96" formatCode="0.00%">
                  <c:v>2.6325876581951402E-2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  <c:pt idx="93" formatCode="0.00%">
                  <c:v>3.5558823600745804E-2</c:v>
                </c:pt>
                <c:pt idx="94" formatCode="0.00%">
                  <c:v>2.8869072507666571E-2</c:v>
                </c:pt>
                <c:pt idx="95" formatCode="0.00%">
                  <c:v>2.6662958438023354E-2</c:v>
                </c:pt>
                <c:pt idx="96" formatCode="0.00%">
                  <c:v>2.7491859150091003E-2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  <c:pt idx="81" formatCode="0.0%">
                  <c:v>2.0392865832494911</c:v>
                </c:pt>
                <c:pt idx="82" formatCode="0.0%">
                  <c:v>1.8796239341827468</c:v>
                </c:pt>
                <c:pt idx="83" formatCode="0.0%">
                  <c:v>1.5991071336463452</c:v>
                </c:pt>
                <c:pt idx="84" formatCode="0.0%">
                  <c:v>1.1182535978819281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  <c:pt idx="73" formatCode="0.0%">
                  <c:v>2.5553302307303101</c:v>
                </c:pt>
                <c:pt idx="74" formatCode="0.0%">
                  <c:v>2.7581798668220574</c:v>
                </c:pt>
                <c:pt idx="75" formatCode="0.0%">
                  <c:v>2.8664367524959347</c:v>
                </c:pt>
                <c:pt idx="76" formatCode="0.0%">
                  <c:v>2.8752465811614902</c:v>
                </c:pt>
                <c:pt idx="77" formatCode="0.0%">
                  <c:v>2.7567143666976128</c:v>
                </c:pt>
                <c:pt idx="78" formatCode="0.0%">
                  <c:v>2.7113183997011521</c:v>
                </c:pt>
                <c:pt idx="79" formatCode="0.0%">
                  <c:v>2.6312273899157028</c:v>
                </c:pt>
                <c:pt idx="80" formatCode="0.0%">
                  <c:v>2.359361301185436</c:v>
                </c:pt>
                <c:pt idx="81" formatCode="0.0%">
                  <c:v>2.0742043802662993</c:v>
                </c:pt>
                <c:pt idx="82" formatCode="0.0%">
                  <c:v>1.9126331022142482</c:v>
                </c:pt>
                <c:pt idx="83" formatCode="0.0%">
                  <c:v>1.6388467130718691</c:v>
                </c:pt>
                <c:pt idx="84" formatCode="0.0%">
                  <c:v>1.1576092220722645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  <c:pt idx="73" formatCode="0.0%">
                  <c:v>2.5516340392628827</c:v>
                </c:pt>
                <c:pt idx="74" formatCode="0.0%">
                  <c:v>2.7600157140438015</c:v>
                </c:pt>
                <c:pt idx="75" formatCode="0.0%">
                  <c:v>2.8740730556340131</c:v>
                </c:pt>
                <c:pt idx="76" formatCode="0.0%">
                  <c:v>2.8880171949171025</c:v>
                </c:pt>
                <c:pt idx="77" formatCode="0.0%">
                  <c:v>2.7646480991905094</c:v>
                </c:pt>
                <c:pt idx="78" formatCode="0.0%">
                  <c:v>2.7186445141978841</c:v>
                </c:pt>
                <c:pt idx="79" formatCode="0.0%">
                  <c:v>2.6371384489242331</c:v>
                </c:pt>
                <c:pt idx="80" formatCode="0.0%">
                  <c:v>2.3669169017935046</c:v>
                </c:pt>
                <c:pt idx="81" formatCode="0.0%">
                  <c:v>2.0845168860282759</c:v>
                </c:pt>
                <c:pt idx="82" formatCode="0.0%">
                  <c:v>1.9234132018979504</c:v>
                </c:pt>
                <c:pt idx="83" formatCode="0.0%">
                  <c:v>1.6500038472809546</c:v>
                </c:pt>
                <c:pt idx="84" formatCode="0.0%">
                  <c:v>1.1680471638873406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  <c:pt idx="73" formatCode="0.0%">
                  <c:v>2.5381441885575748</c:v>
                </c:pt>
                <c:pt idx="74" formatCode="0.0%">
                  <c:v>2.7650198452098382</c:v>
                </c:pt>
                <c:pt idx="75" formatCode="0.0%">
                  <c:v>2.8858720698486331</c:v>
                </c:pt>
                <c:pt idx="76" formatCode="0.0%">
                  <c:v>2.90234729523445</c:v>
                </c:pt>
                <c:pt idx="77" formatCode="0.0%">
                  <c:v>2.7721424133012209</c:v>
                </c:pt>
                <c:pt idx="78" formatCode="0.0%">
                  <c:v>2.7225688276857016</c:v>
                </c:pt>
                <c:pt idx="79" formatCode="0.0%">
                  <c:v>2.6410088039905819</c:v>
                </c:pt>
                <c:pt idx="80" formatCode="0.0%">
                  <c:v>2.3772394123661411</c:v>
                </c:pt>
                <c:pt idx="81" formatCode="0.0%">
                  <c:v>2.100648274195275</c:v>
                </c:pt>
                <c:pt idx="82" formatCode="0.0%">
                  <c:v>1.9411256170437059</c:v>
                </c:pt>
                <c:pt idx="83" formatCode="0.0%">
                  <c:v>1.673203743828104</c:v>
                </c:pt>
                <c:pt idx="84" formatCode="0.0%">
                  <c:v>1.1882144170976994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  <c:pt idx="81" formatCode="0.0%">
                  <c:v>2.1125330465449079</c:v>
                </c:pt>
                <c:pt idx="82" formatCode="0.0%">
                  <c:v>1.9547944395196173</c:v>
                </c:pt>
                <c:pt idx="83" formatCode="0.0%">
                  <c:v>1.6929235478909326</c:v>
                </c:pt>
                <c:pt idx="84" formatCode="0.0%">
                  <c:v>1.210373571639705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  <c:pt idx="81" formatCode="0.0%">
                  <c:v>2.0392865832494911</c:v>
                </c:pt>
                <c:pt idx="82" formatCode="0.0%">
                  <c:v>1.8796239341827468</c:v>
                </c:pt>
                <c:pt idx="83" formatCode="0.0%">
                  <c:v>1.5991071336463452</c:v>
                </c:pt>
                <c:pt idx="84" formatCode="0.0%">
                  <c:v>1.1182535978819281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  <c:pt idx="81" formatCode="0.0%">
                  <c:v>2.1125330465449079</c:v>
                </c:pt>
                <c:pt idx="82" formatCode="0.0%">
                  <c:v>1.9547944395196173</c:v>
                </c:pt>
                <c:pt idx="83" formatCode="0.0%">
                  <c:v>1.6929235478909326</c:v>
                </c:pt>
                <c:pt idx="84" formatCode="0.0%">
                  <c:v>1.210373571639705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4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41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4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617" cy="627974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617" cy="627974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617" cy="627974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  <row r="88">
          <cell r="A88">
            <v>45323</v>
          </cell>
        </row>
        <row r="89">
          <cell r="A89">
            <v>45352</v>
          </cell>
        </row>
        <row r="90">
          <cell r="A90">
            <v>45383</v>
          </cell>
        </row>
        <row r="91">
          <cell r="A91">
            <v>45413</v>
          </cell>
        </row>
        <row r="92">
          <cell r="A92">
            <v>45444</v>
          </cell>
        </row>
        <row r="93">
          <cell r="A93">
            <v>45474</v>
          </cell>
        </row>
        <row r="94">
          <cell r="A94">
            <v>45505</v>
          </cell>
        </row>
        <row r="95">
          <cell r="A95">
            <v>45536</v>
          </cell>
        </row>
        <row r="96">
          <cell r="A96">
            <v>45566</v>
          </cell>
        </row>
        <row r="97">
          <cell r="A97">
            <v>45597</v>
          </cell>
        </row>
        <row r="98">
          <cell r="A98">
            <v>45627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  <row r="87">
          <cell r="D87">
            <v>5047.578125</v>
          </cell>
          <cell r="E87">
            <v>3245.0634765625</v>
          </cell>
          <cell r="F87">
            <v>4032.2890625</v>
          </cell>
          <cell r="G87">
            <v>2557.311279296875</v>
          </cell>
          <cell r="H87">
            <v>4673.46435546875</v>
          </cell>
          <cell r="I87">
            <v>4984.400390625</v>
          </cell>
          <cell r="J87">
            <v>4423.7109375</v>
          </cell>
          <cell r="K87">
            <v>3027.1201171875</v>
          </cell>
          <cell r="L87">
            <v>4078.480224609375</v>
          </cell>
          <cell r="M87">
            <v>2179.613037109375</v>
          </cell>
          <cell r="N87">
            <v>4607.373046875</v>
          </cell>
          <cell r="O87">
            <v>4429.48193359375</v>
          </cell>
          <cell r="P87">
            <v>5037.09619140625</v>
          </cell>
          <cell r="Q87">
            <v>3219.63330078125</v>
          </cell>
          <cell r="R87">
            <v>4077.921142578125</v>
          </cell>
          <cell r="S87">
            <v>2491.02294921875</v>
          </cell>
          <cell r="T87">
            <v>4669.81640625</v>
          </cell>
          <cell r="U87">
            <v>4938.96875</v>
          </cell>
          <cell r="V87">
            <v>4393.271484375</v>
          </cell>
          <cell r="W87">
            <v>3006.052978515625</v>
          </cell>
          <cell r="X87">
            <v>4091.96630859375</v>
          </cell>
          <cell r="Y87">
            <v>2252.510986328125</v>
          </cell>
          <cell r="Z87">
            <v>4603.89501953125</v>
          </cell>
          <cell r="AA87">
            <v>4384.78369140625</v>
          </cell>
          <cell r="AB87">
            <v>5030.25</v>
          </cell>
          <cell r="AC87">
            <v>3224.296875</v>
          </cell>
          <cell r="AD87">
            <v>4100.5400390625</v>
          </cell>
          <cell r="AE87">
            <v>2442.620849609375</v>
          </cell>
          <cell r="AF87">
            <v>4661.48388671875</v>
          </cell>
          <cell r="AG87">
            <v>4936.27587890625</v>
          </cell>
          <cell r="AH87">
            <v>4409.76806640625</v>
          </cell>
          <cell r="AI87">
            <v>2998.052490234375</v>
          </cell>
          <cell r="AJ87">
            <v>4097.11376953125</v>
          </cell>
          <cell r="AK87">
            <v>2272.439453125</v>
          </cell>
          <cell r="AL87">
            <v>4583.1669921875</v>
          </cell>
          <cell r="AM87">
            <v>4360.77099609375</v>
          </cell>
          <cell r="AN87">
            <v>5023.783203125</v>
          </cell>
          <cell r="AO87">
            <v>3216.79833984375</v>
          </cell>
          <cell r="AP87">
            <v>4119.9189453125</v>
          </cell>
          <cell r="AQ87">
            <v>2433.739990234375</v>
          </cell>
          <cell r="AR87">
            <v>4662.55712890625</v>
          </cell>
          <cell r="AS87">
            <v>4837.35302734375</v>
          </cell>
          <cell r="AT87">
            <v>4354.9736328125</v>
          </cell>
          <cell r="AU87">
            <v>2978.275146484375</v>
          </cell>
          <cell r="AV87">
            <v>4111.57421875</v>
          </cell>
          <cell r="AW87">
            <v>2245.729736328125</v>
          </cell>
          <cell r="AX87">
            <v>4574.52392578125</v>
          </cell>
          <cell r="AY87">
            <v>4360.052734375</v>
          </cell>
          <cell r="AZ87">
            <v>5011.78076171875</v>
          </cell>
          <cell r="BA87">
            <v>3198.399169921875</v>
          </cell>
          <cell r="BB87">
            <v>4149.1708984375</v>
          </cell>
          <cell r="BC87">
            <v>2404.261474609375</v>
          </cell>
          <cell r="BD87">
            <v>4666.72900390625</v>
          </cell>
          <cell r="BE87">
            <v>4755.36572265625</v>
          </cell>
          <cell r="BF87">
            <v>4314.32861328125</v>
          </cell>
          <cell r="BG87">
            <v>2966.344970703125</v>
          </cell>
          <cell r="BH87">
            <v>4131.125</v>
          </cell>
          <cell r="BI87">
            <v>2319.2880859375</v>
          </cell>
          <cell r="BJ87">
            <v>4561.3388671875</v>
          </cell>
          <cell r="BK87">
            <v>4350.091796875</v>
          </cell>
          <cell r="BL87">
            <v>4379.77978515625</v>
          </cell>
          <cell r="BM87">
            <v>4298.22021484375</v>
          </cell>
          <cell r="BN87">
            <v>4288.26513671875</v>
          </cell>
          <cell r="BO87">
            <v>4259.19482421875</v>
          </cell>
          <cell r="BP87">
            <v>4206.625</v>
          </cell>
          <cell r="BQ87">
            <v>5029.12646484375</v>
          </cell>
          <cell r="BR87">
            <v>3216.773681640625</v>
          </cell>
          <cell r="BS87">
            <v>4105.55810546875</v>
          </cell>
          <cell r="BT87">
            <v>2448.941162109375</v>
          </cell>
          <cell r="BU87">
            <v>4666.02197265625</v>
          </cell>
          <cell r="BV87">
            <v>4843.40380859375</v>
          </cell>
          <cell r="BW87">
            <v>4360.703125</v>
          </cell>
          <cell r="BX87">
            <v>2988.992919921875</v>
          </cell>
          <cell r="BY87">
            <v>4110.21484375</v>
          </cell>
          <cell r="BZ87">
            <v>2276.417724609375</v>
          </cell>
          <cell r="CA87">
            <v>4576.798828125</v>
          </cell>
          <cell r="CB87">
            <v>4366.74462890625</v>
          </cell>
          <cell r="CC87">
            <v>4268.12744140625</v>
          </cell>
          <cell r="CD87">
            <v>4268.12744140625</v>
          </cell>
        </row>
        <row r="88">
          <cell r="D88">
            <v>5614.08203125</v>
          </cell>
          <cell r="E88">
            <v>3808.406982421875</v>
          </cell>
          <cell r="F88">
            <v>4335.70947265625</v>
          </cell>
          <cell r="G88">
            <v>3069.001953125</v>
          </cell>
          <cell r="H88">
            <v>5152.33349609375</v>
          </cell>
          <cell r="I88">
            <v>5641.63720703125</v>
          </cell>
          <cell r="J88">
            <v>5287.95703125</v>
          </cell>
          <cell r="K88">
            <v>3758.001220703125</v>
          </cell>
          <cell r="L88">
            <v>4432.7666015625</v>
          </cell>
          <cell r="M88">
            <v>2405.473876953125</v>
          </cell>
          <cell r="N88">
            <v>5136.2021484375</v>
          </cell>
          <cell r="O88">
            <v>5174.51806640625</v>
          </cell>
          <cell r="P88">
            <v>5619.57568359375</v>
          </cell>
          <cell r="Q88">
            <v>3785.6513671875</v>
          </cell>
          <cell r="R88">
            <v>4378.451171875</v>
          </cell>
          <cell r="S88">
            <v>2998.654296875</v>
          </cell>
          <cell r="T88">
            <v>5148.98583984375</v>
          </cell>
          <cell r="U88">
            <v>5597.2265625</v>
          </cell>
          <cell r="V88">
            <v>5281.17724609375</v>
          </cell>
          <cell r="W88">
            <v>3740.745361328125</v>
          </cell>
          <cell r="X88">
            <v>4443.57373046875</v>
          </cell>
          <cell r="Y88">
            <v>2503.40673828125</v>
          </cell>
          <cell r="Z88">
            <v>5128.43798828125</v>
          </cell>
          <cell r="AA88">
            <v>5121.8154296875</v>
          </cell>
          <cell r="AB88">
            <v>5622.07666015625</v>
          </cell>
          <cell r="AC88">
            <v>3790.98876953125</v>
          </cell>
          <cell r="AD88">
            <v>4399.22509765625</v>
          </cell>
          <cell r="AE88">
            <v>2933.813720703125</v>
          </cell>
          <cell r="AF88">
            <v>5144.06787109375</v>
          </cell>
          <cell r="AG88">
            <v>5593.451171875</v>
          </cell>
          <cell r="AH88">
            <v>5290.447265625</v>
          </cell>
          <cell r="AI88">
            <v>3737.048095703125</v>
          </cell>
          <cell r="AJ88">
            <v>4447.166015625</v>
          </cell>
          <cell r="AK88">
            <v>2524.250732421875</v>
          </cell>
          <cell r="AL88">
            <v>5096.328125</v>
          </cell>
          <cell r="AM88">
            <v>5092.6201171875</v>
          </cell>
          <cell r="AN88">
            <v>5620.1279296875</v>
          </cell>
          <cell r="AO88">
            <v>3787.497314453125</v>
          </cell>
          <cell r="AP88">
            <v>4419.34716796875</v>
          </cell>
          <cell r="AQ88">
            <v>2920.175048828125</v>
          </cell>
          <cell r="AR88">
            <v>5145.8408203125</v>
          </cell>
          <cell r="AS88">
            <v>5497.67822265625</v>
          </cell>
          <cell r="AT88">
            <v>5272.04931640625</v>
          </cell>
          <cell r="AU88">
            <v>3714.37841796875</v>
          </cell>
          <cell r="AV88">
            <v>4463.171875</v>
          </cell>
          <cell r="AW88">
            <v>2492.9287109375</v>
          </cell>
          <cell r="AX88">
            <v>5082.4775390625</v>
          </cell>
          <cell r="AY88">
            <v>5091.93017578125</v>
          </cell>
          <cell r="AZ88">
            <v>5617.939453125</v>
          </cell>
          <cell r="BA88">
            <v>3772.774169921875</v>
          </cell>
          <cell r="BB88">
            <v>4448.251953125</v>
          </cell>
          <cell r="BC88">
            <v>2888.340576171875</v>
          </cell>
          <cell r="BD88">
            <v>5148.6064453125</v>
          </cell>
          <cell r="BE88">
            <v>5418.142578125</v>
          </cell>
          <cell r="BF88">
            <v>5253.88232421875</v>
          </cell>
          <cell r="BG88">
            <v>3704.999755859375</v>
          </cell>
          <cell r="BH88">
            <v>4482.69091796875</v>
          </cell>
          <cell r="BI88">
            <v>2603.8984375</v>
          </cell>
          <cell r="BJ88">
            <v>5055.125</v>
          </cell>
          <cell r="BK88">
            <v>5063.97314453125</v>
          </cell>
          <cell r="BL88">
            <v>4925.1513671875</v>
          </cell>
          <cell r="BM88">
            <v>4857.1396484375</v>
          </cell>
          <cell r="BN88">
            <v>4846.30224609375</v>
          </cell>
          <cell r="BO88">
            <v>4827.97705078125</v>
          </cell>
          <cell r="BP88">
            <v>4774.00732421875</v>
          </cell>
          <cell r="BQ88">
            <v>5618.82470703125</v>
          </cell>
          <cell r="BR88">
            <v>3786.04833984375</v>
          </cell>
          <cell r="BS88">
            <v>4405.48583984375</v>
          </cell>
          <cell r="BT88">
            <v>2941.712158203125</v>
          </cell>
          <cell r="BU88">
            <v>5147.69970703125</v>
          </cell>
          <cell r="BV88">
            <v>5503.72705078125</v>
          </cell>
          <cell r="BW88">
            <v>5271.205078125</v>
          </cell>
          <cell r="BX88">
            <v>3725.56298828125</v>
          </cell>
          <cell r="BY88">
            <v>4461.833984375</v>
          </cell>
          <cell r="BZ88">
            <v>2538.458984375</v>
          </cell>
          <cell r="CA88">
            <v>5083.53857421875</v>
          </cell>
          <cell r="CB88">
            <v>5093.955078125</v>
          </cell>
          <cell r="CC88">
            <v>4830.16845703125</v>
          </cell>
          <cell r="CD88">
            <v>4830.16845703125</v>
          </cell>
        </row>
        <row r="89">
          <cell r="D89">
            <v>6174.6474609375</v>
          </cell>
          <cell r="E89">
            <v>4272.7392578125</v>
          </cell>
          <cell r="F89">
            <v>4762.12841796875</v>
          </cell>
          <cell r="G89">
            <v>3452.883056640625</v>
          </cell>
          <cell r="H89">
            <v>5405.81298828125</v>
          </cell>
          <cell r="I89">
            <v>6317.7880859375</v>
          </cell>
          <cell r="J89">
            <v>6009.2216796875</v>
          </cell>
          <cell r="K89">
            <v>4343.302734375</v>
          </cell>
          <cell r="L89">
            <v>4801.833984375</v>
          </cell>
          <cell r="M89">
            <v>3665.76025390625</v>
          </cell>
          <cell r="N89">
            <v>5560.345703125</v>
          </cell>
          <cell r="O89">
            <v>5660.21142578125</v>
          </cell>
          <cell r="P89">
            <v>6196.1796875</v>
          </cell>
          <cell r="Q89">
            <v>4252.7060546875</v>
          </cell>
          <cell r="R89">
            <v>4833.3193359375</v>
          </cell>
          <cell r="S89">
            <v>3380.279541015625</v>
          </cell>
          <cell r="T89">
            <v>5405.1845703125</v>
          </cell>
          <cell r="U89">
            <v>6274.57421875</v>
          </cell>
          <cell r="V89">
            <v>5977.5263671875</v>
          </cell>
          <cell r="W89">
            <v>4330.9755859375</v>
          </cell>
          <cell r="X89">
            <v>4817.6591796875</v>
          </cell>
          <cell r="Y89">
            <v>3778.305908203125</v>
          </cell>
          <cell r="Z89">
            <v>5549.0146484375</v>
          </cell>
          <cell r="AA89">
            <v>5608.59619140625</v>
          </cell>
          <cell r="AB89">
            <v>6209.00830078125</v>
          </cell>
          <cell r="AC89">
            <v>4258.0166015625</v>
          </cell>
          <cell r="AD89">
            <v>4868.2578125</v>
          </cell>
          <cell r="AE89">
            <v>3319.620361328125</v>
          </cell>
          <cell r="AF89">
            <v>5403.47802734375</v>
          </cell>
          <cell r="AG89">
            <v>6276.33203125</v>
          </cell>
          <cell r="AH89">
            <v>5977.77294921875</v>
          </cell>
          <cell r="AI89">
            <v>4331.927734375</v>
          </cell>
          <cell r="AJ89">
            <v>4824.85400390625</v>
          </cell>
          <cell r="AK89">
            <v>3816.01953125</v>
          </cell>
          <cell r="AL89">
            <v>5517.36279296875</v>
          </cell>
          <cell r="AM89">
            <v>5581.5849609375</v>
          </cell>
          <cell r="AN89">
            <v>6213.41796875</v>
          </cell>
          <cell r="AO89">
            <v>4252.8212890625</v>
          </cell>
          <cell r="AP89">
            <v>4904.30322265625</v>
          </cell>
          <cell r="AQ89">
            <v>3306.634033203125</v>
          </cell>
          <cell r="AR89">
            <v>5404.40283203125</v>
          </cell>
          <cell r="AS89">
            <v>6172.64208984375</v>
          </cell>
          <cell r="AT89">
            <v>5944.65380859375</v>
          </cell>
          <cell r="AU89">
            <v>4304.2255859375</v>
          </cell>
          <cell r="AV89">
            <v>4842.00244140625</v>
          </cell>
          <cell r="AW89">
            <v>3772.4677734375</v>
          </cell>
          <cell r="AX89">
            <v>5502.3212890625</v>
          </cell>
          <cell r="AY89">
            <v>5579.88427734375</v>
          </cell>
          <cell r="AZ89">
            <v>6221.99658203125</v>
          </cell>
          <cell r="BA89">
            <v>4237.3955078125</v>
          </cell>
          <cell r="BB89">
            <v>4953.45654296875</v>
          </cell>
          <cell r="BC89">
            <v>3276.818603515625</v>
          </cell>
          <cell r="BD89">
            <v>5403.99462890625</v>
          </cell>
          <cell r="BE89">
            <v>6089.34130859375</v>
          </cell>
          <cell r="BF89">
            <v>5913.5830078125</v>
          </cell>
          <cell r="BG89">
            <v>4294.86572265625</v>
          </cell>
          <cell r="BH89">
            <v>4863.98779296875</v>
          </cell>
          <cell r="BI89">
            <v>3905.357666015625</v>
          </cell>
          <cell r="BJ89">
            <v>5471.3916015625</v>
          </cell>
          <cell r="BK89">
            <v>5547.91455078125</v>
          </cell>
          <cell r="BL89">
            <v>5442.056640625</v>
          </cell>
          <cell r="BM89">
            <v>5385.28515625</v>
          </cell>
          <cell r="BN89">
            <v>5382.982421875</v>
          </cell>
          <cell r="BO89">
            <v>5364.6494140625</v>
          </cell>
          <cell r="BP89">
            <v>5303.8134765625</v>
          </cell>
          <cell r="BQ89">
            <v>6204.271484375</v>
          </cell>
          <cell r="BR89">
            <v>4251.64111328125</v>
          </cell>
          <cell r="BS89">
            <v>4880.16015625</v>
          </cell>
          <cell r="BT89">
            <v>3327.6630859375</v>
          </cell>
          <cell r="BU89">
            <v>5404.3193359375</v>
          </cell>
          <cell r="BV89">
            <v>6178.84375</v>
          </cell>
          <cell r="BW89">
            <v>5949.1611328125</v>
          </cell>
          <cell r="BX89">
            <v>4315.9404296875</v>
          </cell>
          <cell r="BY89">
            <v>4839.69775390625</v>
          </cell>
          <cell r="BZ89">
            <v>3827.07080078125</v>
          </cell>
          <cell r="CA89">
            <v>5502.548828125</v>
          </cell>
          <cell r="CB89">
            <v>5580.20556640625</v>
          </cell>
          <cell r="CC89">
            <v>5360.88525390625</v>
          </cell>
          <cell r="CD89">
            <v>5360.88525390625</v>
          </cell>
        </row>
        <row r="90">
          <cell r="D90">
            <v>6552.21240234375</v>
          </cell>
          <cell r="E90">
            <v>4508.49951171875</v>
          </cell>
          <cell r="F90">
            <v>5213.82470703125</v>
          </cell>
          <cell r="G90">
            <v>4582.21337890625</v>
          </cell>
          <cell r="H90">
            <v>5750.4697265625</v>
          </cell>
          <cell r="I90">
            <v>6884.20458984375</v>
          </cell>
          <cell r="J90">
            <v>6376.724609375</v>
          </cell>
          <cell r="K90">
            <v>4965.5361328125</v>
          </cell>
          <cell r="L90">
            <v>5160.02392578125</v>
          </cell>
          <cell r="M90">
            <v>3980.666015625</v>
          </cell>
          <cell r="N90">
            <v>5950.5185546875</v>
          </cell>
          <cell r="O90">
            <v>5981.37353515625</v>
          </cell>
          <cell r="P90">
            <v>6572.9423828125</v>
          </cell>
          <cell r="Q90">
            <v>4486.4833984375</v>
          </cell>
          <cell r="R90">
            <v>5294.5322265625</v>
          </cell>
          <cell r="S90">
            <v>4546.189453125</v>
          </cell>
          <cell r="T90">
            <v>5752.916015625</v>
          </cell>
          <cell r="U90">
            <v>6843.513671875</v>
          </cell>
          <cell r="V90">
            <v>6343.19091796875</v>
          </cell>
          <cell r="W90">
            <v>4945.88232421875</v>
          </cell>
          <cell r="X90">
            <v>5168.45947265625</v>
          </cell>
          <cell r="Y90">
            <v>4099.935546875</v>
          </cell>
          <cell r="Z90">
            <v>5946.23779296875</v>
          </cell>
          <cell r="AA90">
            <v>5929.572265625</v>
          </cell>
          <cell r="AB90">
            <v>6585.11767578125</v>
          </cell>
          <cell r="AC90">
            <v>4492.580078125</v>
          </cell>
          <cell r="AD90">
            <v>5333.6328125</v>
          </cell>
          <cell r="AE90">
            <v>4495.45068359375</v>
          </cell>
          <cell r="AF90">
            <v>5754.89697265625</v>
          </cell>
          <cell r="AG90">
            <v>6847.7470703125</v>
          </cell>
          <cell r="AH90">
            <v>6358.85546875</v>
          </cell>
          <cell r="AI90">
            <v>4944.88427734375</v>
          </cell>
          <cell r="AJ90">
            <v>5170.529296875</v>
          </cell>
          <cell r="AK90">
            <v>4137.58935546875</v>
          </cell>
          <cell r="AL90">
            <v>5920.12158203125</v>
          </cell>
          <cell r="AM90">
            <v>5902.734375</v>
          </cell>
          <cell r="AN90">
            <v>6587.07568359375</v>
          </cell>
          <cell r="AO90">
            <v>4487.896484375</v>
          </cell>
          <cell r="AP90">
            <v>5371.6181640625</v>
          </cell>
          <cell r="AQ90">
            <v>4494.91650390625</v>
          </cell>
          <cell r="AR90">
            <v>5757.31298828125</v>
          </cell>
          <cell r="AS90">
            <v>6739.91162109375</v>
          </cell>
          <cell r="AT90">
            <v>6310.5576171875</v>
          </cell>
          <cell r="AU90">
            <v>4912.67333984375</v>
          </cell>
          <cell r="AV90">
            <v>5185.19384765625</v>
          </cell>
          <cell r="AW90">
            <v>4094.3125</v>
          </cell>
          <cell r="AX90">
            <v>5907.5771484375</v>
          </cell>
          <cell r="AY90">
            <v>5902.8740234375</v>
          </cell>
          <cell r="AZ90">
            <v>6593.4296875</v>
          </cell>
          <cell r="BA90">
            <v>4471.25390625</v>
          </cell>
          <cell r="BB90">
            <v>5424.96484375</v>
          </cell>
          <cell r="BC90">
            <v>4498.494140625</v>
          </cell>
          <cell r="BD90">
            <v>5759.4423828125</v>
          </cell>
          <cell r="BE90">
            <v>6654.53515625</v>
          </cell>
          <cell r="BF90">
            <v>6273.80712890625</v>
          </cell>
          <cell r="BG90">
            <v>4901.77587890625</v>
          </cell>
          <cell r="BH90">
            <v>5204.40673828125</v>
          </cell>
          <cell r="BI90">
            <v>4239.27783203125</v>
          </cell>
          <cell r="BJ90">
            <v>5880.986328125</v>
          </cell>
          <cell r="BK90">
            <v>5863.9208984375</v>
          </cell>
          <cell r="BL90">
            <v>5900.81787109375</v>
          </cell>
          <cell r="BM90">
            <v>5853.177734375</v>
          </cell>
          <cell r="BN90">
            <v>5857.7744140625</v>
          </cell>
          <cell r="BO90">
            <v>5837.06982421875</v>
          </cell>
          <cell r="BP90">
            <v>5782.564453125</v>
          </cell>
          <cell r="BQ90">
            <v>6579.19580078125</v>
          </cell>
          <cell r="BR90">
            <v>4486.1044921875</v>
          </cell>
          <cell r="BS90">
            <v>5345.134765625</v>
          </cell>
          <cell r="BT90">
            <v>4514.40087890625</v>
          </cell>
          <cell r="BU90">
            <v>5756.66748046875</v>
          </cell>
          <cell r="BV90">
            <v>6746.08544921875</v>
          </cell>
          <cell r="BW90">
            <v>6315.59619140625</v>
          </cell>
          <cell r="BX90">
            <v>4927.501953125</v>
          </cell>
          <cell r="BY90">
            <v>5184.91455078125</v>
          </cell>
          <cell r="BZ90">
            <v>4153.2138671875</v>
          </cell>
          <cell r="CA90">
            <v>5906.9765625</v>
          </cell>
          <cell r="CB90">
            <v>5899.837890625</v>
          </cell>
          <cell r="CC90">
            <v>5833.3994140625</v>
          </cell>
          <cell r="CD90">
            <v>5833.3994140625</v>
          </cell>
        </row>
        <row r="91">
          <cell r="D91">
            <v>6855.63037109375</v>
          </cell>
          <cell r="E91">
            <v>4800.39501953125</v>
          </cell>
          <cell r="F91">
            <v>5411.0380859375</v>
          </cell>
          <cell r="G91">
            <v>4703.73193359375</v>
          </cell>
          <cell r="H91">
            <v>5938.84619140625</v>
          </cell>
          <cell r="I91">
            <v>6942.7001953125</v>
          </cell>
          <cell r="J91">
            <v>6656.1025390625</v>
          </cell>
          <cell r="K91">
            <v>5367.23388671875</v>
          </cell>
          <cell r="L91">
            <v>5379.65625</v>
          </cell>
          <cell r="M91">
            <v>4280.36181640625</v>
          </cell>
          <cell r="N91">
            <v>6269.9296875</v>
          </cell>
          <cell r="O91">
            <v>6227.8984375</v>
          </cell>
          <cell r="P91">
            <v>6883.77392578125</v>
          </cell>
          <cell r="Q91">
            <v>4783.56298828125</v>
          </cell>
          <cell r="R91">
            <v>5493.57861328125</v>
          </cell>
          <cell r="S91">
            <v>4661.7900390625</v>
          </cell>
          <cell r="T91">
            <v>5939.88623046875</v>
          </cell>
          <cell r="U91">
            <v>6896.2119140625</v>
          </cell>
          <cell r="V91">
            <v>6617.537109375</v>
          </cell>
          <cell r="W91">
            <v>5349.263671875</v>
          </cell>
          <cell r="X91">
            <v>5395.193359375</v>
          </cell>
          <cell r="Y91">
            <v>4427.16455078125</v>
          </cell>
          <cell r="Z91">
            <v>6269.4091796875</v>
          </cell>
          <cell r="AA91">
            <v>6181.98046875</v>
          </cell>
          <cell r="AB91">
            <v>6900.6376953125</v>
          </cell>
          <cell r="AC91">
            <v>4788.978515625</v>
          </cell>
          <cell r="AD91">
            <v>5535.4912109375</v>
          </cell>
          <cell r="AE91">
            <v>4610.189453125</v>
          </cell>
          <cell r="AF91">
            <v>5941.333984375</v>
          </cell>
          <cell r="AG91">
            <v>6900.07568359375</v>
          </cell>
          <cell r="AH91">
            <v>6621.26806640625</v>
          </cell>
          <cell r="AI91">
            <v>5349.88720703125</v>
          </cell>
          <cell r="AJ91">
            <v>5399.68603515625</v>
          </cell>
          <cell r="AK91">
            <v>4467.595703125</v>
          </cell>
          <cell r="AL91">
            <v>6250.40771484375</v>
          </cell>
          <cell r="AM91">
            <v>6158.1533203125</v>
          </cell>
          <cell r="AN91">
            <v>6905.03857421875</v>
          </cell>
          <cell r="AO91">
            <v>4786.56640625</v>
          </cell>
          <cell r="AP91">
            <v>5570.15283203125</v>
          </cell>
          <cell r="AQ91">
            <v>4608.73876953125</v>
          </cell>
          <cell r="AR91">
            <v>5943.08935546875</v>
          </cell>
          <cell r="AS91">
            <v>6783.2666015625</v>
          </cell>
          <cell r="AT91">
            <v>6569.51416015625</v>
          </cell>
          <cell r="AU91">
            <v>5318.78466796875</v>
          </cell>
          <cell r="AV91">
            <v>5423.30322265625</v>
          </cell>
          <cell r="AW91">
            <v>4422.9765625</v>
          </cell>
          <cell r="AX91">
            <v>6239.22900390625</v>
          </cell>
          <cell r="AY91">
            <v>6159.23828125</v>
          </cell>
          <cell r="AZ91">
            <v>6918.29296875</v>
          </cell>
          <cell r="BA91">
            <v>4774.68017578125</v>
          </cell>
          <cell r="BB91">
            <v>5621.14111328125</v>
          </cell>
          <cell r="BC91">
            <v>4608.04541015625</v>
          </cell>
          <cell r="BD91">
            <v>5942.47412109375</v>
          </cell>
          <cell r="BE91">
            <v>6689.65185546875</v>
          </cell>
          <cell r="BF91">
            <v>6524.3935546875</v>
          </cell>
          <cell r="BG91">
            <v>5312.48681640625</v>
          </cell>
          <cell r="BH91">
            <v>5455.01611328125</v>
          </cell>
          <cell r="BI91">
            <v>4592.71728515625</v>
          </cell>
          <cell r="BJ91">
            <v>6216.9716796875</v>
          </cell>
          <cell r="BK91">
            <v>6122.89453125</v>
          </cell>
          <cell r="BL91">
            <v>6152.65478515625</v>
          </cell>
          <cell r="BM91">
            <v>6104.37744140625</v>
          </cell>
          <cell r="BN91">
            <v>6106.06298828125</v>
          </cell>
          <cell r="BO91">
            <v>6080.97998046875</v>
          </cell>
          <cell r="BP91">
            <v>6020.3173828125</v>
          </cell>
          <cell r="BQ91">
            <v>6894.28076171875</v>
          </cell>
          <cell r="BR91">
            <v>4784.6357421875</v>
          </cell>
          <cell r="BS91">
            <v>5543.513671875</v>
          </cell>
          <cell r="BT91">
            <v>4628.1484375</v>
          </cell>
          <cell r="BU91">
            <v>5941.78564453125</v>
          </cell>
          <cell r="BV91">
            <v>6789.8173828125</v>
          </cell>
          <cell r="BW91">
            <v>6576.076171875</v>
          </cell>
          <cell r="BX91">
            <v>5333.7626953125</v>
          </cell>
          <cell r="BY91">
            <v>5422.64794921875</v>
          </cell>
          <cell r="BZ91">
            <v>4489.97412109375</v>
          </cell>
          <cell r="CA91">
            <v>6238.1474609375</v>
          </cell>
          <cell r="CB91">
            <v>6155.4931640625</v>
          </cell>
          <cell r="CC91">
            <v>6078.193359375</v>
          </cell>
          <cell r="CD91">
            <v>6078.193359375</v>
          </cell>
        </row>
        <row r="92">
          <cell r="D92">
            <v>7070.1240234375</v>
          </cell>
          <cell r="E92">
            <v>4897.47119140625</v>
          </cell>
          <cell r="F92">
            <v>5574.4775390625</v>
          </cell>
          <cell r="G92">
            <v>5434.9140625</v>
          </cell>
          <cell r="H92">
            <v>6079.84716796875</v>
          </cell>
          <cell r="I92">
            <v>7271.34375</v>
          </cell>
          <cell r="J92">
            <v>6909.81640625</v>
          </cell>
          <cell r="K92">
            <v>5652.84619140625</v>
          </cell>
          <cell r="L92">
            <v>5672.44921875</v>
          </cell>
          <cell r="M92">
            <v>4535.50439453125</v>
          </cell>
          <cell r="N92">
            <v>6644.689453125</v>
          </cell>
          <cell r="O92">
            <v>6386.2646484375</v>
          </cell>
          <cell r="P92">
            <v>7096.74755859375</v>
          </cell>
          <cell r="Q92">
            <v>4881.919921875</v>
          </cell>
          <cell r="R92">
            <v>5654.064453125</v>
          </cell>
          <cell r="S92">
            <v>5357.873046875</v>
          </cell>
          <cell r="T92">
            <v>6077.6826171875</v>
          </cell>
          <cell r="U92">
            <v>7223.212890625</v>
          </cell>
          <cell r="V92">
            <v>6873.7802734375</v>
          </cell>
          <cell r="W92">
            <v>5635.09716796875</v>
          </cell>
          <cell r="X92">
            <v>5693.005859375</v>
          </cell>
          <cell r="Y92">
            <v>4676.64697265625</v>
          </cell>
          <cell r="Z92">
            <v>6650.1826171875</v>
          </cell>
          <cell r="AA92">
            <v>6347.51611328125</v>
          </cell>
          <cell r="AB92">
            <v>7113.04052734375</v>
          </cell>
          <cell r="AC92">
            <v>4887.57568359375</v>
          </cell>
          <cell r="AD92">
            <v>5695.97900390625</v>
          </cell>
          <cell r="AE92">
            <v>5278.9404296875</v>
          </cell>
          <cell r="AF92">
            <v>6076.74072265625</v>
          </cell>
          <cell r="AG92">
            <v>7225.01123046875</v>
          </cell>
          <cell r="AH92">
            <v>6883.10498046875</v>
          </cell>
          <cell r="AI92">
            <v>5635.09130859375</v>
          </cell>
          <cell r="AJ92">
            <v>5700.95166015625</v>
          </cell>
          <cell r="AK92">
            <v>4718.6015625</v>
          </cell>
          <cell r="AL92">
            <v>6643.0908203125</v>
          </cell>
          <cell r="AM92">
            <v>6326.78564453125</v>
          </cell>
          <cell r="AN92">
            <v>7116.22021484375</v>
          </cell>
          <cell r="AO92">
            <v>4886.64013671875</v>
          </cell>
          <cell r="AP92">
            <v>5725.8359375</v>
          </cell>
          <cell r="AQ92">
            <v>5266.18603515625</v>
          </cell>
          <cell r="AR92">
            <v>6078.10986328125</v>
          </cell>
          <cell r="AS92">
            <v>7105.525390625</v>
          </cell>
          <cell r="AT92">
            <v>6828.73583984375</v>
          </cell>
          <cell r="AU92">
            <v>5600.70654296875</v>
          </cell>
          <cell r="AV92">
            <v>5724.29443359375</v>
          </cell>
          <cell r="AW92">
            <v>4671.01708984375</v>
          </cell>
          <cell r="AX92">
            <v>6636.90185546875</v>
          </cell>
          <cell r="AY92">
            <v>6329.18115234375</v>
          </cell>
          <cell r="AZ92">
            <v>7123.001953125</v>
          </cell>
          <cell r="BA92">
            <v>4875.9853515625</v>
          </cell>
          <cell r="BB92">
            <v>5772.3212890625</v>
          </cell>
          <cell r="BC92">
            <v>5236.28564453125</v>
          </cell>
          <cell r="BD92">
            <v>6076.7080078125</v>
          </cell>
          <cell r="BE92">
            <v>7008.7578125</v>
          </cell>
          <cell r="BF92">
            <v>6784.24609375</v>
          </cell>
          <cell r="BG92">
            <v>5592.19873046875</v>
          </cell>
          <cell r="BH92">
            <v>5758.03564453125</v>
          </cell>
          <cell r="BI92">
            <v>4839.80908203125</v>
          </cell>
          <cell r="BJ92">
            <v>6627.95849609375</v>
          </cell>
          <cell r="BK92">
            <v>6297.1435546875</v>
          </cell>
          <cell r="BL92">
            <v>6423.587890625</v>
          </cell>
          <cell r="BM92">
            <v>6379.166015625</v>
          </cell>
          <cell r="BN92">
            <v>6383.93212890625</v>
          </cell>
          <cell r="BO92">
            <v>6360.0947265625</v>
          </cell>
          <cell r="BP92">
            <v>6303.3125</v>
          </cell>
          <cell r="BQ92">
            <v>7105.1708984375</v>
          </cell>
          <cell r="BR92">
            <v>4884.10986328125</v>
          </cell>
          <cell r="BS92">
            <v>5700.67431640625</v>
          </cell>
          <cell r="BT92">
            <v>5292.5947265625</v>
          </cell>
          <cell r="BU92">
            <v>6077.42138671875</v>
          </cell>
          <cell r="BV92">
            <v>7112.271484375</v>
          </cell>
          <cell r="BW92">
            <v>6835.04736328125</v>
          </cell>
          <cell r="BX92">
            <v>5616.7685546875</v>
          </cell>
          <cell r="BY92">
            <v>5723.125</v>
          </cell>
          <cell r="BZ92">
            <v>4738.7890625</v>
          </cell>
          <cell r="CA92">
            <v>6636.521484375</v>
          </cell>
          <cell r="CB92">
            <v>6325.0615234375</v>
          </cell>
          <cell r="CC92">
            <v>6356.67138671875</v>
          </cell>
          <cell r="CD92">
            <v>6356.6708984375</v>
          </cell>
        </row>
        <row r="93">
          <cell r="D93">
            <v>7276.50146484375</v>
          </cell>
          <cell r="E93">
            <v>5193.2353515625</v>
          </cell>
          <cell r="F93">
            <v>5688.87255859375</v>
          </cell>
          <cell r="G93">
            <v>5833.48681640625</v>
          </cell>
          <cell r="H93">
            <v>6291.10205078125</v>
          </cell>
          <cell r="I93">
            <v>7688.798828125</v>
          </cell>
          <cell r="J93">
            <v>7101.75927734375</v>
          </cell>
          <cell r="K93">
            <v>5858.8134765625</v>
          </cell>
          <cell r="L93">
            <v>5996.68994140625</v>
          </cell>
          <cell r="M93">
            <v>4747.630859375</v>
          </cell>
          <cell r="N93">
            <v>7066.892578125</v>
          </cell>
          <cell r="O93">
            <v>6613.302734375</v>
          </cell>
          <cell r="P93">
            <v>7313.19384765625</v>
          </cell>
          <cell r="Q93">
            <v>5180.0517578125</v>
          </cell>
          <cell r="R93">
            <v>5759.05859375</v>
          </cell>
          <cell r="S93">
            <v>5705.06982421875</v>
          </cell>
          <cell r="T93">
            <v>6286.9951171875</v>
          </cell>
          <cell r="U93">
            <v>7638.6796875</v>
          </cell>
          <cell r="V93">
            <v>7064.349609375</v>
          </cell>
          <cell r="W93">
            <v>5838.92626953125</v>
          </cell>
          <cell r="X93">
            <v>6018.25927734375</v>
          </cell>
          <cell r="Y93">
            <v>4866.513671875</v>
          </cell>
          <cell r="Z93">
            <v>7083.61767578125</v>
          </cell>
          <cell r="AA93">
            <v>6569.14501953125</v>
          </cell>
          <cell r="AB93">
            <v>7336.681640625</v>
          </cell>
          <cell r="AC93">
            <v>5184.11962890625</v>
          </cell>
          <cell r="AD93">
            <v>5796.775390625</v>
          </cell>
          <cell r="AE93">
            <v>5593.5654296875</v>
          </cell>
          <cell r="AF93">
            <v>6287.9345703125</v>
          </cell>
          <cell r="AG93">
            <v>7647.36181640625</v>
          </cell>
          <cell r="AH93">
            <v>7075.7333984375</v>
          </cell>
          <cell r="AI93">
            <v>5836.02490234375</v>
          </cell>
          <cell r="AJ93">
            <v>6026.4150390625</v>
          </cell>
          <cell r="AK93">
            <v>4900.9873046875</v>
          </cell>
          <cell r="AL93">
            <v>7074.103515625</v>
          </cell>
          <cell r="AM93">
            <v>6545.5556640625</v>
          </cell>
          <cell r="AN93">
            <v>7345.201171875</v>
          </cell>
          <cell r="AO93">
            <v>5183.20654296875</v>
          </cell>
          <cell r="AP93">
            <v>5823.1455078125</v>
          </cell>
          <cell r="AQ93">
            <v>5575.42578125</v>
          </cell>
          <cell r="AR93">
            <v>6289.52001953125</v>
          </cell>
          <cell r="AS93">
            <v>7521.50634765625</v>
          </cell>
          <cell r="AT93">
            <v>7011.796875</v>
          </cell>
          <cell r="AU93">
            <v>5803.892578125</v>
          </cell>
          <cell r="AV93">
            <v>6047.92578125</v>
          </cell>
          <cell r="AW93">
            <v>4850.36181640625</v>
          </cell>
          <cell r="AX93">
            <v>7074.775390625</v>
          </cell>
          <cell r="AY93">
            <v>6548.33251953125</v>
          </cell>
          <cell r="AZ93">
            <v>7359.72216796875</v>
          </cell>
          <cell r="BA93">
            <v>5174.25</v>
          </cell>
          <cell r="BB93">
            <v>5864.36474609375</v>
          </cell>
          <cell r="BC93">
            <v>5525.12255859375</v>
          </cell>
          <cell r="BD93">
            <v>6285.08154296875</v>
          </cell>
          <cell r="BE93">
            <v>7422.28076171875</v>
          </cell>
          <cell r="BF93">
            <v>6956.97998046875</v>
          </cell>
          <cell r="BG93">
            <v>5795.2216796875</v>
          </cell>
          <cell r="BH93">
            <v>6082.2041015625</v>
          </cell>
          <cell r="BI93">
            <v>5008.64990234375</v>
          </cell>
          <cell r="BJ93">
            <v>7063.81298828125</v>
          </cell>
          <cell r="BK93">
            <v>6513.00830078125</v>
          </cell>
          <cell r="BL93">
            <v>6670.5361328125</v>
          </cell>
          <cell r="BM93">
            <v>6630.2041015625</v>
          </cell>
          <cell r="BN93">
            <v>6638.75</v>
          </cell>
          <cell r="BO93">
            <v>6618.37841796875</v>
          </cell>
          <cell r="BP93">
            <v>6567.9619140625</v>
          </cell>
          <cell r="BQ93">
            <v>7328.42626953125</v>
          </cell>
          <cell r="BR93">
            <v>5181.37646484375</v>
          </cell>
          <cell r="BS93">
            <v>5800.77099609375</v>
          </cell>
          <cell r="BT93">
            <v>5612.396484375</v>
          </cell>
          <cell r="BU93">
            <v>6287.25634765625</v>
          </cell>
          <cell r="BV93">
            <v>7528.37109375</v>
          </cell>
          <cell r="BW93">
            <v>7017.8017578125</v>
          </cell>
          <cell r="BX93">
            <v>5819.8955078125</v>
          </cell>
          <cell r="BY93">
            <v>6047.544921875</v>
          </cell>
          <cell r="BZ93">
            <v>4917.89453125</v>
          </cell>
          <cell r="CA93">
            <v>7070.68603515625</v>
          </cell>
          <cell r="CB93">
            <v>6544.05029296875</v>
          </cell>
          <cell r="CC93">
            <v>6613.890625</v>
          </cell>
          <cell r="CD93">
            <v>6613.890625</v>
          </cell>
        </row>
        <row r="94">
          <cell r="D94">
            <v>7565.34423828125</v>
          </cell>
          <cell r="E94">
            <v>5350.6865234375</v>
          </cell>
          <cell r="F94">
            <v>5815.955078125</v>
          </cell>
          <cell r="G94">
            <v>6279.48486328125</v>
          </cell>
          <cell r="H94">
            <v>6556.8896484375</v>
          </cell>
          <cell r="I94">
            <v>8002.8515625</v>
          </cell>
          <cell r="J94">
            <v>7428.26123046875</v>
          </cell>
          <cell r="K94">
            <v>6145.0537109375</v>
          </cell>
          <cell r="L94">
            <v>6222.02587890625</v>
          </cell>
          <cell r="M94">
            <v>5058.8955078125</v>
          </cell>
          <cell r="N94">
            <v>7418.81787109375</v>
          </cell>
          <cell r="O94">
            <v>6754.57958984375</v>
          </cell>
          <cell r="P94">
            <v>7593.45654296875</v>
          </cell>
          <cell r="Q94">
            <v>5336.2353515625</v>
          </cell>
          <cell r="R94">
            <v>5881.478515625</v>
          </cell>
          <cell r="S94">
            <v>6124.06298828125</v>
          </cell>
          <cell r="T94">
            <v>6553.85888671875</v>
          </cell>
          <cell r="U94">
            <v>7952.41943359375</v>
          </cell>
          <cell r="V94">
            <v>7402.04931640625</v>
          </cell>
          <cell r="W94">
            <v>6123.66845703125</v>
          </cell>
          <cell r="X94">
            <v>6242.53955078125</v>
          </cell>
          <cell r="Y94">
            <v>5187.7490234375</v>
          </cell>
          <cell r="Z94">
            <v>7429.498046875</v>
          </cell>
          <cell r="AA94">
            <v>6715.072265625</v>
          </cell>
          <cell r="AB94">
            <v>7609.7744140625</v>
          </cell>
          <cell r="AC94">
            <v>5339.88916015625</v>
          </cell>
          <cell r="AD94">
            <v>5915.95166015625</v>
          </cell>
          <cell r="AE94">
            <v>5990.1044921875</v>
          </cell>
          <cell r="AF94">
            <v>6556.24755859375</v>
          </cell>
          <cell r="AG94">
            <v>7960.76904296875</v>
          </cell>
          <cell r="AH94">
            <v>7414.4658203125</v>
          </cell>
          <cell r="AI94">
            <v>6120.00390625</v>
          </cell>
          <cell r="AJ94">
            <v>6251.833984375</v>
          </cell>
          <cell r="AK94">
            <v>5227.037109375</v>
          </cell>
          <cell r="AL94">
            <v>7413.875</v>
          </cell>
          <cell r="AM94">
            <v>6693.4375</v>
          </cell>
          <cell r="AN94">
            <v>7614.00341796875</v>
          </cell>
          <cell r="AO94">
            <v>5339.6611328125</v>
          </cell>
          <cell r="AP94">
            <v>5943.19384765625</v>
          </cell>
          <cell r="AQ94">
            <v>5962.99365234375</v>
          </cell>
          <cell r="AR94">
            <v>6558.2099609375</v>
          </cell>
          <cell r="AS94">
            <v>7833.85986328125</v>
          </cell>
          <cell r="AT94">
            <v>7364.7333984375</v>
          </cell>
          <cell r="AU94">
            <v>6086.58544921875</v>
          </cell>
          <cell r="AV94">
            <v>6270.56103515625</v>
          </cell>
          <cell r="AW94">
            <v>5177.017578125</v>
          </cell>
          <cell r="AX94">
            <v>7415.52880859375</v>
          </cell>
          <cell r="AY94">
            <v>6699.08203125</v>
          </cell>
          <cell r="AZ94">
            <v>7618.52978515625</v>
          </cell>
          <cell r="BA94">
            <v>5331.5341796875</v>
          </cell>
          <cell r="BB94">
            <v>5983.6494140625</v>
          </cell>
          <cell r="BC94">
            <v>5899.45068359375</v>
          </cell>
          <cell r="BD94">
            <v>6553.857421875</v>
          </cell>
          <cell r="BE94">
            <v>7734.18798828125</v>
          </cell>
          <cell r="BF94">
            <v>7317.52783203125</v>
          </cell>
          <cell r="BG94">
            <v>6076.025390625</v>
          </cell>
          <cell r="BH94">
            <v>6302.73291015625</v>
          </cell>
          <cell r="BI94">
            <v>5347.00634765625</v>
          </cell>
          <cell r="BJ94">
            <v>7399.98388671875</v>
          </cell>
          <cell r="BK94">
            <v>6668.68701171875</v>
          </cell>
          <cell r="BL94">
            <v>6949.02783203125</v>
          </cell>
          <cell r="BM94">
            <v>6906.6376953125</v>
          </cell>
          <cell r="BN94">
            <v>6912.447265625</v>
          </cell>
          <cell r="BO94">
            <v>6894.93603515625</v>
          </cell>
          <cell r="BP94">
            <v>6845.0068359375</v>
          </cell>
          <cell r="BQ94">
            <v>7601.5732421875</v>
          </cell>
          <cell r="BR94">
            <v>5338.0498046875</v>
          </cell>
          <cell r="BS94">
            <v>5921.80859375</v>
          </cell>
          <cell r="BT94">
            <v>6008.9150390625</v>
          </cell>
          <cell r="BU94">
            <v>6555.43505859375</v>
          </cell>
          <cell r="BV94">
            <v>7841.00732421875</v>
          </cell>
          <cell r="BW94">
            <v>7366.7060546875</v>
          </cell>
          <cell r="BX94">
            <v>6103.04541015625</v>
          </cell>
          <cell r="BY94">
            <v>6270.37060546875</v>
          </cell>
          <cell r="BZ94">
            <v>5247.443359375</v>
          </cell>
          <cell r="CA94">
            <v>7410.94189453125</v>
          </cell>
          <cell r="CB94">
            <v>6694.54443359375</v>
          </cell>
          <cell r="CC94">
            <v>6890.3173828125</v>
          </cell>
          <cell r="CD94">
            <v>6890.31689453125</v>
          </cell>
        </row>
        <row r="95">
          <cell r="D95">
            <v>7737.33935546875</v>
          </cell>
          <cell r="E95">
            <v>5461.79052734375</v>
          </cell>
          <cell r="F95">
            <v>6144.35791015625</v>
          </cell>
          <cell r="G95">
            <v>6756.2490234375</v>
          </cell>
          <cell r="H95">
            <v>6728.88427734375</v>
          </cell>
          <cell r="I95">
            <v>8271.064453125</v>
          </cell>
          <cell r="J95">
            <v>7663.7900390625</v>
          </cell>
          <cell r="K95">
            <v>6317.2119140625</v>
          </cell>
          <cell r="L95">
            <v>6369.59912109375</v>
          </cell>
          <cell r="M95">
            <v>5268.7314453125</v>
          </cell>
          <cell r="N95">
            <v>7679.1533203125</v>
          </cell>
          <cell r="O95">
            <v>6980.42138671875</v>
          </cell>
          <cell r="P95">
            <v>7766.33544921875</v>
          </cell>
          <cell r="Q95">
            <v>5452.22607421875</v>
          </cell>
          <cell r="R95">
            <v>6221.6904296875</v>
          </cell>
          <cell r="S95">
            <v>6579.60791015625</v>
          </cell>
          <cell r="T95">
            <v>6729.47705078125</v>
          </cell>
          <cell r="U95">
            <v>8217.2255859375</v>
          </cell>
          <cell r="V95">
            <v>7641.1787109375</v>
          </cell>
          <cell r="W95">
            <v>6302.47705078125</v>
          </cell>
          <cell r="X95">
            <v>6380.763671875</v>
          </cell>
          <cell r="Y95">
            <v>5402.5341796875</v>
          </cell>
          <cell r="Z95">
            <v>7695.240234375</v>
          </cell>
          <cell r="AA95">
            <v>6940.4951171875</v>
          </cell>
          <cell r="AB95">
            <v>7784.43212890625</v>
          </cell>
          <cell r="AC95">
            <v>5453.736328125</v>
          </cell>
          <cell r="AD95">
            <v>6259.80615234375</v>
          </cell>
          <cell r="AE95">
            <v>6429.19970703125</v>
          </cell>
          <cell r="AF95">
            <v>6733.6162109375</v>
          </cell>
          <cell r="AG95">
            <v>8224.177734375</v>
          </cell>
          <cell r="AH95">
            <v>7653.24560546875</v>
          </cell>
          <cell r="AI95">
            <v>6302.10693359375</v>
          </cell>
          <cell r="AJ95">
            <v>6386.205078125</v>
          </cell>
          <cell r="AK95">
            <v>5443.54833984375</v>
          </cell>
          <cell r="AL95">
            <v>7686.15771484375</v>
          </cell>
          <cell r="AM95">
            <v>6918.279296875</v>
          </cell>
          <cell r="AN95">
            <v>7790.443359375</v>
          </cell>
          <cell r="AO95">
            <v>5455.3681640625</v>
          </cell>
          <cell r="AP95">
            <v>6293.85595703125</v>
          </cell>
          <cell r="AQ95">
            <v>6394.841796875</v>
          </cell>
          <cell r="AR95">
            <v>6736.14501953125</v>
          </cell>
          <cell r="AS95">
            <v>8093.9990234375</v>
          </cell>
          <cell r="AT95">
            <v>7613.1005859375</v>
          </cell>
          <cell r="AU95">
            <v>6271.853515625</v>
          </cell>
          <cell r="AV95">
            <v>6403.005859375</v>
          </cell>
          <cell r="AW95">
            <v>5394.443359375</v>
          </cell>
          <cell r="AX95">
            <v>7688.75439453125</v>
          </cell>
          <cell r="AY95">
            <v>6922.4951171875</v>
          </cell>
          <cell r="AZ95">
            <v>7796.31298828125</v>
          </cell>
          <cell r="BA95">
            <v>5451.4033203125</v>
          </cell>
          <cell r="BB95">
            <v>6342.5185546875</v>
          </cell>
          <cell r="BC95">
            <v>6318.44482421875</v>
          </cell>
          <cell r="BD95">
            <v>6732.83056640625</v>
          </cell>
          <cell r="BE95">
            <v>7990.51220703125</v>
          </cell>
          <cell r="BF95">
            <v>7575.82080078125</v>
          </cell>
          <cell r="BG95">
            <v>6265.56884765625</v>
          </cell>
          <cell r="BH95">
            <v>6431.30517578125</v>
          </cell>
          <cell r="BI95">
            <v>5565.8798828125</v>
          </cell>
          <cell r="BJ95">
            <v>7679.94287109375</v>
          </cell>
          <cell r="BK95">
            <v>6890.7294921875</v>
          </cell>
          <cell r="BL95">
            <v>7178.9091796875</v>
          </cell>
          <cell r="BM95">
            <v>7141.0908203125</v>
          </cell>
          <cell r="BN95">
            <v>7149.04638671875</v>
          </cell>
          <cell r="BO95">
            <v>7135.0390625</v>
          </cell>
          <cell r="BP95">
            <v>7088.4072265625</v>
          </cell>
          <cell r="BQ95">
            <v>7776.49609375</v>
          </cell>
          <cell r="BR95">
            <v>5454.146484375</v>
          </cell>
          <cell r="BS95">
            <v>6268.73095703125</v>
          </cell>
          <cell r="BT95">
            <v>6446.74951171875</v>
          </cell>
          <cell r="BU95">
            <v>6732.89453125</v>
          </cell>
          <cell r="BV95">
            <v>8101.2939453125</v>
          </cell>
          <cell r="BW95">
            <v>7614.64501953125</v>
          </cell>
          <cell r="BX95">
            <v>6286.33544921875</v>
          </cell>
          <cell r="BY95">
            <v>6404.10205078125</v>
          </cell>
          <cell r="BZ95">
            <v>5464.46923828125</v>
          </cell>
          <cell r="CA95">
            <v>7684.8037109375</v>
          </cell>
          <cell r="CB95">
            <v>6918.20751953125</v>
          </cell>
          <cell r="CC95">
            <v>7128.7412109375</v>
          </cell>
          <cell r="CD95">
            <v>7128.7412109375</v>
          </cell>
        </row>
        <row r="96">
          <cell r="D96">
            <v>7822.4296875</v>
          </cell>
          <cell r="E96">
            <v>5616.982421875</v>
          </cell>
          <cell r="F96">
            <v>6415.50244140625</v>
          </cell>
          <cell r="G96">
            <v>7137.4150390625</v>
          </cell>
          <cell r="H96">
            <v>6902.10791015625</v>
          </cell>
          <cell r="I96">
            <v>8552.06640625</v>
          </cell>
          <cell r="J96">
            <v>7758.9658203125</v>
          </cell>
          <cell r="K96">
            <v>6439.7763671875</v>
          </cell>
          <cell r="L96">
            <v>6548.3017578125</v>
          </cell>
          <cell r="M96">
            <v>5459.56298828125</v>
          </cell>
          <cell r="N96">
            <v>8021.92431640625</v>
          </cell>
          <cell r="O96">
            <v>7168.92724609375</v>
          </cell>
          <cell r="P96">
            <v>7853.078125</v>
          </cell>
          <cell r="Q96">
            <v>5614.12744140625</v>
          </cell>
          <cell r="R96">
            <v>6496.2529296875</v>
          </cell>
          <cell r="S96">
            <v>6942.87841796875</v>
          </cell>
          <cell r="T96">
            <v>6903.32958984375</v>
          </cell>
          <cell r="U96">
            <v>8500.693359375</v>
          </cell>
          <cell r="V96">
            <v>7736.6044921875</v>
          </cell>
          <cell r="W96">
            <v>6429.30859375</v>
          </cell>
          <cell r="X96">
            <v>6560.31591796875</v>
          </cell>
          <cell r="Y96">
            <v>5583.8037109375</v>
          </cell>
          <cell r="Z96">
            <v>8028.19287109375</v>
          </cell>
          <cell r="AA96">
            <v>7132.4384765625</v>
          </cell>
          <cell r="AB96">
            <v>7875.056640625</v>
          </cell>
          <cell r="AC96">
            <v>5611.8916015625</v>
          </cell>
          <cell r="AD96">
            <v>6535.55419921875</v>
          </cell>
          <cell r="AE96">
            <v>6780.0693359375</v>
          </cell>
          <cell r="AF96">
            <v>6908.9248046875</v>
          </cell>
          <cell r="AG96">
            <v>8509.3603515625</v>
          </cell>
          <cell r="AH96">
            <v>7746.2236328125</v>
          </cell>
          <cell r="AI96">
            <v>6431.40966796875</v>
          </cell>
          <cell r="AJ96">
            <v>6564.8876953125</v>
          </cell>
          <cell r="AK96">
            <v>5627.16552734375</v>
          </cell>
          <cell r="AL96">
            <v>8012.626953125</v>
          </cell>
          <cell r="AM96">
            <v>7110.59130859375</v>
          </cell>
          <cell r="AN96">
            <v>7884.05712890625</v>
          </cell>
          <cell r="AO96">
            <v>5615.267578125</v>
          </cell>
          <cell r="AP96">
            <v>6572.94580078125</v>
          </cell>
          <cell r="AQ96">
            <v>6744.78271484375</v>
          </cell>
          <cell r="AR96">
            <v>6911.7607421875</v>
          </cell>
          <cell r="AS96">
            <v>8384.599609375</v>
          </cell>
          <cell r="AT96">
            <v>7706.04150390625</v>
          </cell>
          <cell r="AU96">
            <v>6402.44873046875</v>
          </cell>
          <cell r="AV96">
            <v>6585.80029296875</v>
          </cell>
          <cell r="AW96">
            <v>5574.34033203125</v>
          </cell>
          <cell r="AX96">
            <v>8014.1533203125</v>
          </cell>
          <cell r="AY96">
            <v>7118.5419921875</v>
          </cell>
          <cell r="AZ96">
            <v>7893.6376953125</v>
          </cell>
          <cell r="BA96">
            <v>5616.8984375</v>
          </cell>
          <cell r="BB96">
            <v>6624.958984375</v>
          </cell>
          <cell r="BC96">
            <v>6657.9140625</v>
          </cell>
          <cell r="BD96">
            <v>6909.27099609375</v>
          </cell>
          <cell r="BE96">
            <v>8284.9912109375</v>
          </cell>
          <cell r="BF96">
            <v>7668.11474609375</v>
          </cell>
          <cell r="BG96">
            <v>6398.98486328125</v>
          </cell>
          <cell r="BH96">
            <v>6618.27294921875</v>
          </cell>
          <cell r="BI96">
            <v>5737.45068359375</v>
          </cell>
          <cell r="BJ96">
            <v>8001.06982421875</v>
          </cell>
          <cell r="BK96">
            <v>7093.88134765625</v>
          </cell>
          <cell r="BL96">
            <v>7354.8330078125</v>
          </cell>
          <cell r="BM96">
            <v>7324.16650390625</v>
          </cell>
          <cell r="BN96">
            <v>7337.03271484375</v>
          </cell>
          <cell r="BO96">
            <v>7329.07177734375</v>
          </cell>
          <cell r="BP96">
            <v>7293.04296875</v>
          </cell>
          <cell r="BQ96">
            <v>7867.53564453125</v>
          </cell>
          <cell r="BR96">
            <v>5615.2001953125</v>
          </cell>
          <cell r="BS96">
            <v>6546.30419921875</v>
          </cell>
          <cell r="BT96">
            <v>6799.1171875</v>
          </cell>
          <cell r="BU96">
            <v>6908.36962890625</v>
          </cell>
          <cell r="BV96">
            <v>8391.017578125</v>
          </cell>
          <cell r="BW96">
            <v>7707.908203125</v>
          </cell>
          <cell r="BX96">
            <v>6415.9365234375</v>
          </cell>
          <cell r="BY96">
            <v>6586.88427734375</v>
          </cell>
          <cell r="BZ96">
            <v>5642.56640625</v>
          </cell>
          <cell r="CA96">
            <v>8010.9521484375</v>
          </cell>
          <cell r="CB96">
            <v>7114.94970703125</v>
          </cell>
          <cell r="CC96">
            <v>7321.2197265625</v>
          </cell>
          <cell r="CD96">
            <v>7321.22021484375</v>
          </cell>
        </row>
        <row r="97">
          <cell r="D97">
            <v>7878.8603515625</v>
          </cell>
          <cell r="E97">
            <v>5843.08740234375</v>
          </cell>
          <cell r="F97">
            <v>6540.20361328125</v>
          </cell>
          <cell r="G97">
            <v>7432.697265625</v>
          </cell>
          <cell r="H97">
            <v>7009.74609375</v>
          </cell>
          <cell r="I97">
            <v>8793.6953125</v>
          </cell>
          <cell r="J97">
            <v>8004.57421875</v>
          </cell>
          <cell r="K97">
            <v>6545.83203125</v>
          </cell>
          <cell r="L97">
            <v>6761.6865234375</v>
          </cell>
          <cell r="M97">
            <v>5725.1044921875</v>
          </cell>
          <cell r="N97">
            <v>8328.751953125</v>
          </cell>
          <cell r="O97">
            <v>7326.9228515625</v>
          </cell>
          <cell r="P97">
            <v>7916.59033203125</v>
          </cell>
          <cell r="Q97">
            <v>5838.99169921875</v>
          </cell>
          <cell r="R97">
            <v>6618.74951171875</v>
          </cell>
          <cell r="S97">
            <v>7246.37548828125</v>
          </cell>
          <cell r="T97">
            <v>7008.15380859375</v>
          </cell>
          <cell r="U97">
            <v>8743.396484375</v>
          </cell>
          <cell r="V97">
            <v>7988.65087890625</v>
          </cell>
          <cell r="W97">
            <v>6531.3603515625</v>
          </cell>
          <cell r="X97">
            <v>6767.2119140625</v>
          </cell>
          <cell r="Y97">
            <v>5854.64208984375</v>
          </cell>
          <cell r="Z97">
            <v>8325.345703125</v>
          </cell>
          <cell r="AA97">
            <v>7293.6484375</v>
          </cell>
          <cell r="AB97">
            <v>7944.25537109375</v>
          </cell>
          <cell r="AC97">
            <v>5836.5185546875</v>
          </cell>
          <cell r="AD97">
            <v>6657.5498046875</v>
          </cell>
          <cell r="AE97">
            <v>7085.76953125</v>
          </cell>
          <cell r="AF97">
            <v>7013.62255859375</v>
          </cell>
          <cell r="AG97">
            <v>8753.6572265625</v>
          </cell>
          <cell r="AH97">
            <v>7997.23095703125</v>
          </cell>
          <cell r="AI97">
            <v>6531.0400390625</v>
          </cell>
          <cell r="AJ97">
            <v>6767.86865234375</v>
          </cell>
          <cell r="AK97">
            <v>5901.9365234375</v>
          </cell>
          <cell r="AL97">
            <v>8302.837890625</v>
          </cell>
          <cell r="AM97">
            <v>7273.29150390625</v>
          </cell>
          <cell r="AN97">
            <v>7958.75146484375</v>
          </cell>
          <cell r="AO97">
            <v>5840.28857421875</v>
          </cell>
          <cell r="AP97">
            <v>6696.6923828125</v>
          </cell>
          <cell r="AQ97">
            <v>7058.48046875</v>
          </cell>
          <cell r="AR97">
            <v>7015.66552734375</v>
          </cell>
          <cell r="AS97">
            <v>8630.9990234375</v>
          </cell>
          <cell r="AT97">
            <v>7967.22509765625</v>
          </cell>
          <cell r="AU97">
            <v>6502.0751953125</v>
          </cell>
          <cell r="AV97">
            <v>6783.294921875</v>
          </cell>
          <cell r="AW97">
            <v>5848.0703125</v>
          </cell>
          <cell r="AX97">
            <v>8299.7109375</v>
          </cell>
          <cell r="AY97">
            <v>7281.18115234375</v>
          </cell>
          <cell r="AZ97">
            <v>7974.3115234375</v>
          </cell>
          <cell r="BA97">
            <v>5841.56787109375</v>
          </cell>
          <cell r="BB97">
            <v>6750.53515625</v>
          </cell>
          <cell r="BC97">
            <v>6978.26904296875</v>
          </cell>
          <cell r="BD97">
            <v>7009.4765625</v>
          </cell>
          <cell r="BE97">
            <v>8533.7021484375</v>
          </cell>
          <cell r="BF97">
            <v>7935.9599609375</v>
          </cell>
          <cell r="BG97">
            <v>6497.06982421875</v>
          </cell>
          <cell r="BH97">
            <v>6808.6162109375</v>
          </cell>
          <cell r="BI97">
            <v>6007.8056640625</v>
          </cell>
          <cell r="BJ97">
            <v>8280.7509765625</v>
          </cell>
          <cell r="BK97">
            <v>7259.21923828125</v>
          </cell>
          <cell r="BL97">
            <v>7504.27587890625</v>
          </cell>
          <cell r="BM97">
            <v>7489.5810546875</v>
          </cell>
          <cell r="BN97">
            <v>7508.51611328125</v>
          </cell>
          <cell r="BO97">
            <v>7511.88330078125</v>
          </cell>
          <cell r="BP97">
            <v>7487.4970703125</v>
          </cell>
          <cell r="BQ97">
            <v>7937.1103515625</v>
          </cell>
          <cell r="BR97">
            <v>5840.16162109375</v>
          </cell>
          <cell r="BS97">
            <v>6670.17431640625</v>
          </cell>
          <cell r="BT97">
            <v>7109.8486328125</v>
          </cell>
          <cell r="BU97">
            <v>7011.30517578125</v>
          </cell>
          <cell r="BV97">
            <v>8637.2177734375</v>
          </cell>
          <cell r="BW97">
            <v>7967.1787109375</v>
          </cell>
          <cell r="BX97">
            <v>6516.26611328125</v>
          </cell>
          <cell r="BY97">
            <v>6785.6181640625</v>
          </cell>
          <cell r="BZ97">
            <v>5914.24755859375</v>
          </cell>
          <cell r="CA97">
            <v>8297.990234375</v>
          </cell>
          <cell r="CB97">
            <v>7277.9443359375</v>
          </cell>
          <cell r="CC97">
            <v>7499.01611328125</v>
          </cell>
          <cell r="CD97">
            <v>7499.01611328125</v>
          </cell>
        </row>
        <row r="98">
          <cell r="D98">
            <v>8057.13720703125</v>
          </cell>
          <cell r="E98">
            <v>5986.5634765625</v>
          </cell>
          <cell r="F98">
            <v>6651.2177734375</v>
          </cell>
          <cell r="G98">
            <v>7799.5859375</v>
          </cell>
          <cell r="H98">
            <v>7081.44189453125</v>
          </cell>
          <cell r="I98">
            <v>8969.0341796875</v>
          </cell>
          <cell r="J98">
            <v>8219.171875</v>
          </cell>
          <cell r="K98">
            <v>6880.029296875</v>
          </cell>
          <cell r="L98">
            <v>6935.11328125</v>
          </cell>
          <cell r="M98">
            <v>5852.630859375</v>
          </cell>
          <cell r="N98">
            <v>8696.693359375</v>
          </cell>
          <cell r="O98">
            <v>7481.39208984375</v>
          </cell>
          <cell r="P98">
            <v>8093.44189453125</v>
          </cell>
          <cell r="Q98">
            <v>5984.85400390625</v>
          </cell>
          <cell r="R98">
            <v>6726.32470703125</v>
          </cell>
          <cell r="S98">
            <v>7616.15283203125</v>
          </cell>
          <cell r="T98">
            <v>7076.2666015625</v>
          </cell>
          <cell r="U98">
            <v>8921.5341796875</v>
          </cell>
          <cell r="V98">
            <v>8185.814453125</v>
          </cell>
          <cell r="W98">
            <v>6861.7158203125</v>
          </cell>
          <cell r="X98">
            <v>6941.1787109375</v>
          </cell>
          <cell r="Y98">
            <v>5983.89306640625</v>
          </cell>
          <cell r="Z98">
            <v>8700.708984375</v>
          </cell>
          <cell r="AA98">
            <v>7448.71435546875</v>
          </cell>
          <cell r="AB98">
            <v>8120.12109375</v>
          </cell>
          <cell r="AC98">
            <v>5980.189453125</v>
          </cell>
          <cell r="AD98">
            <v>6762.9765625</v>
          </cell>
          <cell r="AE98">
            <v>7458.96826171875</v>
          </cell>
          <cell r="AF98">
            <v>7082.4892578125</v>
          </cell>
          <cell r="AG98">
            <v>8932.9033203125</v>
          </cell>
          <cell r="AH98">
            <v>8183.982421875</v>
          </cell>
          <cell r="AI98">
            <v>6860.2021484375</v>
          </cell>
          <cell r="AJ98">
            <v>6940.41552734375</v>
          </cell>
          <cell r="AK98">
            <v>6033.64599609375</v>
          </cell>
          <cell r="AL98">
            <v>8681.6640625</v>
          </cell>
          <cell r="AM98">
            <v>7428.29248046875</v>
          </cell>
          <cell r="AN98">
            <v>8133.83935546875</v>
          </cell>
          <cell r="AO98">
            <v>5985.7587890625</v>
          </cell>
          <cell r="AP98">
            <v>6802.6650390625</v>
          </cell>
          <cell r="AQ98">
            <v>7432.1337890625</v>
          </cell>
          <cell r="AR98">
            <v>7084.63525390625</v>
          </cell>
          <cell r="AS98">
            <v>8814.78125</v>
          </cell>
          <cell r="AT98">
            <v>8143.10009765625</v>
          </cell>
          <cell r="AU98">
            <v>6829.09326171875</v>
          </cell>
          <cell r="AV98">
            <v>6966.03466796875</v>
          </cell>
          <cell r="AW98">
            <v>5977.068359375</v>
          </cell>
          <cell r="AX98">
            <v>8684.7724609375</v>
          </cell>
          <cell r="AY98">
            <v>7436.6787109375</v>
          </cell>
          <cell r="AZ98">
            <v>8148.658203125</v>
          </cell>
          <cell r="BA98">
            <v>5989.43701171875</v>
          </cell>
          <cell r="BB98">
            <v>6855.76904296875</v>
          </cell>
          <cell r="BC98">
            <v>7355.783203125</v>
          </cell>
          <cell r="BD98">
            <v>7073.765625</v>
          </cell>
          <cell r="BE98">
            <v>8722.0361328125</v>
          </cell>
          <cell r="BF98">
            <v>8100.8515625</v>
          </cell>
          <cell r="BG98">
            <v>6823.47216796875</v>
          </cell>
          <cell r="BH98">
            <v>7006.3134765625</v>
          </cell>
          <cell r="BI98">
            <v>6141.11767578125</v>
          </cell>
          <cell r="BJ98">
            <v>8667.0576171875</v>
          </cell>
          <cell r="BK98">
            <v>7415.1083984375</v>
          </cell>
          <cell r="BL98">
            <v>7701.83251953125</v>
          </cell>
          <cell r="BM98">
            <v>7689.74560546875</v>
          </cell>
          <cell r="BN98">
            <v>7709.39892578125</v>
          </cell>
          <cell r="BO98">
            <v>7714.173828125</v>
          </cell>
          <cell r="BP98">
            <v>7693.34228515625</v>
          </cell>
          <cell r="BQ98">
            <v>8113.08935546875</v>
          </cell>
          <cell r="BR98">
            <v>5985.86083984375</v>
          </cell>
          <cell r="BS98">
            <v>6776.7998046875</v>
          </cell>
          <cell r="BT98">
            <v>7483.3017578125</v>
          </cell>
          <cell r="BU98">
            <v>7078.44677734375</v>
          </cell>
          <cell r="BV98">
            <v>8820.802734375</v>
          </cell>
          <cell r="BW98">
            <v>8147.26318359375</v>
          </cell>
          <cell r="BX98">
            <v>6844.91552734375</v>
          </cell>
          <cell r="BY98">
            <v>6970.0205078125</v>
          </cell>
          <cell r="BZ98">
            <v>6045.3798828125</v>
          </cell>
          <cell r="CA98">
            <v>8680</v>
          </cell>
          <cell r="CB98">
            <v>7433.3427734375</v>
          </cell>
          <cell r="CC98">
            <v>7701.29833984375</v>
          </cell>
          <cell r="CD98">
            <v>7701.29833984375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Gráfico1"/>
      <sheetName val="Para R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98"/>
  <sheetViews>
    <sheetView workbookViewId="0">
      <pane xSplit="3" ySplit="1" topLeftCell="DK79" activePane="bottomRight" state="frozen"/>
      <selection pane="topRight" activeCell="D1" sqref="D1"/>
      <selection pane="bottomLeft" activeCell="A2" sqref="A2"/>
      <selection pane="bottomRight" activeCell="A99" sqref="A99"/>
    </sheetView>
  </sheetViews>
  <sheetFormatPr baseColWidth="10" defaultColWidth="14.44140625" defaultRowHeight="14.4" x14ac:dyDescent="0.3"/>
  <cols>
    <col min="1" max="3" width="14.44140625" style="1"/>
  </cols>
  <sheetData>
    <row r="1" spans="1:82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3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3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3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3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3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3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3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3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3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3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3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3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3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3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3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3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3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3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3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3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3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3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3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3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3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3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3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3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3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3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3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3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3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3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3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3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3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3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3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3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3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3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3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3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3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3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3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3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3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3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3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3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3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3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3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3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3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3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3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3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3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3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3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3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3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3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3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3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3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3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3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3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3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3">
      <c r="A75" s="2">
        <f>+[1]Sheet1!A75</f>
        <v>44927</v>
      </c>
      <c r="B75" s="1" t="str">
        <f>+B63</f>
        <v>Enero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3">
      <c r="A76" s="2">
        <f>+[1]Sheet1!A76</f>
        <v>44958</v>
      </c>
      <c r="B76" s="1" t="str">
        <f t="shared" ref="B76:B98" si="0">+B64</f>
        <v>Febrero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3">
      <c r="A77" s="2">
        <f>+[1]Sheet1!A77</f>
        <v>44986</v>
      </c>
      <c r="B77" s="1" t="str">
        <f t="shared" si="0"/>
        <v>Marzo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3">
      <c r="A78" s="2">
        <f>+[1]Sheet1!A78</f>
        <v>45017</v>
      </c>
      <c r="B78" s="1" t="str">
        <f t="shared" si="0"/>
        <v>Abril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3">
      <c r="A79" s="2">
        <f>+[1]Sheet1!A79</f>
        <v>45047</v>
      </c>
      <c r="B79" s="1" t="str">
        <f t="shared" si="0"/>
        <v>Mayo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3">
      <c r="A80" s="2">
        <f>+[1]Sheet1!A80</f>
        <v>45078</v>
      </c>
      <c r="B80" s="1" t="str">
        <f t="shared" si="0"/>
        <v>Junio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128" x14ac:dyDescent="0.3">
      <c r="A81" s="2">
        <f>+[1]Sheet1!A81</f>
        <v>45108</v>
      </c>
      <c r="B81" s="1" t="str">
        <f t="shared" si="0"/>
        <v>Julio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128" x14ac:dyDescent="0.3">
      <c r="A82" s="2">
        <f>+[1]Sheet1!A82</f>
        <v>45139</v>
      </c>
      <c r="B82" s="1" t="str">
        <f t="shared" si="0"/>
        <v>Agosto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128" x14ac:dyDescent="0.3">
      <c r="A83" s="2">
        <f>+[1]Sheet1!A83</f>
        <v>45170</v>
      </c>
      <c r="B83" s="1" t="str">
        <f t="shared" si="0"/>
        <v>Septiembre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128" x14ac:dyDescent="0.3">
      <c r="A84" s="2">
        <f>+[1]Sheet1!A84</f>
        <v>45200</v>
      </c>
      <c r="B84" s="1" t="str">
        <f t="shared" si="0"/>
        <v>Octubre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128" x14ac:dyDescent="0.3">
      <c r="A85" s="2">
        <f>+[1]Sheet1!A85</f>
        <v>45231</v>
      </c>
      <c r="B85" s="1" t="str">
        <f t="shared" si="0"/>
        <v>Noviembre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128" x14ac:dyDescent="0.3">
      <c r="A86" s="2">
        <f>+[1]Sheet1!A86</f>
        <v>45261</v>
      </c>
      <c r="B86" s="1" t="str">
        <f t="shared" si="0"/>
        <v>Diciembre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  <row r="87" spans="1:128" x14ac:dyDescent="0.3">
      <c r="A87" s="2">
        <f>+[1]Sheet1!A87</f>
        <v>45292</v>
      </c>
      <c r="B87" s="1" t="str">
        <f t="shared" si="0"/>
        <v>Enero</v>
      </c>
      <c r="C87" s="1">
        <f>+C75+1</f>
        <v>2024</v>
      </c>
      <c r="D87" s="57">
        <f>+[2]Sheet1!D87</f>
        <v>5047.578125</v>
      </c>
      <c r="E87" s="57">
        <f>+[2]Sheet1!E87</f>
        <v>3245.0634765625</v>
      </c>
      <c r="F87" s="57">
        <f>+[2]Sheet1!F87</f>
        <v>4032.2890625</v>
      </c>
      <c r="G87" s="57">
        <f>+[2]Sheet1!G87</f>
        <v>2557.311279296875</v>
      </c>
      <c r="H87" s="57">
        <f>+[2]Sheet1!H87</f>
        <v>4673.46435546875</v>
      </c>
      <c r="I87" s="57">
        <f>+[2]Sheet1!I87</f>
        <v>4984.400390625</v>
      </c>
      <c r="J87" s="57">
        <f>+[2]Sheet1!J87</f>
        <v>4423.7109375</v>
      </c>
      <c r="K87" s="57">
        <f>+[2]Sheet1!K87</f>
        <v>3027.1201171875</v>
      </c>
      <c r="L87" s="57">
        <f>+[2]Sheet1!L87</f>
        <v>4078.480224609375</v>
      </c>
      <c r="M87" s="57">
        <f>+[2]Sheet1!M87</f>
        <v>2179.613037109375</v>
      </c>
      <c r="N87" s="57">
        <f>+[2]Sheet1!N87</f>
        <v>4607.373046875</v>
      </c>
      <c r="O87" s="57">
        <f>+[2]Sheet1!O87</f>
        <v>4429.48193359375</v>
      </c>
      <c r="P87" s="57">
        <f>+[2]Sheet1!P87</f>
        <v>5037.09619140625</v>
      </c>
      <c r="Q87" s="57">
        <f>+[2]Sheet1!Q87</f>
        <v>3219.63330078125</v>
      </c>
      <c r="R87" s="57">
        <f>+[2]Sheet1!R87</f>
        <v>4077.921142578125</v>
      </c>
      <c r="S87" s="57">
        <f>+[2]Sheet1!S87</f>
        <v>2491.02294921875</v>
      </c>
      <c r="T87" s="57">
        <f>+[2]Sheet1!T87</f>
        <v>4669.81640625</v>
      </c>
      <c r="U87" s="57">
        <f>+[2]Sheet1!U87</f>
        <v>4938.96875</v>
      </c>
      <c r="V87" s="57">
        <f>+[2]Sheet1!V87</f>
        <v>4393.271484375</v>
      </c>
      <c r="W87" s="57">
        <f>+[2]Sheet1!W87</f>
        <v>3006.052978515625</v>
      </c>
      <c r="X87" s="57">
        <f>+[2]Sheet1!X87</f>
        <v>4091.96630859375</v>
      </c>
      <c r="Y87" s="57">
        <f>+[2]Sheet1!Y87</f>
        <v>2252.510986328125</v>
      </c>
      <c r="Z87" s="57">
        <f>+[2]Sheet1!Z87</f>
        <v>4603.89501953125</v>
      </c>
      <c r="AA87" s="57">
        <f>+[2]Sheet1!AA87</f>
        <v>4384.78369140625</v>
      </c>
      <c r="AB87" s="57">
        <f>+[2]Sheet1!AB87</f>
        <v>5030.25</v>
      </c>
      <c r="AC87" s="57">
        <f>+[2]Sheet1!AC87</f>
        <v>3224.296875</v>
      </c>
      <c r="AD87" s="57">
        <f>+[2]Sheet1!AD87</f>
        <v>4100.5400390625</v>
      </c>
      <c r="AE87" s="57">
        <f>+[2]Sheet1!AE87</f>
        <v>2442.620849609375</v>
      </c>
      <c r="AF87" s="57">
        <f>+[2]Sheet1!AF87</f>
        <v>4661.48388671875</v>
      </c>
      <c r="AG87" s="57">
        <f>+[2]Sheet1!AG87</f>
        <v>4936.27587890625</v>
      </c>
      <c r="AH87" s="57">
        <f>+[2]Sheet1!AH87</f>
        <v>4409.76806640625</v>
      </c>
      <c r="AI87" s="57">
        <f>+[2]Sheet1!AI87</f>
        <v>2998.052490234375</v>
      </c>
      <c r="AJ87" s="57">
        <f>+[2]Sheet1!AJ87</f>
        <v>4097.11376953125</v>
      </c>
      <c r="AK87" s="57">
        <f>+[2]Sheet1!AK87</f>
        <v>2272.439453125</v>
      </c>
      <c r="AL87" s="57">
        <f>+[2]Sheet1!AL87</f>
        <v>4583.1669921875</v>
      </c>
      <c r="AM87" s="57">
        <f>+[2]Sheet1!AM87</f>
        <v>4360.77099609375</v>
      </c>
      <c r="AN87" s="57">
        <f>+[2]Sheet1!AN87</f>
        <v>5023.783203125</v>
      </c>
      <c r="AO87" s="57">
        <f>+[2]Sheet1!AO87</f>
        <v>3216.79833984375</v>
      </c>
      <c r="AP87" s="57">
        <f>+[2]Sheet1!AP87</f>
        <v>4119.9189453125</v>
      </c>
      <c r="AQ87" s="57">
        <f>+[2]Sheet1!AQ87</f>
        <v>2433.739990234375</v>
      </c>
      <c r="AR87" s="57">
        <f>+[2]Sheet1!AR87</f>
        <v>4662.55712890625</v>
      </c>
      <c r="AS87" s="57">
        <f>+[2]Sheet1!AS87</f>
        <v>4837.35302734375</v>
      </c>
      <c r="AT87" s="57">
        <f>+[2]Sheet1!AT87</f>
        <v>4354.9736328125</v>
      </c>
      <c r="AU87" s="57">
        <f>+[2]Sheet1!AU87</f>
        <v>2978.275146484375</v>
      </c>
      <c r="AV87" s="57">
        <f>+[2]Sheet1!AV87</f>
        <v>4111.57421875</v>
      </c>
      <c r="AW87" s="57">
        <f>+[2]Sheet1!AW87</f>
        <v>2245.729736328125</v>
      </c>
      <c r="AX87" s="57">
        <f>+[2]Sheet1!AX87</f>
        <v>4574.52392578125</v>
      </c>
      <c r="AY87" s="57">
        <f>+[2]Sheet1!AY87</f>
        <v>4360.052734375</v>
      </c>
      <c r="AZ87" s="57">
        <f>+[2]Sheet1!AZ87</f>
        <v>5011.78076171875</v>
      </c>
      <c r="BA87" s="57">
        <f>+[2]Sheet1!BA87</f>
        <v>3198.399169921875</v>
      </c>
      <c r="BB87" s="57">
        <f>+[2]Sheet1!BB87</f>
        <v>4149.1708984375</v>
      </c>
      <c r="BC87" s="57">
        <f>+[2]Sheet1!BC87</f>
        <v>2404.261474609375</v>
      </c>
      <c r="BD87" s="57">
        <f>+[2]Sheet1!BD87</f>
        <v>4666.72900390625</v>
      </c>
      <c r="BE87" s="57">
        <f>+[2]Sheet1!BE87</f>
        <v>4755.36572265625</v>
      </c>
      <c r="BF87" s="57">
        <f>+[2]Sheet1!BF87</f>
        <v>4314.32861328125</v>
      </c>
      <c r="BG87" s="57">
        <f>+[2]Sheet1!BG87</f>
        <v>2966.344970703125</v>
      </c>
      <c r="BH87" s="57">
        <f>+[2]Sheet1!BH87</f>
        <v>4131.125</v>
      </c>
      <c r="BI87" s="57">
        <f>+[2]Sheet1!BI87</f>
        <v>2319.2880859375</v>
      </c>
      <c r="BJ87" s="57">
        <f>+[2]Sheet1!BJ87</f>
        <v>4561.3388671875</v>
      </c>
      <c r="BK87" s="57">
        <f>+[2]Sheet1!BK87</f>
        <v>4350.091796875</v>
      </c>
      <c r="BL87" s="57">
        <f>+[2]Sheet1!BL87</f>
        <v>4379.77978515625</v>
      </c>
      <c r="BM87" s="57">
        <f>+[2]Sheet1!BM87</f>
        <v>4298.22021484375</v>
      </c>
      <c r="BN87" s="57">
        <f>+[2]Sheet1!BN87</f>
        <v>4288.26513671875</v>
      </c>
      <c r="BO87" s="57">
        <f>+[2]Sheet1!BO87</f>
        <v>4259.19482421875</v>
      </c>
      <c r="BP87" s="57">
        <f>+[2]Sheet1!BP87</f>
        <v>4206.625</v>
      </c>
      <c r="BQ87" s="57">
        <f>+[2]Sheet1!BQ87</f>
        <v>5029.12646484375</v>
      </c>
      <c r="BR87" s="57">
        <f>+[2]Sheet1!BR87</f>
        <v>3216.773681640625</v>
      </c>
      <c r="BS87" s="57">
        <f>+[2]Sheet1!BS87</f>
        <v>4105.55810546875</v>
      </c>
      <c r="BT87" s="57">
        <f>+[2]Sheet1!BT87</f>
        <v>2448.941162109375</v>
      </c>
      <c r="BU87" s="57">
        <f>+[2]Sheet1!BU87</f>
        <v>4666.02197265625</v>
      </c>
      <c r="BV87" s="57">
        <f>+[2]Sheet1!BV87</f>
        <v>4843.40380859375</v>
      </c>
      <c r="BW87" s="57">
        <f>+[2]Sheet1!BW87</f>
        <v>4360.703125</v>
      </c>
      <c r="BX87" s="57">
        <f>+[2]Sheet1!BX87</f>
        <v>2988.992919921875</v>
      </c>
      <c r="BY87" s="57">
        <f>+[2]Sheet1!BY87</f>
        <v>4110.21484375</v>
      </c>
      <c r="BZ87" s="57">
        <f>+[2]Sheet1!BZ87</f>
        <v>2276.417724609375</v>
      </c>
      <c r="CA87" s="57">
        <f>+[2]Sheet1!CA87</f>
        <v>4576.798828125</v>
      </c>
      <c r="CB87" s="57">
        <f>+[2]Sheet1!CB87</f>
        <v>4366.74462890625</v>
      </c>
      <c r="CC87" s="57">
        <f>+[2]Sheet1!CC87</f>
        <v>4268.12744140625</v>
      </c>
      <c r="CD87" s="57">
        <f>+[2]Sheet1!CD87</f>
        <v>4268.12744140625</v>
      </c>
    </row>
    <row r="88" spans="1:128" x14ac:dyDescent="0.3">
      <c r="A88" s="2">
        <f>+[1]Sheet1!A88</f>
        <v>45323</v>
      </c>
      <c r="B88" s="1" t="str">
        <f t="shared" si="0"/>
        <v>Febrero</v>
      </c>
      <c r="C88" s="1">
        <f t="shared" ref="C88:C98" si="1">+C76+1</f>
        <v>2024</v>
      </c>
      <c r="D88" s="57">
        <f>+[2]Sheet1!D88</f>
        <v>5614.08203125</v>
      </c>
      <c r="E88" s="57">
        <f>+[2]Sheet1!E88</f>
        <v>3808.406982421875</v>
      </c>
      <c r="F88" s="57">
        <f>+[2]Sheet1!F88</f>
        <v>4335.70947265625</v>
      </c>
      <c r="G88" s="57">
        <f>+[2]Sheet1!G88</f>
        <v>3069.001953125</v>
      </c>
      <c r="H88" s="57">
        <f>+[2]Sheet1!H88</f>
        <v>5152.33349609375</v>
      </c>
      <c r="I88" s="57">
        <f>+[2]Sheet1!I88</f>
        <v>5641.63720703125</v>
      </c>
      <c r="J88" s="57">
        <f>+[2]Sheet1!J88</f>
        <v>5287.95703125</v>
      </c>
      <c r="K88" s="57">
        <f>+[2]Sheet1!K88</f>
        <v>3758.001220703125</v>
      </c>
      <c r="L88" s="57">
        <f>+[2]Sheet1!L88</f>
        <v>4432.7666015625</v>
      </c>
      <c r="M88" s="57">
        <f>+[2]Sheet1!M88</f>
        <v>2405.473876953125</v>
      </c>
      <c r="N88" s="57">
        <f>+[2]Sheet1!N88</f>
        <v>5136.2021484375</v>
      </c>
      <c r="O88" s="57">
        <f>+[2]Sheet1!O88</f>
        <v>5174.51806640625</v>
      </c>
      <c r="P88" s="57">
        <f>+[2]Sheet1!P88</f>
        <v>5619.57568359375</v>
      </c>
      <c r="Q88" s="57">
        <f>+[2]Sheet1!Q88</f>
        <v>3785.6513671875</v>
      </c>
      <c r="R88" s="57">
        <f>+[2]Sheet1!R88</f>
        <v>4378.451171875</v>
      </c>
      <c r="S88" s="57">
        <f>+[2]Sheet1!S88</f>
        <v>2998.654296875</v>
      </c>
      <c r="T88" s="57">
        <f>+[2]Sheet1!T88</f>
        <v>5148.98583984375</v>
      </c>
      <c r="U88" s="57">
        <f>+[2]Sheet1!U88</f>
        <v>5597.2265625</v>
      </c>
      <c r="V88" s="57">
        <f>+[2]Sheet1!V88</f>
        <v>5281.17724609375</v>
      </c>
      <c r="W88" s="57">
        <f>+[2]Sheet1!W88</f>
        <v>3740.745361328125</v>
      </c>
      <c r="X88" s="57">
        <f>+[2]Sheet1!X88</f>
        <v>4443.57373046875</v>
      </c>
      <c r="Y88" s="57">
        <f>+[2]Sheet1!Y88</f>
        <v>2503.40673828125</v>
      </c>
      <c r="Z88" s="57">
        <f>+[2]Sheet1!Z88</f>
        <v>5128.43798828125</v>
      </c>
      <c r="AA88" s="57">
        <f>+[2]Sheet1!AA88</f>
        <v>5121.8154296875</v>
      </c>
      <c r="AB88" s="57">
        <f>+[2]Sheet1!AB88</f>
        <v>5622.07666015625</v>
      </c>
      <c r="AC88" s="57">
        <f>+[2]Sheet1!AC88</f>
        <v>3790.98876953125</v>
      </c>
      <c r="AD88" s="57">
        <f>+[2]Sheet1!AD88</f>
        <v>4399.22509765625</v>
      </c>
      <c r="AE88" s="57">
        <f>+[2]Sheet1!AE88</f>
        <v>2933.813720703125</v>
      </c>
      <c r="AF88" s="57">
        <f>+[2]Sheet1!AF88</f>
        <v>5144.06787109375</v>
      </c>
      <c r="AG88" s="57">
        <f>+[2]Sheet1!AG88</f>
        <v>5593.451171875</v>
      </c>
      <c r="AH88" s="57">
        <f>+[2]Sheet1!AH88</f>
        <v>5290.447265625</v>
      </c>
      <c r="AI88" s="57">
        <f>+[2]Sheet1!AI88</f>
        <v>3737.048095703125</v>
      </c>
      <c r="AJ88" s="57">
        <f>+[2]Sheet1!AJ88</f>
        <v>4447.166015625</v>
      </c>
      <c r="AK88" s="57">
        <f>+[2]Sheet1!AK88</f>
        <v>2524.250732421875</v>
      </c>
      <c r="AL88" s="57">
        <f>+[2]Sheet1!AL88</f>
        <v>5096.328125</v>
      </c>
      <c r="AM88" s="57">
        <f>+[2]Sheet1!AM88</f>
        <v>5092.6201171875</v>
      </c>
      <c r="AN88" s="57">
        <f>+[2]Sheet1!AN88</f>
        <v>5620.1279296875</v>
      </c>
      <c r="AO88" s="57">
        <f>+[2]Sheet1!AO88</f>
        <v>3787.497314453125</v>
      </c>
      <c r="AP88" s="57">
        <f>+[2]Sheet1!AP88</f>
        <v>4419.34716796875</v>
      </c>
      <c r="AQ88" s="57">
        <f>+[2]Sheet1!AQ88</f>
        <v>2920.175048828125</v>
      </c>
      <c r="AR88" s="57">
        <f>+[2]Sheet1!AR88</f>
        <v>5145.8408203125</v>
      </c>
      <c r="AS88" s="57">
        <f>+[2]Sheet1!AS88</f>
        <v>5497.67822265625</v>
      </c>
      <c r="AT88" s="57">
        <f>+[2]Sheet1!AT88</f>
        <v>5272.04931640625</v>
      </c>
      <c r="AU88" s="57">
        <f>+[2]Sheet1!AU88</f>
        <v>3714.37841796875</v>
      </c>
      <c r="AV88" s="57">
        <f>+[2]Sheet1!AV88</f>
        <v>4463.171875</v>
      </c>
      <c r="AW88" s="57">
        <f>+[2]Sheet1!AW88</f>
        <v>2492.9287109375</v>
      </c>
      <c r="AX88" s="57">
        <f>+[2]Sheet1!AX88</f>
        <v>5082.4775390625</v>
      </c>
      <c r="AY88" s="57">
        <f>+[2]Sheet1!AY88</f>
        <v>5091.93017578125</v>
      </c>
      <c r="AZ88" s="57">
        <f>+[2]Sheet1!AZ88</f>
        <v>5617.939453125</v>
      </c>
      <c r="BA88" s="57">
        <f>+[2]Sheet1!BA88</f>
        <v>3772.774169921875</v>
      </c>
      <c r="BB88" s="57">
        <f>+[2]Sheet1!BB88</f>
        <v>4448.251953125</v>
      </c>
      <c r="BC88" s="57">
        <f>+[2]Sheet1!BC88</f>
        <v>2888.340576171875</v>
      </c>
      <c r="BD88" s="57">
        <f>+[2]Sheet1!BD88</f>
        <v>5148.6064453125</v>
      </c>
      <c r="BE88" s="57">
        <f>+[2]Sheet1!BE88</f>
        <v>5418.142578125</v>
      </c>
      <c r="BF88" s="57">
        <f>+[2]Sheet1!BF88</f>
        <v>5253.88232421875</v>
      </c>
      <c r="BG88" s="57">
        <f>+[2]Sheet1!BG88</f>
        <v>3704.999755859375</v>
      </c>
      <c r="BH88" s="57">
        <f>+[2]Sheet1!BH88</f>
        <v>4482.69091796875</v>
      </c>
      <c r="BI88" s="57">
        <f>+[2]Sheet1!BI88</f>
        <v>2603.8984375</v>
      </c>
      <c r="BJ88" s="57">
        <f>+[2]Sheet1!BJ88</f>
        <v>5055.125</v>
      </c>
      <c r="BK88" s="57">
        <f>+[2]Sheet1!BK88</f>
        <v>5063.97314453125</v>
      </c>
      <c r="BL88" s="57">
        <f>+[2]Sheet1!BL88</f>
        <v>4925.1513671875</v>
      </c>
      <c r="BM88" s="57">
        <f>+[2]Sheet1!BM88</f>
        <v>4857.1396484375</v>
      </c>
      <c r="BN88" s="57">
        <f>+[2]Sheet1!BN88</f>
        <v>4846.30224609375</v>
      </c>
      <c r="BO88" s="57">
        <f>+[2]Sheet1!BO88</f>
        <v>4827.97705078125</v>
      </c>
      <c r="BP88" s="57">
        <f>+[2]Sheet1!BP88</f>
        <v>4774.00732421875</v>
      </c>
      <c r="BQ88" s="57">
        <f>+[2]Sheet1!BQ88</f>
        <v>5618.82470703125</v>
      </c>
      <c r="BR88" s="57">
        <f>+[2]Sheet1!BR88</f>
        <v>3786.04833984375</v>
      </c>
      <c r="BS88" s="57">
        <f>+[2]Sheet1!BS88</f>
        <v>4405.48583984375</v>
      </c>
      <c r="BT88" s="57">
        <f>+[2]Sheet1!BT88</f>
        <v>2941.712158203125</v>
      </c>
      <c r="BU88" s="57">
        <f>+[2]Sheet1!BU88</f>
        <v>5147.69970703125</v>
      </c>
      <c r="BV88" s="57">
        <f>+[2]Sheet1!BV88</f>
        <v>5503.72705078125</v>
      </c>
      <c r="BW88" s="57">
        <f>+[2]Sheet1!BW88</f>
        <v>5271.205078125</v>
      </c>
      <c r="BX88" s="57">
        <f>+[2]Sheet1!BX88</f>
        <v>3725.56298828125</v>
      </c>
      <c r="BY88" s="57">
        <f>+[2]Sheet1!BY88</f>
        <v>4461.833984375</v>
      </c>
      <c r="BZ88" s="57">
        <f>+[2]Sheet1!BZ88</f>
        <v>2538.458984375</v>
      </c>
      <c r="CA88" s="57">
        <f>+[2]Sheet1!CA88</f>
        <v>5083.53857421875</v>
      </c>
      <c r="CB88" s="57">
        <f>+[2]Sheet1!CB88</f>
        <v>5093.955078125</v>
      </c>
      <c r="CC88" s="57">
        <f>+[2]Sheet1!CC88</f>
        <v>4830.16845703125</v>
      </c>
      <c r="CD88" s="57">
        <f>+[2]Sheet1!CD88</f>
        <v>4830.16845703125</v>
      </c>
    </row>
    <row r="89" spans="1:128" x14ac:dyDescent="0.3">
      <c r="A89" s="2">
        <f>+[1]Sheet1!A89</f>
        <v>45352</v>
      </c>
      <c r="B89" s="1" t="str">
        <f t="shared" si="0"/>
        <v>Marzo</v>
      </c>
      <c r="C89" s="1">
        <f t="shared" si="1"/>
        <v>2024</v>
      </c>
      <c r="D89" s="57">
        <f>+[2]Sheet1!D89</f>
        <v>6174.6474609375</v>
      </c>
      <c r="E89" s="57">
        <f>+[2]Sheet1!E89</f>
        <v>4272.7392578125</v>
      </c>
      <c r="F89" s="57">
        <f>+[2]Sheet1!F89</f>
        <v>4762.12841796875</v>
      </c>
      <c r="G89" s="57">
        <f>+[2]Sheet1!G89</f>
        <v>3452.883056640625</v>
      </c>
      <c r="H89" s="57">
        <f>+[2]Sheet1!H89</f>
        <v>5405.81298828125</v>
      </c>
      <c r="I89" s="57">
        <f>+[2]Sheet1!I89</f>
        <v>6317.7880859375</v>
      </c>
      <c r="J89" s="57">
        <f>+[2]Sheet1!J89</f>
        <v>6009.2216796875</v>
      </c>
      <c r="K89" s="57">
        <f>+[2]Sheet1!K89</f>
        <v>4343.302734375</v>
      </c>
      <c r="L89" s="57">
        <f>+[2]Sheet1!L89</f>
        <v>4801.833984375</v>
      </c>
      <c r="M89" s="57">
        <f>+[2]Sheet1!M89</f>
        <v>3665.76025390625</v>
      </c>
      <c r="N89" s="57">
        <f>+[2]Sheet1!N89</f>
        <v>5560.345703125</v>
      </c>
      <c r="O89" s="57">
        <f>+[2]Sheet1!O89</f>
        <v>5660.21142578125</v>
      </c>
      <c r="P89" s="57">
        <f>+[2]Sheet1!P89</f>
        <v>6196.1796875</v>
      </c>
      <c r="Q89" s="57">
        <f>+[2]Sheet1!Q89</f>
        <v>4252.7060546875</v>
      </c>
      <c r="R89" s="57">
        <f>+[2]Sheet1!R89</f>
        <v>4833.3193359375</v>
      </c>
      <c r="S89" s="57">
        <f>+[2]Sheet1!S89</f>
        <v>3380.279541015625</v>
      </c>
      <c r="T89" s="57">
        <f>+[2]Sheet1!T89</f>
        <v>5405.1845703125</v>
      </c>
      <c r="U89" s="57">
        <f>+[2]Sheet1!U89</f>
        <v>6274.57421875</v>
      </c>
      <c r="V89" s="57">
        <f>+[2]Sheet1!V89</f>
        <v>5977.5263671875</v>
      </c>
      <c r="W89" s="57">
        <f>+[2]Sheet1!W89</f>
        <v>4330.9755859375</v>
      </c>
      <c r="X89" s="57">
        <f>+[2]Sheet1!X89</f>
        <v>4817.6591796875</v>
      </c>
      <c r="Y89" s="57">
        <f>+[2]Sheet1!Y89</f>
        <v>3778.305908203125</v>
      </c>
      <c r="Z89" s="57">
        <f>+[2]Sheet1!Z89</f>
        <v>5549.0146484375</v>
      </c>
      <c r="AA89" s="57">
        <f>+[2]Sheet1!AA89</f>
        <v>5608.59619140625</v>
      </c>
      <c r="AB89" s="57">
        <f>+[2]Sheet1!AB89</f>
        <v>6209.00830078125</v>
      </c>
      <c r="AC89" s="57">
        <f>+[2]Sheet1!AC89</f>
        <v>4258.0166015625</v>
      </c>
      <c r="AD89" s="57">
        <f>+[2]Sheet1!AD89</f>
        <v>4868.2578125</v>
      </c>
      <c r="AE89" s="57">
        <f>+[2]Sheet1!AE89</f>
        <v>3319.620361328125</v>
      </c>
      <c r="AF89" s="57">
        <f>+[2]Sheet1!AF89</f>
        <v>5403.47802734375</v>
      </c>
      <c r="AG89" s="57">
        <f>+[2]Sheet1!AG89</f>
        <v>6276.33203125</v>
      </c>
      <c r="AH89" s="57">
        <f>+[2]Sheet1!AH89</f>
        <v>5977.77294921875</v>
      </c>
      <c r="AI89" s="57">
        <f>+[2]Sheet1!AI89</f>
        <v>4331.927734375</v>
      </c>
      <c r="AJ89" s="57">
        <f>+[2]Sheet1!AJ89</f>
        <v>4824.85400390625</v>
      </c>
      <c r="AK89" s="57">
        <f>+[2]Sheet1!AK89</f>
        <v>3816.01953125</v>
      </c>
      <c r="AL89" s="57">
        <f>+[2]Sheet1!AL89</f>
        <v>5517.36279296875</v>
      </c>
      <c r="AM89" s="57">
        <f>+[2]Sheet1!AM89</f>
        <v>5581.5849609375</v>
      </c>
      <c r="AN89" s="57">
        <f>+[2]Sheet1!AN89</f>
        <v>6213.41796875</v>
      </c>
      <c r="AO89" s="57">
        <f>+[2]Sheet1!AO89</f>
        <v>4252.8212890625</v>
      </c>
      <c r="AP89" s="57">
        <f>+[2]Sheet1!AP89</f>
        <v>4904.30322265625</v>
      </c>
      <c r="AQ89" s="57">
        <f>+[2]Sheet1!AQ89</f>
        <v>3306.634033203125</v>
      </c>
      <c r="AR89" s="57">
        <f>+[2]Sheet1!AR89</f>
        <v>5404.40283203125</v>
      </c>
      <c r="AS89" s="57">
        <f>+[2]Sheet1!AS89</f>
        <v>6172.64208984375</v>
      </c>
      <c r="AT89" s="57">
        <f>+[2]Sheet1!AT89</f>
        <v>5944.65380859375</v>
      </c>
      <c r="AU89" s="57">
        <f>+[2]Sheet1!AU89</f>
        <v>4304.2255859375</v>
      </c>
      <c r="AV89" s="57">
        <f>+[2]Sheet1!AV89</f>
        <v>4842.00244140625</v>
      </c>
      <c r="AW89" s="57">
        <f>+[2]Sheet1!AW89</f>
        <v>3772.4677734375</v>
      </c>
      <c r="AX89" s="57">
        <f>+[2]Sheet1!AX89</f>
        <v>5502.3212890625</v>
      </c>
      <c r="AY89" s="57">
        <f>+[2]Sheet1!AY89</f>
        <v>5579.88427734375</v>
      </c>
      <c r="AZ89" s="57">
        <f>+[2]Sheet1!AZ89</f>
        <v>6221.99658203125</v>
      </c>
      <c r="BA89" s="57">
        <f>+[2]Sheet1!BA89</f>
        <v>4237.3955078125</v>
      </c>
      <c r="BB89" s="57">
        <f>+[2]Sheet1!BB89</f>
        <v>4953.45654296875</v>
      </c>
      <c r="BC89" s="57">
        <f>+[2]Sheet1!BC89</f>
        <v>3276.818603515625</v>
      </c>
      <c r="BD89" s="57">
        <f>+[2]Sheet1!BD89</f>
        <v>5403.99462890625</v>
      </c>
      <c r="BE89" s="57">
        <f>+[2]Sheet1!BE89</f>
        <v>6089.34130859375</v>
      </c>
      <c r="BF89" s="57">
        <f>+[2]Sheet1!BF89</f>
        <v>5913.5830078125</v>
      </c>
      <c r="BG89" s="57">
        <f>+[2]Sheet1!BG89</f>
        <v>4294.86572265625</v>
      </c>
      <c r="BH89" s="57">
        <f>+[2]Sheet1!BH89</f>
        <v>4863.98779296875</v>
      </c>
      <c r="BI89" s="57">
        <f>+[2]Sheet1!BI89</f>
        <v>3905.357666015625</v>
      </c>
      <c r="BJ89" s="57">
        <f>+[2]Sheet1!BJ89</f>
        <v>5471.3916015625</v>
      </c>
      <c r="BK89" s="57">
        <f>+[2]Sheet1!BK89</f>
        <v>5547.91455078125</v>
      </c>
      <c r="BL89" s="57">
        <f>+[2]Sheet1!BL89</f>
        <v>5442.056640625</v>
      </c>
      <c r="BM89" s="57">
        <f>+[2]Sheet1!BM89</f>
        <v>5385.28515625</v>
      </c>
      <c r="BN89" s="57">
        <f>+[2]Sheet1!BN89</f>
        <v>5382.982421875</v>
      </c>
      <c r="BO89" s="57">
        <f>+[2]Sheet1!BO89</f>
        <v>5364.6494140625</v>
      </c>
      <c r="BP89" s="57">
        <f>+[2]Sheet1!BP89</f>
        <v>5303.8134765625</v>
      </c>
      <c r="BQ89" s="57">
        <f>+[2]Sheet1!BQ89</f>
        <v>6204.271484375</v>
      </c>
      <c r="BR89" s="57">
        <f>+[2]Sheet1!BR89</f>
        <v>4251.64111328125</v>
      </c>
      <c r="BS89" s="57">
        <f>+[2]Sheet1!BS89</f>
        <v>4880.16015625</v>
      </c>
      <c r="BT89" s="57">
        <f>+[2]Sheet1!BT89</f>
        <v>3327.6630859375</v>
      </c>
      <c r="BU89" s="57">
        <f>+[2]Sheet1!BU89</f>
        <v>5404.3193359375</v>
      </c>
      <c r="BV89" s="57">
        <f>+[2]Sheet1!BV89</f>
        <v>6178.84375</v>
      </c>
      <c r="BW89" s="57">
        <f>+[2]Sheet1!BW89</f>
        <v>5949.1611328125</v>
      </c>
      <c r="BX89" s="57">
        <f>+[2]Sheet1!BX89</f>
        <v>4315.9404296875</v>
      </c>
      <c r="BY89" s="57">
        <f>+[2]Sheet1!BY89</f>
        <v>4839.69775390625</v>
      </c>
      <c r="BZ89" s="57">
        <f>+[2]Sheet1!BZ89</f>
        <v>3827.07080078125</v>
      </c>
      <c r="CA89" s="57">
        <f>+[2]Sheet1!CA89</f>
        <v>5502.548828125</v>
      </c>
      <c r="CB89" s="57">
        <f>+[2]Sheet1!CB89</f>
        <v>5580.20556640625</v>
      </c>
      <c r="CC89" s="57">
        <f>+[2]Sheet1!CC89</f>
        <v>5360.88525390625</v>
      </c>
      <c r="CD89" s="57">
        <f>+[2]Sheet1!CD89</f>
        <v>5360.88525390625</v>
      </c>
      <c r="CL89" t="str">
        <f>+'Infla Mensual PondENGHO'!AZ2</f>
        <v>Alimentos y bebidas no alcohólicas</v>
      </c>
      <c r="CM89" t="str">
        <f>+'Infla Mensual PondENGHO'!BA2</f>
        <v>Bebidas alcohólicas y tabaco</v>
      </c>
      <c r="CN89" t="str">
        <f>+'Infla Mensual PondENGHO'!BB2</f>
        <v>Prendas de vestir y calzado</v>
      </c>
      <c r="CO89" t="str">
        <f>+'Infla Mensual PondENGHO'!BC2</f>
        <v>Vivienda, agua, electricidad, gas y otros combustibles</v>
      </c>
      <c r="CP89" t="str">
        <f>+'Infla Mensual PondENGHO'!BD2</f>
        <v>Equipamiento y mantenimiento del hogar</v>
      </c>
      <c r="CQ89" t="str">
        <f>+'Infla Mensual PondENGHO'!BE2</f>
        <v>Salud</v>
      </c>
      <c r="CR89" t="str">
        <f>+'Infla Mensual PondENGHO'!BF2</f>
        <v>Transporte</v>
      </c>
      <c r="CS89" t="str">
        <f>+'Infla Mensual PondENGHO'!BG2</f>
        <v>Comunicación</v>
      </c>
      <c r="CT89" t="str">
        <f>+'Infla Mensual PondENGHO'!BH2</f>
        <v>Recreación y cultura</v>
      </c>
      <c r="CU89" t="str">
        <f>+'Infla Mensual PondENGHO'!BI2</f>
        <v>Educación</v>
      </c>
      <c r="CV89" t="str">
        <f>+'Infla Mensual PondENGHO'!BJ2</f>
        <v>Restaurantes y hoteles</v>
      </c>
      <c r="CW89" t="str">
        <f>+'Infla Mensual PondENGHO'!BK2</f>
        <v>Bienes y servicios varios</v>
      </c>
      <c r="CX89" t="str">
        <f>+'Infla Mensual PondENGHO'!BL2</f>
        <v>TOTAL</v>
      </c>
      <c r="CY89" t="str">
        <f>+CL89</f>
        <v>Alimentos y bebidas no alcohólicas</v>
      </c>
      <c r="CZ89" t="str">
        <f t="shared" ref="CZ89:DK89" si="2">+CM89</f>
        <v>Bebidas alcohólicas y tabaco</v>
      </c>
      <c r="DA89" t="str">
        <f t="shared" si="2"/>
        <v>Prendas de vestir y calzado</v>
      </c>
      <c r="DB89" t="str">
        <f t="shared" si="2"/>
        <v>Vivienda, agua, electricidad, gas y otros combustibles</v>
      </c>
      <c r="DC89" t="str">
        <f t="shared" si="2"/>
        <v>Equipamiento y mantenimiento del hogar</v>
      </c>
      <c r="DD89" t="str">
        <f t="shared" si="2"/>
        <v>Salud</v>
      </c>
      <c r="DE89" t="str">
        <f t="shared" si="2"/>
        <v>Transporte</v>
      </c>
      <c r="DF89" t="str">
        <f t="shared" si="2"/>
        <v>Comunicación</v>
      </c>
      <c r="DG89" t="str">
        <f t="shared" si="2"/>
        <v>Recreación y cultura</v>
      </c>
      <c r="DH89" t="str">
        <f t="shared" si="2"/>
        <v>Educación</v>
      </c>
      <c r="DI89" t="str">
        <f t="shared" si="2"/>
        <v>Restaurantes y hoteles</v>
      </c>
      <c r="DJ89" t="str">
        <f t="shared" si="2"/>
        <v>Bienes y servicios varios</v>
      </c>
      <c r="DK89" t="str">
        <f t="shared" si="2"/>
        <v>TOTAL</v>
      </c>
      <c r="DL89" t="str">
        <f>+CL89</f>
        <v>Alimentos y bebidas no alcohólicas</v>
      </c>
      <c r="DM89" t="str">
        <f t="shared" ref="DM89:DX89" si="3">+CM89</f>
        <v>Bebidas alcohólicas y tabaco</v>
      </c>
      <c r="DN89" t="str">
        <f t="shared" si="3"/>
        <v>Prendas de vestir y calzado</v>
      </c>
      <c r="DO89" t="str">
        <f t="shared" si="3"/>
        <v>Vivienda, agua, electricidad, gas y otros combustibles</v>
      </c>
      <c r="DP89" t="str">
        <f t="shared" si="3"/>
        <v>Equipamiento y mantenimiento del hogar</v>
      </c>
      <c r="DQ89" t="str">
        <f t="shared" si="3"/>
        <v>Salud</v>
      </c>
      <c r="DR89" t="str">
        <f t="shared" si="3"/>
        <v>Transporte</v>
      </c>
      <c r="DS89" t="str">
        <f t="shared" si="3"/>
        <v>Comunicación</v>
      </c>
      <c r="DT89" t="str">
        <f t="shared" si="3"/>
        <v>Recreación y cultura</v>
      </c>
      <c r="DU89" t="str">
        <f t="shared" si="3"/>
        <v>Educación</v>
      </c>
      <c r="DV89" t="str">
        <f t="shared" si="3"/>
        <v>Restaurantes y hoteles</v>
      </c>
      <c r="DW89" t="str">
        <f t="shared" si="3"/>
        <v>Bienes y servicios varios</v>
      </c>
      <c r="DX89" t="str">
        <f t="shared" si="3"/>
        <v>TOTAL</v>
      </c>
    </row>
    <row r="90" spans="1:128" ht="15" thickBot="1" x14ac:dyDescent="0.35">
      <c r="A90" s="2">
        <f>+[1]Sheet1!A90</f>
        <v>45383</v>
      </c>
      <c r="B90" s="1" t="str">
        <f t="shared" si="0"/>
        <v>Abril</v>
      </c>
      <c r="C90" s="1">
        <f t="shared" si="1"/>
        <v>2024</v>
      </c>
      <c r="D90" s="57">
        <f>+[2]Sheet1!D90</f>
        <v>6552.21240234375</v>
      </c>
      <c r="E90" s="57">
        <f>+[2]Sheet1!E90</f>
        <v>4508.49951171875</v>
      </c>
      <c r="F90" s="57">
        <f>+[2]Sheet1!F90</f>
        <v>5213.82470703125</v>
      </c>
      <c r="G90" s="57">
        <f>+[2]Sheet1!G90</f>
        <v>4582.21337890625</v>
      </c>
      <c r="H90" s="57">
        <f>+[2]Sheet1!H90</f>
        <v>5750.4697265625</v>
      </c>
      <c r="I90" s="57">
        <f>+[2]Sheet1!I90</f>
        <v>6884.20458984375</v>
      </c>
      <c r="J90" s="57">
        <f>+[2]Sheet1!J90</f>
        <v>6376.724609375</v>
      </c>
      <c r="K90" s="57">
        <f>+[2]Sheet1!K90</f>
        <v>4965.5361328125</v>
      </c>
      <c r="L90" s="57">
        <f>+[2]Sheet1!L90</f>
        <v>5160.02392578125</v>
      </c>
      <c r="M90" s="57">
        <f>+[2]Sheet1!M90</f>
        <v>3980.666015625</v>
      </c>
      <c r="N90" s="57">
        <f>+[2]Sheet1!N90</f>
        <v>5950.5185546875</v>
      </c>
      <c r="O90" s="57">
        <f>+[2]Sheet1!O90</f>
        <v>5981.37353515625</v>
      </c>
      <c r="P90" s="57">
        <f>+[2]Sheet1!P90</f>
        <v>6572.9423828125</v>
      </c>
      <c r="Q90" s="57">
        <f>+[2]Sheet1!Q90</f>
        <v>4486.4833984375</v>
      </c>
      <c r="R90" s="57">
        <f>+[2]Sheet1!R90</f>
        <v>5294.5322265625</v>
      </c>
      <c r="S90" s="57">
        <f>+[2]Sheet1!S90</f>
        <v>4546.189453125</v>
      </c>
      <c r="T90" s="57">
        <f>+[2]Sheet1!T90</f>
        <v>5752.916015625</v>
      </c>
      <c r="U90" s="57">
        <f>+[2]Sheet1!U90</f>
        <v>6843.513671875</v>
      </c>
      <c r="V90" s="57">
        <f>+[2]Sheet1!V90</f>
        <v>6343.19091796875</v>
      </c>
      <c r="W90" s="57">
        <f>+[2]Sheet1!W90</f>
        <v>4945.88232421875</v>
      </c>
      <c r="X90" s="57">
        <f>+[2]Sheet1!X90</f>
        <v>5168.45947265625</v>
      </c>
      <c r="Y90" s="57">
        <f>+[2]Sheet1!Y90</f>
        <v>4099.935546875</v>
      </c>
      <c r="Z90" s="57">
        <f>+[2]Sheet1!Z90</f>
        <v>5946.23779296875</v>
      </c>
      <c r="AA90" s="57">
        <f>+[2]Sheet1!AA90</f>
        <v>5929.572265625</v>
      </c>
      <c r="AB90" s="57">
        <f>+[2]Sheet1!AB90</f>
        <v>6585.11767578125</v>
      </c>
      <c r="AC90" s="57">
        <f>+[2]Sheet1!AC90</f>
        <v>4492.580078125</v>
      </c>
      <c r="AD90" s="57">
        <f>+[2]Sheet1!AD90</f>
        <v>5333.6328125</v>
      </c>
      <c r="AE90" s="57">
        <f>+[2]Sheet1!AE90</f>
        <v>4495.45068359375</v>
      </c>
      <c r="AF90" s="57">
        <f>+[2]Sheet1!AF90</f>
        <v>5754.89697265625</v>
      </c>
      <c r="AG90" s="57">
        <f>+[2]Sheet1!AG90</f>
        <v>6847.7470703125</v>
      </c>
      <c r="AH90" s="57">
        <f>+[2]Sheet1!AH90</f>
        <v>6358.85546875</v>
      </c>
      <c r="AI90" s="57">
        <f>+[2]Sheet1!AI90</f>
        <v>4944.88427734375</v>
      </c>
      <c r="AJ90" s="57">
        <f>+[2]Sheet1!AJ90</f>
        <v>5170.529296875</v>
      </c>
      <c r="AK90" s="57">
        <f>+[2]Sheet1!AK90</f>
        <v>4137.58935546875</v>
      </c>
      <c r="AL90" s="57">
        <f>+[2]Sheet1!AL90</f>
        <v>5920.12158203125</v>
      </c>
      <c r="AM90" s="57">
        <f>+[2]Sheet1!AM90</f>
        <v>5902.734375</v>
      </c>
      <c r="AN90" s="57">
        <f>+[2]Sheet1!AN90</f>
        <v>6587.07568359375</v>
      </c>
      <c r="AO90" s="57">
        <f>+[2]Sheet1!AO90</f>
        <v>4487.896484375</v>
      </c>
      <c r="AP90" s="57">
        <f>+[2]Sheet1!AP90</f>
        <v>5371.6181640625</v>
      </c>
      <c r="AQ90" s="57">
        <f>+[2]Sheet1!AQ90</f>
        <v>4494.91650390625</v>
      </c>
      <c r="AR90" s="57">
        <f>+[2]Sheet1!AR90</f>
        <v>5757.31298828125</v>
      </c>
      <c r="AS90" s="57">
        <f>+[2]Sheet1!AS90</f>
        <v>6739.91162109375</v>
      </c>
      <c r="AT90" s="57">
        <f>+[2]Sheet1!AT90</f>
        <v>6310.5576171875</v>
      </c>
      <c r="AU90" s="57">
        <f>+[2]Sheet1!AU90</f>
        <v>4912.67333984375</v>
      </c>
      <c r="AV90" s="57">
        <f>+[2]Sheet1!AV90</f>
        <v>5185.19384765625</v>
      </c>
      <c r="AW90" s="57">
        <f>+[2]Sheet1!AW90</f>
        <v>4094.3125</v>
      </c>
      <c r="AX90" s="57">
        <f>+[2]Sheet1!AX90</f>
        <v>5907.5771484375</v>
      </c>
      <c r="AY90" s="57">
        <f>+[2]Sheet1!AY90</f>
        <v>5902.8740234375</v>
      </c>
      <c r="AZ90" s="57">
        <f>+[2]Sheet1!AZ90</f>
        <v>6593.4296875</v>
      </c>
      <c r="BA90" s="57">
        <f>+[2]Sheet1!BA90</f>
        <v>4471.25390625</v>
      </c>
      <c r="BB90" s="57">
        <f>+[2]Sheet1!BB90</f>
        <v>5424.96484375</v>
      </c>
      <c r="BC90" s="57">
        <f>+[2]Sheet1!BC90</f>
        <v>4498.494140625</v>
      </c>
      <c r="BD90" s="57">
        <f>+[2]Sheet1!BD90</f>
        <v>5759.4423828125</v>
      </c>
      <c r="BE90" s="57">
        <f>+[2]Sheet1!BE90</f>
        <v>6654.53515625</v>
      </c>
      <c r="BF90" s="57">
        <f>+[2]Sheet1!BF90</f>
        <v>6273.80712890625</v>
      </c>
      <c r="BG90" s="57">
        <f>+[2]Sheet1!BG90</f>
        <v>4901.77587890625</v>
      </c>
      <c r="BH90" s="57">
        <f>+[2]Sheet1!BH90</f>
        <v>5204.40673828125</v>
      </c>
      <c r="BI90" s="57">
        <f>+[2]Sheet1!BI90</f>
        <v>4239.27783203125</v>
      </c>
      <c r="BJ90" s="57">
        <f>+[2]Sheet1!BJ90</f>
        <v>5880.986328125</v>
      </c>
      <c r="BK90" s="57">
        <f>+[2]Sheet1!BK90</f>
        <v>5863.9208984375</v>
      </c>
      <c r="BL90" s="57">
        <f>+[2]Sheet1!BL90</f>
        <v>5900.81787109375</v>
      </c>
      <c r="BM90" s="57">
        <f>+[2]Sheet1!BM90</f>
        <v>5853.177734375</v>
      </c>
      <c r="BN90" s="57">
        <f>+[2]Sheet1!BN90</f>
        <v>5857.7744140625</v>
      </c>
      <c r="BO90" s="57">
        <f>+[2]Sheet1!BO90</f>
        <v>5837.06982421875</v>
      </c>
      <c r="BP90" s="57">
        <f>+[2]Sheet1!BP90</f>
        <v>5782.564453125</v>
      </c>
      <c r="BQ90" s="57">
        <f>+[2]Sheet1!BQ90</f>
        <v>6579.19580078125</v>
      </c>
      <c r="BR90" s="57">
        <f>+[2]Sheet1!BR90</f>
        <v>4486.1044921875</v>
      </c>
      <c r="BS90" s="57">
        <f>+[2]Sheet1!BS90</f>
        <v>5345.134765625</v>
      </c>
      <c r="BT90" s="57">
        <f>+[2]Sheet1!BT90</f>
        <v>4514.40087890625</v>
      </c>
      <c r="BU90" s="57">
        <f>+[2]Sheet1!BU90</f>
        <v>5756.66748046875</v>
      </c>
      <c r="BV90" s="57">
        <f>+[2]Sheet1!BV90</f>
        <v>6746.08544921875</v>
      </c>
      <c r="BW90" s="57">
        <f>+[2]Sheet1!BW90</f>
        <v>6315.59619140625</v>
      </c>
      <c r="BX90" s="57">
        <f>+[2]Sheet1!BX90</f>
        <v>4927.501953125</v>
      </c>
      <c r="BY90" s="57">
        <f>+[2]Sheet1!BY90</f>
        <v>5184.91455078125</v>
      </c>
      <c r="BZ90" s="57">
        <f>+[2]Sheet1!BZ90</f>
        <v>4153.2138671875</v>
      </c>
      <c r="CA90" s="57">
        <f>+[2]Sheet1!CA90</f>
        <v>5906.9765625</v>
      </c>
      <c r="CB90" s="57">
        <f>+[2]Sheet1!CB90</f>
        <v>5899.837890625</v>
      </c>
      <c r="CC90" s="57">
        <f>+[2]Sheet1!CC90</f>
        <v>5833.3994140625</v>
      </c>
      <c r="CD90" s="57">
        <f>+[2]Sheet1!CD90</f>
        <v>5833.3994140625</v>
      </c>
      <c r="CJ90" s="45" t="s">
        <v>119</v>
      </c>
      <c r="CK90" s="40">
        <v>1</v>
      </c>
      <c r="CL90" s="32">
        <v>34.475013732910156</v>
      </c>
      <c r="CM90" s="33">
        <v>2.2236170768737793</v>
      </c>
      <c r="CN90" s="33">
        <v>7.9922947883605957</v>
      </c>
      <c r="CO90" s="33">
        <v>14.191224098205566</v>
      </c>
      <c r="CP90" s="33">
        <v>4.1193418502807617</v>
      </c>
      <c r="CQ90" s="33">
        <v>4.1856107711791992</v>
      </c>
      <c r="CR90" s="33">
        <v>10.388893127441406</v>
      </c>
      <c r="CS90" s="33">
        <v>5.0157270431518555</v>
      </c>
      <c r="CT90" s="33">
        <v>7.702176570892334</v>
      </c>
      <c r="CU90" s="33">
        <v>1.6482053995132446</v>
      </c>
      <c r="CV90" s="33">
        <v>4.388763427734375</v>
      </c>
      <c r="CW90" s="34">
        <v>3.6691303253173828</v>
      </c>
      <c r="CX90" s="52">
        <v>100</v>
      </c>
      <c r="CY90" s="35">
        <v>15.698500633239746</v>
      </c>
      <c r="CZ90" s="36">
        <v>1.8403748273849487</v>
      </c>
      <c r="DA90" s="36">
        <v>5.9696140289306641</v>
      </c>
      <c r="DB90" s="36">
        <v>14.619551658630371</v>
      </c>
      <c r="DC90" s="36">
        <v>6.9953794479370117</v>
      </c>
      <c r="DD90" s="36">
        <v>7.9965476989746094</v>
      </c>
      <c r="DE90" s="36">
        <v>15.644683837890625</v>
      </c>
      <c r="DF90" s="36">
        <v>4.5556302070617676</v>
      </c>
      <c r="DG90" s="36">
        <v>9.7462596893310547</v>
      </c>
      <c r="DH90" s="36">
        <v>3.7638986110687256</v>
      </c>
      <c r="DI90" s="36">
        <v>8.1615171432495117</v>
      </c>
      <c r="DJ90" s="37">
        <v>5.0080423355102539</v>
      </c>
      <c r="DK90" s="53">
        <v>100</v>
      </c>
    </row>
    <row r="91" spans="1:128" x14ac:dyDescent="0.3">
      <c r="A91" s="2">
        <f>+[1]Sheet1!A91</f>
        <v>45413</v>
      </c>
      <c r="B91" s="1" t="str">
        <f t="shared" si="0"/>
        <v>Mayo</v>
      </c>
      <c r="C91" s="1">
        <f t="shared" si="1"/>
        <v>2024</v>
      </c>
      <c r="D91" s="57">
        <f>+[2]Sheet1!D91</f>
        <v>6855.63037109375</v>
      </c>
      <c r="E91" s="57">
        <f>+[2]Sheet1!E91</f>
        <v>4800.39501953125</v>
      </c>
      <c r="F91" s="57">
        <f>+[2]Sheet1!F91</f>
        <v>5411.0380859375</v>
      </c>
      <c r="G91" s="57">
        <f>+[2]Sheet1!G91</f>
        <v>4703.73193359375</v>
      </c>
      <c r="H91" s="57">
        <f>+[2]Sheet1!H91</f>
        <v>5938.84619140625</v>
      </c>
      <c r="I91" s="57">
        <f>+[2]Sheet1!I91</f>
        <v>6942.7001953125</v>
      </c>
      <c r="J91" s="57">
        <f>+[2]Sheet1!J91</f>
        <v>6656.1025390625</v>
      </c>
      <c r="K91" s="57">
        <f>+[2]Sheet1!K91</f>
        <v>5367.23388671875</v>
      </c>
      <c r="L91" s="57">
        <f>+[2]Sheet1!L91</f>
        <v>5379.65625</v>
      </c>
      <c r="M91" s="57">
        <f>+[2]Sheet1!M91</f>
        <v>4280.36181640625</v>
      </c>
      <c r="N91" s="57">
        <f>+[2]Sheet1!N91</f>
        <v>6269.9296875</v>
      </c>
      <c r="O91" s="57">
        <f>+[2]Sheet1!O91</f>
        <v>6227.8984375</v>
      </c>
      <c r="P91" s="57">
        <f>+[2]Sheet1!P91</f>
        <v>6883.77392578125</v>
      </c>
      <c r="Q91" s="57">
        <f>+[2]Sheet1!Q91</f>
        <v>4783.56298828125</v>
      </c>
      <c r="R91" s="57">
        <f>+[2]Sheet1!R91</f>
        <v>5493.57861328125</v>
      </c>
      <c r="S91" s="57">
        <f>+[2]Sheet1!S91</f>
        <v>4661.7900390625</v>
      </c>
      <c r="T91" s="57">
        <f>+[2]Sheet1!T91</f>
        <v>5939.88623046875</v>
      </c>
      <c r="U91" s="57">
        <f>+[2]Sheet1!U91</f>
        <v>6896.2119140625</v>
      </c>
      <c r="V91" s="57">
        <f>+[2]Sheet1!V91</f>
        <v>6617.537109375</v>
      </c>
      <c r="W91" s="57">
        <f>+[2]Sheet1!W91</f>
        <v>5349.263671875</v>
      </c>
      <c r="X91" s="57">
        <f>+[2]Sheet1!X91</f>
        <v>5395.193359375</v>
      </c>
      <c r="Y91" s="57">
        <f>+[2]Sheet1!Y91</f>
        <v>4427.16455078125</v>
      </c>
      <c r="Z91" s="57">
        <f>+[2]Sheet1!Z91</f>
        <v>6269.4091796875</v>
      </c>
      <c r="AA91" s="57">
        <f>+[2]Sheet1!AA91</f>
        <v>6181.98046875</v>
      </c>
      <c r="AB91" s="57">
        <f>+[2]Sheet1!AB91</f>
        <v>6900.6376953125</v>
      </c>
      <c r="AC91" s="57">
        <f>+[2]Sheet1!AC91</f>
        <v>4788.978515625</v>
      </c>
      <c r="AD91" s="57">
        <f>+[2]Sheet1!AD91</f>
        <v>5535.4912109375</v>
      </c>
      <c r="AE91" s="57">
        <f>+[2]Sheet1!AE91</f>
        <v>4610.189453125</v>
      </c>
      <c r="AF91" s="57">
        <f>+[2]Sheet1!AF91</f>
        <v>5941.333984375</v>
      </c>
      <c r="AG91" s="57">
        <f>+[2]Sheet1!AG91</f>
        <v>6900.07568359375</v>
      </c>
      <c r="AH91" s="57">
        <f>+[2]Sheet1!AH91</f>
        <v>6621.26806640625</v>
      </c>
      <c r="AI91" s="57">
        <f>+[2]Sheet1!AI91</f>
        <v>5349.88720703125</v>
      </c>
      <c r="AJ91" s="57">
        <f>+[2]Sheet1!AJ91</f>
        <v>5399.68603515625</v>
      </c>
      <c r="AK91" s="57">
        <f>+[2]Sheet1!AK91</f>
        <v>4467.595703125</v>
      </c>
      <c r="AL91" s="57">
        <f>+[2]Sheet1!AL91</f>
        <v>6250.40771484375</v>
      </c>
      <c r="AM91" s="57">
        <f>+[2]Sheet1!AM91</f>
        <v>6158.1533203125</v>
      </c>
      <c r="AN91" s="57">
        <f>+[2]Sheet1!AN91</f>
        <v>6905.03857421875</v>
      </c>
      <c r="AO91" s="57">
        <f>+[2]Sheet1!AO91</f>
        <v>4786.56640625</v>
      </c>
      <c r="AP91" s="57">
        <f>+[2]Sheet1!AP91</f>
        <v>5570.15283203125</v>
      </c>
      <c r="AQ91" s="57">
        <f>+[2]Sheet1!AQ91</f>
        <v>4608.73876953125</v>
      </c>
      <c r="AR91" s="57">
        <f>+[2]Sheet1!AR91</f>
        <v>5943.08935546875</v>
      </c>
      <c r="AS91" s="57">
        <f>+[2]Sheet1!AS91</f>
        <v>6783.2666015625</v>
      </c>
      <c r="AT91" s="57">
        <f>+[2]Sheet1!AT91</f>
        <v>6569.51416015625</v>
      </c>
      <c r="AU91" s="57">
        <f>+[2]Sheet1!AU91</f>
        <v>5318.78466796875</v>
      </c>
      <c r="AV91" s="57">
        <f>+[2]Sheet1!AV91</f>
        <v>5423.30322265625</v>
      </c>
      <c r="AW91" s="57">
        <f>+[2]Sheet1!AW91</f>
        <v>4422.9765625</v>
      </c>
      <c r="AX91" s="57">
        <f>+[2]Sheet1!AX91</f>
        <v>6239.22900390625</v>
      </c>
      <c r="AY91" s="57">
        <f>+[2]Sheet1!AY91</f>
        <v>6159.23828125</v>
      </c>
      <c r="AZ91" s="57">
        <f>+[2]Sheet1!AZ91</f>
        <v>6918.29296875</v>
      </c>
      <c r="BA91" s="57">
        <f>+[2]Sheet1!BA91</f>
        <v>4774.68017578125</v>
      </c>
      <c r="BB91" s="57">
        <f>+[2]Sheet1!BB91</f>
        <v>5621.14111328125</v>
      </c>
      <c r="BC91" s="57">
        <f>+[2]Sheet1!BC91</f>
        <v>4608.04541015625</v>
      </c>
      <c r="BD91" s="57">
        <f>+[2]Sheet1!BD91</f>
        <v>5942.47412109375</v>
      </c>
      <c r="BE91" s="57">
        <f>+[2]Sheet1!BE91</f>
        <v>6689.65185546875</v>
      </c>
      <c r="BF91" s="57">
        <f>+[2]Sheet1!BF91</f>
        <v>6524.3935546875</v>
      </c>
      <c r="BG91" s="57">
        <f>+[2]Sheet1!BG91</f>
        <v>5312.48681640625</v>
      </c>
      <c r="BH91" s="57">
        <f>+[2]Sheet1!BH91</f>
        <v>5455.01611328125</v>
      </c>
      <c r="BI91" s="57">
        <f>+[2]Sheet1!BI91</f>
        <v>4592.71728515625</v>
      </c>
      <c r="BJ91" s="57">
        <f>+[2]Sheet1!BJ91</f>
        <v>6216.9716796875</v>
      </c>
      <c r="BK91" s="57">
        <f>+[2]Sheet1!BK91</f>
        <v>6122.89453125</v>
      </c>
      <c r="BL91" s="57">
        <f>+[2]Sheet1!BL91</f>
        <v>6152.65478515625</v>
      </c>
      <c r="BM91" s="57">
        <f>+[2]Sheet1!BM91</f>
        <v>6104.37744140625</v>
      </c>
      <c r="BN91" s="57">
        <f>+[2]Sheet1!BN91</f>
        <v>6106.06298828125</v>
      </c>
      <c r="BO91" s="57">
        <f>+[2]Sheet1!BO91</f>
        <v>6080.97998046875</v>
      </c>
      <c r="BP91" s="57">
        <f>+[2]Sheet1!BP91</f>
        <v>6020.3173828125</v>
      </c>
      <c r="BQ91" s="57">
        <f>+[2]Sheet1!BQ91</f>
        <v>6894.28076171875</v>
      </c>
      <c r="BR91" s="57">
        <f>+[2]Sheet1!BR91</f>
        <v>4784.6357421875</v>
      </c>
      <c r="BS91" s="57">
        <f>+[2]Sheet1!BS91</f>
        <v>5543.513671875</v>
      </c>
      <c r="BT91" s="57">
        <f>+[2]Sheet1!BT91</f>
        <v>4628.1484375</v>
      </c>
      <c r="BU91" s="57">
        <f>+[2]Sheet1!BU91</f>
        <v>5941.78564453125</v>
      </c>
      <c r="BV91" s="57">
        <f>+[2]Sheet1!BV91</f>
        <v>6789.8173828125</v>
      </c>
      <c r="BW91" s="57">
        <f>+[2]Sheet1!BW91</f>
        <v>6576.076171875</v>
      </c>
      <c r="BX91" s="57">
        <f>+[2]Sheet1!BX91</f>
        <v>5333.7626953125</v>
      </c>
      <c r="BY91" s="57">
        <f>+[2]Sheet1!BY91</f>
        <v>5422.64794921875</v>
      </c>
      <c r="BZ91" s="57">
        <f>+[2]Sheet1!BZ91</f>
        <v>4489.97412109375</v>
      </c>
      <c r="CA91" s="57">
        <f>+[2]Sheet1!CA91</f>
        <v>6238.1474609375</v>
      </c>
      <c r="CB91" s="57">
        <f>+[2]Sheet1!CB91</f>
        <v>6155.4931640625</v>
      </c>
      <c r="CC91" s="57">
        <f>+[2]Sheet1!CC91</f>
        <v>6078.193359375</v>
      </c>
      <c r="CD91" s="57">
        <f>+[2]Sheet1!CD91</f>
        <v>6078.193359375</v>
      </c>
      <c r="CJ91" s="45"/>
      <c r="CK91" s="78">
        <f>+A94</f>
        <v>45505</v>
      </c>
      <c r="CL91" s="79">
        <f>+(D94-D93)/$BL93*CL$90</f>
        <v>1.4928123291210078</v>
      </c>
      <c r="CM91" s="79">
        <f t="shared" ref="CM91:CX91" si="4">+(E94-E93)/$BL93*CM$90</f>
        <v>5.2486203145326656E-2</v>
      </c>
      <c r="CN91" s="79">
        <f t="shared" si="4"/>
        <v>0.15226376685753759</v>
      </c>
      <c r="CO91" s="79">
        <f t="shared" si="4"/>
        <v>0.94883801010107238</v>
      </c>
      <c r="CP91" s="79">
        <f t="shared" si="4"/>
        <v>0.16413522878997511</v>
      </c>
      <c r="CQ91" s="79">
        <f t="shared" si="4"/>
        <v>0.19706099802866159</v>
      </c>
      <c r="CR91" s="79">
        <f t="shared" si="4"/>
        <v>0.50850393872109068</v>
      </c>
      <c r="CS91" s="79">
        <f t="shared" si="4"/>
        <v>0.21523050858394449</v>
      </c>
      <c r="CT91" s="79">
        <f t="shared" si="4"/>
        <v>0.26018555987654735</v>
      </c>
      <c r="CU91" s="79">
        <f t="shared" si="4"/>
        <v>7.6909571287483769E-2</v>
      </c>
      <c r="CV91" s="79">
        <f t="shared" si="4"/>
        <v>0.23154313601247825</v>
      </c>
      <c r="CW91" s="79">
        <f t="shared" si="4"/>
        <v>7.770937513043856E-2</v>
      </c>
      <c r="CX91" s="79">
        <f t="shared" si="4"/>
        <v>4.201501794344269</v>
      </c>
      <c r="CY91" s="79">
        <f>+(AZ94-AZ93)/$BP93*CY$90</f>
        <v>0.61859243330968205</v>
      </c>
      <c r="CZ91" s="79">
        <f t="shared" ref="CZ91:DK91" si="5">+(BA94-BA93)/$BP93*CZ$90</f>
        <v>4.4071791041145739E-2</v>
      </c>
      <c r="DA91" s="79">
        <f t="shared" si="5"/>
        <v>0.10841771567188326</v>
      </c>
      <c r="DB91" s="79">
        <f t="shared" si="5"/>
        <v>0.83321271230253224</v>
      </c>
      <c r="DC91" s="79">
        <f t="shared" si="5"/>
        <v>0.28626677255487154</v>
      </c>
      <c r="DD91" s="79">
        <f t="shared" si="5"/>
        <v>0.37974961601431984</v>
      </c>
      <c r="DE91" s="79">
        <f t="shared" si="5"/>
        <v>0.85881392430869019</v>
      </c>
      <c r="DF91" s="79">
        <f t="shared" si="5"/>
        <v>0.19476937968580049</v>
      </c>
      <c r="DG91" s="79">
        <f t="shared" si="5"/>
        <v>0.32724474740506493</v>
      </c>
      <c r="DH91" s="79">
        <f t="shared" si="5"/>
        <v>0.19390175692571032</v>
      </c>
      <c r="DI91" s="79">
        <f t="shared" si="5"/>
        <v>0.41773454026657109</v>
      </c>
      <c r="DJ91" s="79">
        <f t="shared" si="5"/>
        <v>0.1187043386234295</v>
      </c>
      <c r="DK91" s="79">
        <f t="shared" si="5"/>
        <v>4.2401539908822912</v>
      </c>
      <c r="DL91" s="80">
        <f>+CL91-CY91</f>
        <v>0.87421989581132575</v>
      </c>
      <c r="DM91" s="80">
        <f t="shared" ref="DM91:DX91" si="6">+CM91-CZ91</f>
        <v>8.414412104180917E-3</v>
      </c>
      <c r="DN91" s="80">
        <f t="shared" si="6"/>
        <v>4.3846051185654336E-2</v>
      </c>
      <c r="DO91" s="80">
        <f t="shared" si="6"/>
        <v>0.11562529779854014</v>
      </c>
      <c r="DP91" s="80">
        <f t="shared" si="6"/>
        <v>-0.12213154376489643</v>
      </c>
      <c r="DQ91" s="80">
        <f t="shared" si="6"/>
        <v>-0.18268861798565825</v>
      </c>
      <c r="DR91" s="80">
        <f t="shared" si="6"/>
        <v>-0.35030998558759952</v>
      </c>
      <c r="DS91" s="80">
        <f t="shared" si="6"/>
        <v>2.0461128898143999E-2</v>
      </c>
      <c r="DT91" s="80">
        <f t="shared" si="6"/>
        <v>-6.7059187528517583E-2</v>
      </c>
      <c r="DU91" s="80">
        <f t="shared" si="6"/>
        <v>-0.11699218563822655</v>
      </c>
      <c r="DV91" s="80">
        <f t="shared" si="6"/>
        <v>-0.18619140425409283</v>
      </c>
      <c r="DW91" s="80">
        <f t="shared" si="6"/>
        <v>-4.0994963492990935E-2</v>
      </c>
      <c r="DX91" s="80">
        <f t="shared" si="6"/>
        <v>-3.865219653802221E-2</v>
      </c>
    </row>
    <row r="92" spans="1:128" x14ac:dyDescent="0.3">
      <c r="A92" s="2">
        <f>+[1]Sheet1!A92</f>
        <v>45444</v>
      </c>
      <c r="B92" s="1" t="str">
        <f t="shared" si="0"/>
        <v>Junio</v>
      </c>
      <c r="C92" s="1">
        <f t="shared" si="1"/>
        <v>2024</v>
      </c>
      <c r="D92" s="57">
        <f>+[2]Sheet1!D92</f>
        <v>7070.1240234375</v>
      </c>
      <c r="E92" s="57">
        <f>+[2]Sheet1!E92</f>
        <v>4897.47119140625</v>
      </c>
      <c r="F92" s="57">
        <f>+[2]Sheet1!F92</f>
        <v>5574.4775390625</v>
      </c>
      <c r="G92" s="57">
        <f>+[2]Sheet1!G92</f>
        <v>5434.9140625</v>
      </c>
      <c r="H92" s="57">
        <f>+[2]Sheet1!H92</f>
        <v>6079.84716796875</v>
      </c>
      <c r="I92" s="57">
        <f>+[2]Sheet1!I92</f>
        <v>7271.34375</v>
      </c>
      <c r="J92" s="57">
        <f>+[2]Sheet1!J92</f>
        <v>6909.81640625</v>
      </c>
      <c r="K92" s="57">
        <f>+[2]Sheet1!K92</f>
        <v>5652.84619140625</v>
      </c>
      <c r="L92" s="57">
        <f>+[2]Sheet1!L92</f>
        <v>5672.44921875</v>
      </c>
      <c r="M92" s="57">
        <f>+[2]Sheet1!M92</f>
        <v>4535.50439453125</v>
      </c>
      <c r="N92" s="57">
        <f>+[2]Sheet1!N92</f>
        <v>6644.689453125</v>
      </c>
      <c r="O92" s="57">
        <f>+[2]Sheet1!O92</f>
        <v>6386.2646484375</v>
      </c>
      <c r="P92" s="57">
        <f>+[2]Sheet1!P92</f>
        <v>7096.74755859375</v>
      </c>
      <c r="Q92" s="57">
        <f>+[2]Sheet1!Q92</f>
        <v>4881.919921875</v>
      </c>
      <c r="R92" s="57">
        <f>+[2]Sheet1!R92</f>
        <v>5654.064453125</v>
      </c>
      <c r="S92" s="57">
        <f>+[2]Sheet1!S92</f>
        <v>5357.873046875</v>
      </c>
      <c r="T92" s="57">
        <f>+[2]Sheet1!T92</f>
        <v>6077.6826171875</v>
      </c>
      <c r="U92" s="57">
        <f>+[2]Sheet1!U92</f>
        <v>7223.212890625</v>
      </c>
      <c r="V92" s="57">
        <f>+[2]Sheet1!V92</f>
        <v>6873.7802734375</v>
      </c>
      <c r="W92" s="57">
        <f>+[2]Sheet1!W92</f>
        <v>5635.09716796875</v>
      </c>
      <c r="X92" s="57">
        <f>+[2]Sheet1!X92</f>
        <v>5693.005859375</v>
      </c>
      <c r="Y92" s="57">
        <f>+[2]Sheet1!Y92</f>
        <v>4676.64697265625</v>
      </c>
      <c r="Z92" s="57">
        <f>+[2]Sheet1!Z92</f>
        <v>6650.1826171875</v>
      </c>
      <c r="AA92" s="57">
        <f>+[2]Sheet1!AA92</f>
        <v>6347.51611328125</v>
      </c>
      <c r="AB92" s="57">
        <f>+[2]Sheet1!AB92</f>
        <v>7113.04052734375</v>
      </c>
      <c r="AC92" s="57">
        <f>+[2]Sheet1!AC92</f>
        <v>4887.57568359375</v>
      </c>
      <c r="AD92" s="57">
        <f>+[2]Sheet1!AD92</f>
        <v>5695.97900390625</v>
      </c>
      <c r="AE92" s="57">
        <f>+[2]Sheet1!AE92</f>
        <v>5278.9404296875</v>
      </c>
      <c r="AF92" s="57">
        <f>+[2]Sheet1!AF92</f>
        <v>6076.74072265625</v>
      </c>
      <c r="AG92" s="57">
        <f>+[2]Sheet1!AG92</f>
        <v>7225.01123046875</v>
      </c>
      <c r="AH92" s="57">
        <f>+[2]Sheet1!AH92</f>
        <v>6883.10498046875</v>
      </c>
      <c r="AI92" s="57">
        <f>+[2]Sheet1!AI92</f>
        <v>5635.09130859375</v>
      </c>
      <c r="AJ92" s="57">
        <f>+[2]Sheet1!AJ92</f>
        <v>5700.95166015625</v>
      </c>
      <c r="AK92" s="57">
        <f>+[2]Sheet1!AK92</f>
        <v>4718.6015625</v>
      </c>
      <c r="AL92" s="57">
        <f>+[2]Sheet1!AL92</f>
        <v>6643.0908203125</v>
      </c>
      <c r="AM92" s="57">
        <f>+[2]Sheet1!AM92</f>
        <v>6326.78564453125</v>
      </c>
      <c r="AN92" s="57">
        <f>+[2]Sheet1!AN92</f>
        <v>7116.22021484375</v>
      </c>
      <c r="AO92" s="57">
        <f>+[2]Sheet1!AO92</f>
        <v>4886.64013671875</v>
      </c>
      <c r="AP92" s="57">
        <f>+[2]Sheet1!AP92</f>
        <v>5725.8359375</v>
      </c>
      <c r="AQ92" s="57">
        <f>+[2]Sheet1!AQ92</f>
        <v>5266.18603515625</v>
      </c>
      <c r="AR92" s="57">
        <f>+[2]Sheet1!AR92</f>
        <v>6078.10986328125</v>
      </c>
      <c r="AS92" s="57">
        <f>+[2]Sheet1!AS92</f>
        <v>7105.525390625</v>
      </c>
      <c r="AT92" s="57">
        <f>+[2]Sheet1!AT92</f>
        <v>6828.73583984375</v>
      </c>
      <c r="AU92" s="57">
        <f>+[2]Sheet1!AU92</f>
        <v>5600.70654296875</v>
      </c>
      <c r="AV92" s="57">
        <f>+[2]Sheet1!AV92</f>
        <v>5724.29443359375</v>
      </c>
      <c r="AW92" s="57">
        <f>+[2]Sheet1!AW92</f>
        <v>4671.01708984375</v>
      </c>
      <c r="AX92" s="57">
        <f>+[2]Sheet1!AX92</f>
        <v>6636.90185546875</v>
      </c>
      <c r="AY92" s="57">
        <f>+[2]Sheet1!AY92</f>
        <v>6329.18115234375</v>
      </c>
      <c r="AZ92" s="57">
        <f>+[2]Sheet1!AZ92</f>
        <v>7123.001953125</v>
      </c>
      <c r="BA92" s="57">
        <f>+[2]Sheet1!BA92</f>
        <v>4875.9853515625</v>
      </c>
      <c r="BB92" s="57">
        <f>+[2]Sheet1!BB92</f>
        <v>5772.3212890625</v>
      </c>
      <c r="BC92" s="57">
        <f>+[2]Sheet1!BC92</f>
        <v>5236.28564453125</v>
      </c>
      <c r="BD92" s="57">
        <f>+[2]Sheet1!BD92</f>
        <v>6076.7080078125</v>
      </c>
      <c r="BE92" s="57">
        <f>+[2]Sheet1!BE92</f>
        <v>7008.7578125</v>
      </c>
      <c r="BF92" s="57">
        <f>+[2]Sheet1!BF92</f>
        <v>6784.24609375</v>
      </c>
      <c r="BG92" s="57">
        <f>+[2]Sheet1!BG92</f>
        <v>5592.19873046875</v>
      </c>
      <c r="BH92" s="57">
        <f>+[2]Sheet1!BH92</f>
        <v>5758.03564453125</v>
      </c>
      <c r="BI92" s="57">
        <f>+[2]Sheet1!BI92</f>
        <v>4839.80908203125</v>
      </c>
      <c r="BJ92" s="57">
        <f>+[2]Sheet1!BJ92</f>
        <v>6627.95849609375</v>
      </c>
      <c r="BK92" s="57">
        <f>+[2]Sheet1!BK92</f>
        <v>6297.1435546875</v>
      </c>
      <c r="BL92" s="57">
        <f>+[2]Sheet1!BL92</f>
        <v>6423.587890625</v>
      </c>
      <c r="BM92" s="57">
        <f>+[2]Sheet1!BM92</f>
        <v>6379.166015625</v>
      </c>
      <c r="BN92" s="57">
        <f>+[2]Sheet1!BN92</f>
        <v>6383.93212890625</v>
      </c>
      <c r="BO92" s="57">
        <f>+[2]Sheet1!BO92</f>
        <v>6360.0947265625</v>
      </c>
      <c r="BP92" s="57">
        <f>+[2]Sheet1!BP92</f>
        <v>6303.3125</v>
      </c>
      <c r="BQ92" s="57">
        <f>+[2]Sheet1!BQ92</f>
        <v>7105.1708984375</v>
      </c>
      <c r="BR92" s="57">
        <f>+[2]Sheet1!BR92</f>
        <v>4884.10986328125</v>
      </c>
      <c r="BS92" s="57">
        <f>+[2]Sheet1!BS92</f>
        <v>5700.67431640625</v>
      </c>
      <c r="BT92" s="57">
        <f>+[2]Sheet1!BT92</f>
        <v>5292.5947265625</v>
      </c>
      <c r="BU92" s="57">
        <f>+[2]Sheet1!BU92</f>
        <v>6077.42138671875</v>
      </c>
      <c r="BV92" s="57">
        <f>+[2]Sheet1!BV92</f>
        <v>7112.271484375</v>
      </c>
      <c r="BW92" s="57">
        <f>+[2]Sheet1!BW92</f>
        <v>6835.04736328125</v>
      </c>
      <c r="BX92" s="57">
        <f>+[2]Sheet1!BX92</f>
        <v>5616.7685546875</v>
      </c>
      <c r="BY92" s="57">
        <f>+[2]Sheet1!BY92</f>
        <v>5723.125</v>
      </c>
      <c r="BZ92" s="57">
        <f>+[2]Sheet1!BZ92</f>
        <v>4738.7890625</v>
      </c>
      <c r="CA92" s="57">
        <f>+[2]Sheet1!CA92</f>
        <v>6636.521484375</v>
      </c>
      <c r="CB92" s="57">
        <f>+[2]Sheet1!CB92</f>
        <v>6325.0615234375</v>
      </c>
      <c r="CC92" s="57">
        <f>+[2]Sheet1!CC92</f>
        <v>6356.67138671875</v>
      </c>
      <c r="CD92" s="57">
        <f>+[2]Sheet1!CD92</f>
        <v>6356.6708984375</v>
      </c>
      <c r="CJ92" s="45"/>
      <c r="CK92" s="78">
        <f t="shared" ref="CK92" si="7">+A95</f>
        <v>45536</v>
      </c>
      <c r="CL92" s="79">
        <f t="shared" ref="CL92" si="8">+(D95-D94)/$BL94*CL$90</f>
        <v>0.85328972200983533</v>
      </c>
      <c r="CM92" s="79">
        <f t="shared" ref="CM92" si="9">+(E95-E94)/$BL94*CM$90</f>
        <v>3.5552132811471744E-2</v>
      </c>
      <c r="CN92" s="79">
        <f t="shared" ref="CN92" si="10">+(F95-F94)/$BL94*CN$90</f>
        <v>0.37770639381062943</v>
      </c>
      <c r="CO92" s="79">
        <f t="shared" ref="CO92" si="11">+(G95-G94)/$BL94*CO$90</f>
        <v>0.97364224209653261</v>
      </c>
      <c r="CP92" s="79">
        <f t="shared" ref="CP92" si="12">+(H95-H94)/$BL94*CP$90</f>
        <v>0.10195738022679987</v>
      </c>
      <c r="CQ92" s="79">
        <f t="shared" ref="CQ92" si="13">+(I95-I94)/$BL94*CQ$90</f>
        <v>0.16155277991467684</v>
      </c>
      <c r="CR92" s="79">
        <f t="shared" ref="CR92" si="14">+(J95-J94)/$BL94*CR$90</f>
        <v>0.35211884022614864</v>
      </c>
      <c r="CS92" s="79">
        <f t="shared" ref="CS92" si="15">+(K95-K94)/$BL94*CS$90</f>
        <v>0.12426177819208503</v>
      </c>
      <c r="CT92" s="79">
        <f t="shared" ref="CT92" si="16">+(L95-L94)/$BL94*CT$90</f>
        <v>0.16356750842584208</v>
      </c>
      <c r="CU92" s="79">
        <f t="shared" ref="CU92" si="17">+(M95-M94)/$BL94*CU$90</f>
        <v>4.9769943876930553E-2</v>
      </c>
      <c r="CV92" s="79">
        <f t="shared" ref="CV92" si="18">+(N95-N94)/$BL94*CV$90</f>
        <v>0.16441878289902803</v>
      </c>
      <c r="CW92" s="79">
        <f t="shared" ref="CW92" si="19">+(O95-O94)/$BL94*CW$90</f>
        <v>0.11924588671506482</v>
      </c>
      <c r="CX92" s="79">
        <f t="shared" ref="CX92" si="20">+(P95-P94)/$BL94*CX$90</f>
        <v>2.4878142731436759</v>
      </c>
      <c r="CY92" s="79">
        <f t="shared" ref="CY92" si="21">+(AZ95-AZ94)/$BP94*CY$90</f>
        <v>0.40773220447119601</v>
      </c>
      <c r="CZ92" s="79">
        <f t="shared" ref="CZ92" si="22">+(BA95-BA94)/$BP94*CZ$90</f>
        <v>3.2228477527342356E-2</v>
      </c>
      <c r="DA92" s="79">
        <f t="shared" ref="DA92" si="23">+(BB95-BB94)/$BP94*DA$90</f>
        <v>0.31297415879525242</v>
      </c>
      <c r="DB92" s="79">
        <f t="shared" ref="DB92" si="24">+(BC95-BC94)/$BP94*DB$90</f>
        <v>0.89488683216072629</v>
      </c>
      <c r="DC92" s="79">
        <f t="shared" ref="DC92" si="25">+(BD95-BD94)/$BP94*DC$90</f>
        <v>0.18290486583788682</v>
      </c>
      <c r="DD92" s="79">
        <f t="shared" ref="DD92" si="26">+(BE95-BE94)/$BP94*DD$90</f>
        <v>0.29944584289900811</v>
      </c>
      <c r="DE92" s="79">
        <f t="shared" ref="DE92" si="27">+(BF95-BF94)/$BP94*DE$90</f>
        <v>0.59034445552755466</v>
      </c>
      <c r="DF92" s="79">
        <f t="shared" ref="DF92" si="28">+(BG95-BG94)/$BP94*DF$90</f>
        <v>0.12614887305429726</v>
      </c>
      <c r="DG92" s="79">
        <f t="shared" ref="DG92" si="29">+(BH95-BH94)/$BP94*DG$90</f>
        <v>0.18306755853740159</v>
      </c>
      <c r="DH92" s="79">
        <f t="shared" ref="DH92" si="30">+(BI95-BI94)/$BP94*DH$90</f>
        <v>0.12035310040146661</v>
      </c>
      <c r="DI92" s="79">
        <f t="shared" ref="DI92" si="31">+(BJ95-BJ94)/$BP94*DI$90</f>
        <v>0.33380391066773035</v>
      </c>
      <c r="DJ92" s="79">
        <f t="shared" ref="DJ92" si="32">+(BK95-BK94)/$BP94*DJ$90</f>
        <v>0.16245391262884082</v>
      </c>
      <c r="DK92" s="79">
        <f t="shared" ref="DK92" si="33">+(BL95-BL94)/$BP94*DK$90</f>
        <v>3.3583801034256409</v>
      </c>
      <c r="DL92" s="80">
        <f t="shared" ref="DL92" si="34">+CL92-CY92</f>
        <v>0.44555751753863931</v>
      </c>
      <c r="DM92" s="80">
        <f t="shared" ref="DM92" si="35">+CM92-CZ92</f>
        <v>3.3236552841293884E-3</v>
      </c>
      <c r="DN92" s="80">
        <f t="shared" ref="DN92" si="36">+CN92-DA92</f>
        <v>6.4732235015377004E-2</v>
      </c>
      <c r="DO92" s="80">
        <f t="shared" ref="DO92" si="37">+CO92-DB92</f>
        <v>7.875540993580632E-2</v>
      </c>
      <c r="DP92" s="80">
        <f t="shared" ref="DP92" si="38">+CP92-DC92</f>
        <v>-8.0947485611086945E-2</v>
      </c>
      <c r="DQ92" s="80">
        <f t="shared" ref="DQ92" si="39">+CQ92-DD92</f>
        <v>-0.13789306298433127</v>
      </c>
      <c r="DR92" s="80">
        <f t="shared" ref="DR92" si="40">+CR92-DE92</f>
        <v>-0.23822561530140601</v>
      </c>
      <c r="DS92" s="80">
        <f t="shared" ref="DS92" si="41">+CS92-DF92</f>
        <v>-1.8870948622122241E-3</v>
      </c>
      <c r="DT92" s="80">
        <f t="shared" ref="DT92" si="42">+CT92-DG92</f>
        <v>-1.9500050111559503E-2</v>
      </c>
      <c r="DU92" s="80">
        <f t="shared" ref="DU92" si="43">+CU92-DH92</f>
        <v>-7.0583156524536061E-2</v>
      </c>
      <c r="DV92" s="80">
        <f t="shared" ref="DV92" si="44">+CV92-DI92</f>
        <v>-0.16938512776870232</v>
      </c>
      <c r="DW92" s="80">
        <f t="shared" ref="DW92" si="45">+CW92-DJ92</f>
        <v>-4.3208025913775996E-2</v>
      </c>
      <c r="DX92" s="80">
        <f t="shared" ref="DX92" si="46">+CX92-DK92</f>
        <v>-0.87056583028196499</v>
      </c>
    </row>
    <row r="93" spans="1:128" x14ac:dyDescent="0.3">
      <c r="A93" s="2">
        <f>+[1]Sheet1!A93</f>
        <v>45474</v>
      </c>
      <c r="B93" s="1" t="str">
        <f t="shared" si="0"/>
        <v>Julio</v>
      </c>
      <c r="C93" s="1">
        <f t="shared" si="1"/>
        <v>2024</v>
      </c>
      <c r="D93" s="57">
        <f>+[2]Sheet1!D93</f>
        <v>7276.50146484375</v>
      </c>
      <c r="E93" s="57">
        <f>+[2]Sheet1!E93</f>
        <v>5193.2353515625</v>
      </c>
      <c r="F93" s="57">
        <f>+[2]Sheet1!F93</f>
        <v>5688.87255859375</v>
      </c>
      <c r="G93" s="57">
        <f>+[2]Sheet1!G93</f>
        <v>5833.48681640625</v>
      </c>
      <c r="H93" s="57">
        <f>+[2]Sheet1!H93</f>
        <v>6291.10205078125</v>
      </c>
      <c r="I93" s="57">
        <f>+[2]Sheet1!I93</f>
        <v>7688.798828125</v>
      </c>
      <c r="J93" s="57">
        <f>+[2]Sheet1!J93</f>
        <v>7101.75927734375</v>
      </c>
      <c r="K93" s="57">
        <f>+[2]Sheet1!K93</f>
        <v>5858.8134765625</v>
      </c>
      <c r="L93" s="57">
        <f>+[2]Sheet1!L93</f>
        <v>5996.68994140625</v>
      </c>
      <c r="M93" s="57">
        <f>+[2]Sheet1!M93</f>
        <v>4747.630859375</v>
      </c>
      <c r="N93" s="57">
        <f>+[2]Sheet1!N93</f>
        <v>7066.892578125</v>
      </c>
      <c r="O93" s="57">
        <f>+[2]Sheet1!O93</f>
        <v>6613.302734375</v>
      </c>
      <c r="P93" s="57">
        <f>+[2]Sheet1!P93</f>
        <v>7313.19384765625</v>
      </c>
      <c r="Q93" s="57">
        <f>+[2]Sheet1!Q93</f>
        <v>5180.0517578125</v>
      </c>
      <c r="R93" s="57">
        <f>+[2]Sheet1!R93</f>
        <v>5759.05859375</v>
      </c>
      <c r="S93" s="57">
        <f>+[2]Sheet1!S93</f>
        <v>5705.06982421875</v>
      </c>
      <c r="T93" s="57">
        <f>+[2]Sheet1!T93</f>
        <v>6286.9951171875</v>
      </c>
      <c r="U93" s="57">
        <f>+[2]Sheet1!U93</f>
        <v>7638.6796875</v>
      </c>
      <c r="V93" s="57">
        <f>+[2]Sheet1!V93</f>
        <v>7064.349609375</v>
      </c>
      <c r="W93" s="57">
        <f>+[2]Sheet1!W93</f>
        <v>5838.92626953125</v>
      </c>
      <c r="X93" s="57">
        <f>+[2]Sheet1!X93</f>
        <v>6018.25927734375</v>
      </c>
      <c r="Y93" s="57">
        <f>+[2]Sheet1!Y93</f>
        <v>4866.513671875</v>
      </c>
      <c r="Z93" s="57">
        <f>+[2]Sheet1!Z93</f>
        <v>7083.61767578125</v>
      </c>
      <c r="AA93" s="57">
        <f>+[2]Sheet1!AA93</f>
        <v>6569.14501953125</v>
      </c>
      <c r="AB93" s="57">
        <f>+[2]Sheet1!AB93</f>
        <v>7336.681640625</v>
      </c>
      <c r="AC93" s="57">
        <f>+[2]Sheet1!AC93</f>
        <v>5184.11962890625</v>
      </c>
      <c r="AD93" s="57">
        <f>+[2]Sheet1!AD93</f>
        <v>5796.775390625</v>
      </c>
      <c r="AE93" s="57">
        <f>+[2]Sheet1!AE93</f>
        <v>5593.5654296875</v>
      </c>
      <c r="AF93" s="57">
        <f>+[2]Sheet1!AF93</f>
        <v>6287.9345703125</v>
      </c>
      <c r="AG93" s="57">
        <f>+[2]Sheet1!AG93</f>
        <v>7647.36181640625</v>
      </c>
      <c r="AH93" s="57">
        <f>+[2]Sheet1!AH93</f>
        <v>7075.7333984375</v>
      </c>
      <c r="AI93" s="57">
        <f>+[2]Sheet1!AI93</f>
        <v>5836.02490234375</v>
      </c>
      <c r="AJ93" s="57">
        <f>+[2]Sheet1!AJ93</f>
        <v>6026.4150390625</v>
      </c>
      <c r="AK93" s="57">
        <f>+[2]Sheet1!AK93</f>
        <v>4900.9873046875</v>
      </c>
      <c r="AL93" s="57">
        <f>+[2]Sheet1!AL93</f>
        <v>7074.103515625</v>
      </c>
      <c r="AM93" s="57">
        <f>+[2]Sheet1!AM93</f>
        <v>6545.5556640625</v>
      </c>
      <c r="AN93" s="57">
        <f>+[2]Sheet1!AN93</f>
        <v>7345.201171875</v>
      </c>
      <c r="AO93" s="57">
        <f>+[2]Sheet1!AO93</f>
        <v>5183.20654296875</v>
      </c>
      <c r="AP93" s="57">
        <f>+[2]Sheet1!AP93</f>
        <v>5823.1455078125</v>
      </c>
      <c r="AQ93" s="57">
        <f>+[2]Sheet1!AQ93</f>
        <v>5575.42578125</v>
      </c>
      <c r="AR93" s="57">
        <f>+[2]Sheet1!AR93</f>
        <v>6289.52001953125</v>
      </c>
      <c r="AS93" s="57">
        <f>+[2]Sheet1!AS93</f>
        <v>7521.50634765625</v>
      </c>
      <c r="AT93" s="57">
        <f>+[2]Sheet1!AT93</f>
        <v>7011.796875</v>
      </c>
      <c r="AU93" s="57">
        <f>+[2]Sheet1!AU93</f>
        <v>5803.892578125</v>
      </c>
      <c r="AV93" s="57">
        <f>+[2]Sheet1!AV93</f>
        <v>6047.92578125</v>
      </c>
      <c r="AW93" s="57">
        <f>+[2]Sheet1!AW93</f>
        <v>4850.36181640625</v>
      </c>
      <c r="AX93" s="57">
        <f>+[2]Sheet1!AX93</f>
        <v>7074.775390625</v>
      </c>
      <c r="AY93" s="57">
        <f>+[2]Sheet1!AY93</f>
        <v>6548.33251953125</v>
      </c>
      <c r="AZ93" s="57">
        <f>+[2]Sheet1!AZ93</f>
        <v>7359.72216796875</v>
      </c>
      <c r="BA93" s="57">
        <f>+[2]Sheet1!BA93</f>
        <v>5174.25</v>
      </c>
      <c r="BB93" s="57">
        <f>+[2]Sheet1!BB93</f>
        <v>5864.36474609375</v>
      </c>
      <c r="BC93" s="57">
        <f>+[2]Sheet1!BC93</f>
        <v>5525.12255859375</v>
      </c>
      <c r="BD93" s="57">
        <f>+[2]Sheet1!BD93</f>
        <v>6285.08154296875</v>
      </c>
      <c r="BE93" s="57">
        <f>+[2]Sheet1!BE93</f>
        <v>7422.28076171875</v>
      </c>
      <c r="BF93" s="57">
        <f>+[2]Sheet1!BF93</f>
        <v>6956.97998046875</v>
      </c>
      <c r="BG93" s="57">
        <f>+[2]Sheet1!BG93</f>
        <v>5795.2216796875</v>
      </c>
      <c r="BH93" s="57">
        <f>+[2]Sheet1!BH93</f>
        <v>6082.2041015625</v>
      </c>
      <c r="BI93" s="57">
        <f>+[2]Sheet1!BI93</f>
        <v>5008.64990234375</v>
      </c>
      <c r="BJ93" s="57">
        <f>+[2]Sheet1!BJ93</f>
        <v>7063.81298828125</v>
      </c>
      <c r="BK93" s="57">
        <f>+[2]Sheet1!BK93</f>
        <v>6513.00830078125</v>
      </c>
      <c r="BL93" s="57">
        <f>+[2]Sheet1!BL93</f>
        <v>6670.5361328125</v>
      </c>
      <c r="BM93" s="57">
        <f>+[2]Sheet1!BM93</f>
        <v>6630.2041015625</v>
      </c>
      <c r="BN93" s="57">
        <f>+[2]Sheet1!BN93</f>
        <v>6638.75</v>
      </c>
      <c r="BO93" s="57">
        <f>+[2]Sheet1!BO93</f>
        <v>6618.37841796875</v>
      </c>
      <c r="BP93" s="57">
        <f>+[2]Sheet1!BP93</f>
        <v>6567.9619140625</v>
      </c>
      <c r="BQ93" s="57">
        <f>+[2]Sheet1!BQ93</f>
        <v>7328.42626953125</v>
      </c>
      <c r="BR93" s="57">
        <f>+[2]Sheet1!BR93</f>
        <v>5181.37646484375</v>
      </c>
      <c r="BS93" s="57">
        <f>+[2]Sheet1!BS93</f>
        <v>5800.77099609375</v>
      </c>
      <c r="BT93" s="57">
        <f>+[2]Sheet1!BT93</f>
        <v>5612.396484375</v>
      </c>
      <c r="BU93" s="57">
        <f>+[2]Sheet1!BU93</f>
        <v>6287.25634765625</v>
      </c>
      <c r="BV93" s="57">
        <f>+[2]Sheet1!BV93</f>
        <v>7528.37109375</v>
      </c>
      <c r="BW93" s="57">
        <f>+[2]Sheet1!BW93</f>
        <v>7017.8017578125</v>
      </c>
      <c r="BX93" s="57">
        <f>+[2]Sheet1!BX93</f>
        <v>5819.8955078125</v>
      </c>
      <c r="BY93" s="57">
        <f>+[2]Sheet1!BY93</f>
        <v>6047.544921875</v>
      </c>
      <c r="BZ93" s="57">
        <f>+[2]Sheet1!BZ93</f>
        <v>4917.89453125</v>
      </c>
      <c r="CA93" s="57">
        <f>+[2]Sheet1!CA93</f>
        <v>7070.68603515625</v>
      </c>
      <c r="CB93" s="57">
        <f>+[2]Sheet1!CB93</f>
        <v>6544.05029296875</v>
      </c>
      <c r="CC93" s="57">
        <f>+[2]Sheet1!CC93</f>
        <v>6613.890625</v>
      </c>
      <c r="CD93" s="57">
        <f>+[2]Sheet1!CD93</f>
        <v>6613.890625</v>
      </c>
      <c r="CJ93" s="45"/>
      <c r="CK93" s="40"/>
      <c r="CL93" s="32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4"/>
      <c r="CX93" s="52"/>
    </row>
    <row r="94" spans="1:128" ht="15" thickBot="1" x14ac:dyDescent="0.35">
      <c r="A94" s="2">
        <f>+[1]Sheet1!A94</f>
        <v>45505</v>
      </c>
      <c r="B94" s="1" t="str">
        <f t="shared" si="0"/>
        <v>Agosto</v>
      </c>
      <c r="C94" s="1">
        <f t="shared" si="1"/>
        <v>2024</v>
      </c>
      <c r="D94" s="57">
        <f>+[2]Sheet1!D94</f>
        <v>7565.34423828125</v>
      </c>
      <c r="E94" s="57">
        <f>+[2]Sheet1!E94</f>
        <v>5350.6865234375</v>
      </c>
      <c r="F94" s="57">
        <f>+[2]Sheet1!F94</f>
        <v>5815.955078125</v>
      </c>
      <c r="G94" s="57">
        <f>+[2]Sheet1!G94</f>
        <v>6279.48486328125</v>
      </c>
      <c r="H94" s="57">
        <f>+[2]Sheet1!H94</f>
        <v>6556.8896484375</v>
      </c>
      <c r="I94" s="57">
        <f>+[2]Sheet1!I94</f>
        <v>8002.8515625</v>
      </c>
      <c r="J94" s="57">
        <f>+[2]Sheet1!J94</f>
        <v>7428.26123046875</v>
      </c>
      <c r="K94" s="57">
        <f>+[2]Sheet1!K94</f>
        <v>6145.0537109375</v>
      </c>
      <c r="L94" s="57">
        <f>+[2]Sheet1!L94</f>
        <v>6222.02587890625</v>
      </c>
      <c r="M94" s="57">
        <f>+[2]Sheet1!M94</f>
        <v>5058.8955078125</v>
      </c>
      <c r="N94" s="57">
        <f>+[2]Sheet1!N94</f>
        <v>7418.81787109375</v>
      </c>
      <c r="O94" s="57">
        <f>+[2]Sheet1!O94</f>
        <v>6754.57958984375</v>
      </c>
      <c r="P94" s="57">
        <f>+[2]Sheet1!P94</f>
        <v>7593.45654296875</v>
      </c>
      <c r="Q94" s="57">
        <f>+[2]Sheet1!Q94</f>
        <v>5336.2353515625</v>
      </c>
      <c r="R94" s="57">
        <f>+[2]Sheet1!R94</f>
        <v>5881.478515625</v>
      </c>
      <c r="S94" s="57">
        <f>+[2]Sheet1!S94</f>
        <v>6124.06298828125</v>
      </c>
      <c r="T94" s="57">
        <f>+[2]Sheet1!T94</f>
        <v>6553.85888671875</v>
      </c>
      <c r="U94" s="57">
        <f>+[2]Sheet1!U94</f>
        <v>7952.41943359375</v>
      </c>
      <c r="V94" s="57">
        <f>+[2]Sheet1!V94</f>
        <v>7402.04931640625</v>
      </c>
      <c r="W94" s="57">
        <f>+[2]Sheet1!W94</f>
        <v>6123.66845703125</v>
      </c>
      <c r="X94" s="57">
        <f>+[2]Sheet1!X94</f>
        <v>6242.53955078125</v>
      </c>
      <c r="Y94" s="57">
        <f>+[2]Sheet1!Y94</f>
        <v>5187.7490234375</v>
      </c>
      <c r="Z94" s="57">
        <f>+[2]Sheet1!Z94</f>
        <v>7429.498046875</v>
      </c>
      <c r="AA94" s="57">
        <f>+[2]Sheet1!AA94</f>
        <v>6715.072265625</v>
      </c>
      <c r="AB94" s="57">
        <f>+[2]Sheet1!AB94</f>
        <v>7609.7744140625</v>
      </c>
      <c r="AC94" s="57">
        <f>+[2]Sheet1!AC94</f>
        <v>5339.88916015625</v>
      </c>
      <c r="AD94" s="57">
        <f>+[2]Sheet1!AD94</f>
        <v>5915.95166015625</v>
      </c>
      <c r="AE94" s="57">
        <f>+[2]Sheet1!AE94</f>
        <v>5990.1044921875</v>
      </c>
      <c r="AF94" s="57">
        <f>+[2]Sheet1!AF94</f>
        <v>6556.24755859375</v>
      </c>
      <c r="AG94" s="57">
        <f>+[2]Sheet1!AG94</f>
        <v>7960.76904296875</v>
      </c>
      <c r="AH94" s="57">
        <f>+[2]Sheet1!AH94</f>
        <v>7414.4658203125</v>
      </c>
      <c r="AI94" s="57">
        <f>+[2]Sheet1!AI94</f>
        <v>6120.00390625</v>
      </c>
      <c r="AJ94" s="57">
        <f>+[2]Sheet1!AJ94</f>
        <v>6251.833984375</v>
      </c>
      <c r="AK94" s="57">
        <f>+[2]Sheet1!AK94</f>
        <v>5227.037109375</v>
      </c>
      <c r="AL94" s="57">
        <f>+[2]Sheet1!AL94</f>
        <v>7413.875</v>
      </c>
      <c r="AM94" s="57">
        <f>+[2]Sheet1!AM94</f>
        <v>6693.4375</v>
      </c>
      <c r="AN94" s="57">
        <f>+[2]Sheet1!AN94</f>
        <v>7614.00341796875</v>
      </c>
      <c r="AO94" s="57">
        <f>+[2]Sheet1!AO94</f>
        <v>5339.6611328125</v>
      </c>
      <c r="AP94" s="57">
        <f>+[2]Sheet1!AP94</f>
        <v>5943.19384765625</v>
      </c>
      <c r="AQ94" s="57">
        <f>+[2]Sheet1!AQ94</f>
        <v>5962.99365234375</v>
      </c>
      <c r="AR94" s="57">
        <f>+[2]Sheet1!AR94</f>
        <v>6558.2099609375</v>
      </c>
      <c r="AS94" s="57">
        <f>+[2]Sheet1!AS94</f>
        <v>7833.85986328125</v>
      </c>
      <c r="AT94" s="57">
        <f>+[2]Sheet1!AT94</f>
        <v>7364.7333984375</v>
      </c>
      <c r="AU94" s="57">
        <f>+[2]Sheet1!AU94</f>
        <v>6086.58544921875</v>
      </c>
      <c r="AV94" s="57">
        <f>+[2]Sheet1!AV94</f>
        <v>6270.56103515625</v>
      </c>
      <c r="AW94" s="57">
        <f>+[2]Sheet1!AW94</f>
        <v>5177.017578125</v>
      </c>
      <c r="AX94" s="57">
        <f>+[2]Sheet1!AX94</f>
        <v>7415.52880859375</v>
      </c>
      <c r="AY94" s="57">
        <f>+[2]Sheet1!AY94</f>
        <v>6699.08203125</v>
      </c>
      <c r="AZ94" s="57">
        <f>+[2]Sheet1!AZ94</f>
        <v>7618.52978515625</v>
      </c>
      <c r="BA94" s="57">
        <f>+[2]Sheet1!BA94</f>
        <v>5331.5341796875</v>
      </c>
      <c r="BB94" s="57">
        <f>+[2]Sheet1!BB94</f>
        <v>5983.6494140625</v>
      </c>
      <c r="BC94" s="57">
        <f>+[2]Sheet1!BC94</f>
        <v>5899.45068359375</v>
      </c>
      <c r="BD94" s="57">
        <f>+[2]Sheet1!BD94</f>
        <v>6553.857421875</v>
      </c>
      <c r="BE94" s="57">
        <f>+[2]Sheet1!BE94</f>
        <v>7734.18798828125</v>
      </c>
      <c r="BF94" s="57">
        <f>+[2]Sheet1!BF94</f>
        <v>7317.52783203125</v>
      </c>
      <c r="BG94" s="57">
        <f>+[2]Sheet1!BG94</f>
        <v>6076.025390625</v>
      </c>
      <c r="BH94" s="57">
        <f>+[2]Sheet1!BH94</f>
        <v>6302.73291015625</v>
      </c>
      <c r="BI94" s="57">
        <f>+[2]Sheet1!BI94</f>
        <v>5347.00634765625</v>
      </c>
      <c r="BJ94" s="57">
        <f>+[2]Sheet1!BJ94</f>
        <v>7399.98388671875</v>
      </c>
      <c r="BK94" s="57">
        <f>+[2]Sheet1!BK94</f>
        <v>6668.68701171875</v>
      </c>
      <c r="BL94" s="57">
        <f>+[2]Sheet1!BL94</f>
        <v>6949.02783203125</v>
      </c>
      <c r="BM94" s="57">
        <f>+[2]Sheet1!BM94</f>
        <v>6906.6376953125</v>
      </c>
      <c r="BN94" s="57">
        <f>+[2]Sheet1!BN94</f>
        <v>6912.447265625</v>
      </c>
      <c r="BO94" s="57">
        <f>+[2]Sheet1!BO94</f>
        <v>6894.93603515625</v>
      </c>
      <c r="BP94" s="57">
        <f>+[2]Sheet1!BP94</f>
        <v>6845.0068359375</v>
      </c>
      <c r="BQ94" s="57">
        <f>+[2]Sheet1!BQ94</f>
        <v>7601.5732421875</v>
      </c>
      <c r="BR94" s="57">
        <f>+[2]Sheet1!BR94</f>
        <v>5338.0498046875</v>
      </c>
      <c r="BS94" s="57">
        <f>+[2]Sheet1!BS94</f>
        <v>5921.80859375</v>
      </c>
      <c r="BT94" s="57">
        <f>+[2]Sheet1!BT94</f>
        <v>6008.9150390625</v>
      </c>
      <c r="BU94" s="57">
        <f>+[2]Sheet1!BU94</f>
        <v>6555.43505859375</v>
      </c>
      <c r="BV94" s="57">
        <f>+[2]Sheet1!BV94</f>
        <v>7841.00732421875</v>
      </c>
      <c r="BW94" s="57">
        <f>+[2]Sheet1!BW94</f>
        <v>7366.7060546875</v>
      </c>
      <c r="BX94" s="57">
        <f>+[2]Sheet1!BX94</f>
        <v>6103.04541015625</v>
      </c>
      <c r="BY94" s="57">
        <f>+[2]Sheet1!BY94</f>
        <v>6270.37060546875</v>
      </c>
      <c r="BZ94" s="57">
        <f>+[2]Sheet1!BZ94</f>
        <v>5247.443359375</v>
      </c>
      <c r="CA94" s="57">
        <f>+[2]Sheet1!CA94</f>
        <v>7410.94189453125</v>
      </c>
      <c r="CB94" s="57">
        <f>+[2]Sheet1!CB94</f>
        <v>6694.54443359375</v>
      </c>
      <c r="CC94" s="57">
        <f>+[2]Sheet1!CC94</f>
        <v>6890.3173828125</v>
      </c>
      <c r="CD94" s="57">
        <f>+[2]Sheet1!CD94</f>
        <v>6890.31689453125</v>
      </c>
      <c r="CJ94" s="46"/>
      <c r="CK94" s="41"/>
    </row>
    <row r="95" spans="1:128" ht="15" thickBot="1" x14ac:dyDescent="0.35">
      <c r="A95" s="2">
        <f>+[1]Sheet1!A95</f>
        <v>45536</v>
      </c>
      <c r="B95" s="1" t="str">
        <f t="shared" si="0"/>
        <v>Septiembre</v>
      </c>
      <c r="C95" s="1">
        <f t="shared" si="1"/>
        <v>2024</v>
      </c>
      <c r="D95" s="57">
        <f>+[2]Sheet1!D95</f>
        <v>7737.33935546875</v>
      </c>
      <c r="E95" s="57">
        <f>+[2]Sheet1!E95</f>
        <v>5461.79052734375</v>
      </c>
      <c r="F95" s="57">
        <f>+[2]Sheet1!F95</f>
        <v>6144.35791015625</v>
      </c>
      <c r="G95" s="57">
        <f>+[2]Sheet1!G95</f>
        <v>6756.2490234375</v>
      </c>
      <c r="H95" s="57">
        <f>+[2]Sheet1!H95</f>
        <v>6728.88427734375</v>
      </c>
      <c r="I95" s="57">
        <f>+[2]Sheet1!I95</f>
        <v>8271.064453125</v>
      </c>
      <c r="J95" s="57">
        <f>+[2]Sheet1!J95</f>
        <v>7663.7900390625</v>
      </c>
      <c r="K95" s="57">
        <f>+[2]Sheet1!K95</f>
        <v>6317.2119140625</v>
      </c>
      <c r="L95" s="57">
        <f>+[2]Sheet1!L95</f>
        <v>6369.59912109375</v>
      </c>
      <c r="M95" s="57">
        <f>+[2]Sheet1!M95</f>
        <v>5268.7314453125</v>
      </c>
      <c r="N95" s="57">
        <f>+[2]Sheet1!N95</f>
        <v>7679.1533203125</v>
      </c>
      <c r="O95" s="57">
        <f>+[2]Sheet1!O95</f>
        <v>6980.42138671875</v>
      </c>
      <c r="P95" s="57">
        <f>+[2]Sheet1!P95</f>
        <v>7766.33544921875</v>
      </c>
      <c r="Q95" s="57">
        <f>+[2]Sheet1!Q95</f>
        <v>5452.22607421875</v>
      </c>
      <c r="R95" s="57">
        <f>+[2]Sheet1!R95</f>
        <v>6221.6904296875</v>
      </c>
      <c r="S95" s="57">
        <f>+[2]Sheet1!S95</f>
        <v>6579.60791015625</v>
      </c>
      <c r="T95" s="57">
        <f>+[2]Sheet1!T95</f>
        <v>6729.47705078125</v>
      </c>
      <c r="U95" s="57">
        <f>+[2]Sheet1!U95</f>
        <v>8217.2255859375</v>
      </c>
      <c r="V95" s="57">
        <f>+[2]Sheet1!V95</f>
        <v>7641.1787109375</v>
      </c>
      <c r="W95" s="57">
        <f>+[2]Sheet1!W95</f>
        <v>6302.47705078125</v>
      </c>
      <c r="X95" s="57">
        <f>+[2]Sheet1!X95</f>
        <v>6380.763671875</v>
      </c>
      <c r="Y95" s="57">
        <f>+[2]Sheet1!Y95</f>
        <v>5402.5341796875</v>
      </c>
      <c r="Z95" s="57">
        <f>+[2]Sheet1!Z95</f>
        <v>7695.240234375</v>
      </c>
      <c r="AA95" s="57">
        <f>+[2]Sheet1!AA95</f>
        <v>6940.4951171875</v>
      </c>
      <c r="AB95" s="57">
        <f>+[2]Sheet1!AB95</f>
        <v>7784.43212890625</v>
      </c>
      <c r="AC95" s="57">
        <f>+[2]Sheet1!AC95</f>
        <v>5453.736328125</v>
      </c>
      <c r="AD95" s="57">
        <f>+[2]Sheet1!AD95</f>
        <v>6259.80615234375</v>
      </c>
      <c r="AE95" s="57">
        <f>+[2]Sheet1!AE95</f>
        <v>6429.19970703125</v>
      </c>
      <c r="AF95" s="57">
        <f>+[2]Sheet1!AF95</f>
        <v>6733.6162109375</v>
      </c>
      <c r="AG95" s="57">
        <f>+[2]Sheet1!AG95</f>
        <v>8224.177734375</v>
      </c>
      <c r="AH95" s="57">
        <f>+[2]Sheet1!AH95</f>
        <v>7653.24560546875</v>
      </c>
      <c r="AI95" s="57">
        <f>+[2]Sheet1!AI95</f>
        <v>6302.10693359375</v>
      </c>
      <c r="AJ95" s="57">
        <f>+[2]Sheet1!AJ95</f>
        <v>6386.205078125</v>
      </c>
      <c r="AK95" s="57">
        <f>+[2]Sheet1!AK95</f>
        <v>5443.54833984375</v>
      </c>
      <c r="AL95" s="57">
        <f>+[2]Sheet1!AL95</f>
        <v>7686.15771484375</v>
      </c>
      <c r="AM95" s="57">
        <f>+[2]Sheet1!AM95</f>
        <v>6918.279296875</v>
      </c>
      <c r="AN95" s="57">
        <f>+[2]Sheet1!AN95</f>
        <v>7790.443359375</v>
      </c>
      <c r="AO95" s="57">
        <f>+[2]Sheet1!AO95</f>
        <v>5455.3681640625</v>
      </c>
      <c r="AP95" s="57">
        <f>+[2]Sheet1!AP95</f>
        <v>6293.85595703125</v>
      </c>
      <c r="AQ95" s="57">
        <f>+[2]Sheet1!AQ95</f>
        <v>6394.841796875</v>
      </c>
      <c r="AR95" s="57">
        <f>+[2]Sheet1!AR95</f>
        <v>6736.14501953125</v>
      </c>
      <c r="AS95" s="57">
        <f>+[2]Sheet1!AS95</f>
        <v>8093.9990234375</v>
      </c>
      <c r="AT95" s="57">
        <f>+[2]Sheet1!AT95</f>
        <v>7613.1005859375</v>
      </c>
      <c r="AU95" s="57">
        <f>+[2]Sheet1!AU95</f>
        <v>6271.853515625</v>
      </c>
      <c r="AV95" s="57">
        <f>+[2]Sheet1!AV95</f>
        <v>6403.005859375</v>
      </c>
      <c r="AW95" s="57">
        <f>+[2]Sheet1!AW95</f>
        <v>5394.443359375</v>
      </c>
      <c r="AX95" s="57">
        <f>+[2]Sheet1!AX95</f>
        <v>7688.75439453125</v>
      </c>
      <c r="AY95" s="57">
        <f>+[2]Sheet1!AY95</f>
        <v>6922.4951171875</v>
      </c>
      <c r="AZ95" s="57">
        <f>+[2]Sheet1!AZ95</f>
        <v>7796.31298828125</v>
      </c>
      <c r="BA95" s="57">
        <f>+[2]Sheet1!BA95</f>
        <v>5451.4033203125</v>
      </c>
      <c r="BB95" s="57">
        <f>+[2]Sheet1!BB95</f>
        <v>6342.5185546875</v>
      </c>
      <c r="BC95" s="57">
        <f>+[2]Sheet1!BC95</f>
        <v>6318.44482421875</v>
      </c>
      <c r="BD95" s="57">
        <f>+[2]Sheet1!BD95</f>
        <v>6732.83056640625</v>
      </c>
      <c r="BE95" s="57">
        <f>+[2]Sheet1!BE95</f>
        <v>7990.51220703125</v>
      </c>
      <c r="BF95" s="57">
        <f>+[2]Sheet1!BF95</f>
        <v>7575.82080078125</v>
      </c>
      <c r="BG95" s="57">
        <f>+[2]Sheet1!BG95</f>
        <v>6265.56884765625</v>
      </c>
      <c r="BH95" s="57">
        <f>+[2]Sheet1!BH95</f>
        <v>6431.30517578125</v>
      </c>
      <c r="BI95" s="57">
        <f>+[2]Sheet1!BI95</f>
        <v>5565.8798828125</v>
      </c>
      <c r="BJ95" s="57">
        <f>+[2]Sheet1!BJ95</f>
        <v>7679.94287109375</v>
      </c>
      <c r="BK95" s="57">
        <f>+[2]Sheet1!BK95</f>
        <v>6890.7294921875</v>
      </c>
      <c r="BL95" s="57">
        <f>+[2]Sheet1!BL95</f>
        <v>7178.9091796875</v>
      </c>
      <c r="BM95" s="57">
        <f>+[2]Sheet1!BM95</f>
        <v>7141.0908203125</v>
      </c>
      <c r="BN95" s="57">
        <f>+[2]Sheet1!BN95</f>
        <v>7149.04638671875</v>
      </c>
      <c r="BO95" s="57">
        <f>+[2]Sheet1!BO95</f>
        <v>7135.0390625</v>
      </c>
      <c r="BP95" s="57">
        <f>+[2]Sheet1!BP95</f>
        <v>7088.4072265625</v>
      </c>
      <c r="BQ95" s="57">
        <f>+[2]Sheet1!BQ95</f>
        <v>7776.49609375</v>
      </c>
      <c r="BR95" s="57">
        <f>+[2]Sheet1!BR95</f>
        <v>5454.146484375</v>
      </c>
      <c r="BS95" s="57">
        <f>+[2]Sheet1!BS95</f>
        <v>6268.73095703125</v>
      </c>
      <c r="BT95" s="57">
        <f>+[2]Sheet1!BT95</f>
        <v>6446.74951171875</v>
      </c>
      <c r="BU95" s="57">
        <f>+[2]Sheet1!BU95</f>
        <v>6732.89453125</v>
      </c>
      <c r="BV95" s="57">
        <f>+[2]Sheet1!BV95</f>
        <v>8101.2939453125</v>
      </c>
      <c r="BW95" s="57">
        <f>+[2]Sheet1!BW95</f>
        <v>7614.64501953125</v>
      </c>
      <c r="BX95" s="57">
        <f>+[2]Sheet1!BX95</f>
        <v>6286.33544921875</v>
      </c>
      <c r="BY95" s="57">
        <f>+[2]Sheet1!BY95</f>
        <v>6404.10205078125</v>
      </c>
      <c r="BZ95" s="57">
        <f>+[2]Sheet1!BZ95</f>
        <v>5464.46923828125</v>
      </c>
      <c r="CA95" s="57">
        <f>+[2]Sheet1!CA95</f>
        <v>7684.8037109375</v>
      </c>
      <c r="CB95" s="57">
        <f>+[2]Sheet1!CB95</f>
        <v>6918.20751953125</v>
      </c>
      <c r="CC95" s="57">
        <f>+[2]Sheet1!CC95</f>
        <v>7128.7412109375</v>
      </c>
      <c r="CD95" s="57">
        <f>+[2]Sheet1!CD95</f>
        <v>7128.7412109375</v>
      </c>
      <c r="CJ95" s="46"/>
      <c r="CK95" s="41"/>
    </row>
    <row r="96" spans="1:128" ht="15" thickBot="1" x14ac:dyDescent="0.35">
      <c r="A96" s="2">
        <f>+[1]Sheet1!A96</f>
        <v>45566</v>
      </c>
      <c r="B96" s="1" t="str">
        <f t="shared" si="0"/>
        <v>Octubre</v>
      </c>
      <c r="C96" s="1">
        <f t="shared" si="1"/>
        <v>2024</v>
      </c>
      <c r="D96" s="57">
        <f>+[2]Sheet1!D96</f>
        <v>7822.4296875</v>
      </c>
      <c r="E96" s="57">
        <f>+[2]Sheet1!E96</f>
        <v>5616.982421875</v>
      </c>
      <c r="F96" s="57">
        <f>+[2]Sheet1!F96</f>
        <v>6415.50244140625</v>
      </c>
      <c r="G96" s="57">
        <f>+[2]Sheet1!G96</f>
        <v>7137.4150390625</v>
      </c>
      <c r="H96" s="57">
        <f>+[2]Sheet1!H96</f>
        <v>6902.10791015625</v>
      </c>
      <c r="I96" s="57">
        <f>+[2]Sheet1!I96</f>
        <v>8552.06640625</v>
      </c>
      <c r="J96" s="57">
        <f>+[2]Sheet1!J96</f>
        <v>7758.9658203125</v>
      </c>
      <c r="K96" s="57">
        <f>+[2]Sheet1!K96</f>
        <v>6439.7763671875</v>
      </c>
      <c r="L96" s="57">
        <f>+[2]Sheet1!L96</f>
        <v>6548.3017578125</v>
      </c>
      <c r="M96" s="57">
        <f>+[2]Sheet1!M96</f>
        <v>5459.56298828125</v>
      </c>
      <c r="N96" s="57">
        <f>+[2]Sheet1!N96</f>
        <v>8021.92431640625</v>
      </c>
      <c r="O96" s="57">
        <f>+[2]Sheet1!O96</f>
        <v>7168.92724609375</v>
      </c>
      <c r="P96" s="57">
        <f>+[2]Sheet1!P96</f>
        <v>7853.078125</v>
      </c>
      <c r="Q96" s="57">
        <f>+[2]Sheet1!Q96</f>
        <v>5614.12744140625</v>
      </c>
      <c r="R96" s="57">
        <f>+[2]Sheet1!R96</f>
        <v>6496.2529296875</v>
      </c>
      <c r="S96" s="57">
        <f>+[2]Sheet1!S96</f>
        <v>6942.87841796875</v>
      </c>
      <c r="T96" s="57">
        <f>+[2]Sheet1!T96</f>
        <v>6903.32958984375</v>
      </c>
      <c r="U96" s="57">
        <f>+[2]Sheet1!U96</f>
        <v>8500.693359375</v>
      </c>
      <c r="V96" s="57">
        <f>+[2]Sheet1!V96</f>
        <v>7736.6044921875</v>
      </c>
      <c r="W96" s="57">
        <f>+[2]Sheet1!W96</f>
        <v>6429.30859375</v>
      </c>
      <c r="X96" s="57">
        <f>+[2]Sheet1!X96</f>
        <v>6560.31591796875</v>
      </c>
      <c r="Y96" s="57">
        <f>+[2]Sheet1!Y96</f>
        <v>5583.8037109375</v>
      </c>
      <c r="Z96" s="57">
        <f>+[2]Sheet1!Z96</f>
        <v>8028.19287109375</v>
      </c>
      <c r="AA96" s="57">
        <f>+[2]Sheet1!AA96</f>
        <v>7132.4384765625</v>
      </c>
      <c r="AB96" s="57">
        <f>+[2]Sheet1!AB96</f>
        <v>7875.056640625</v>
      </c>
      <c r="AC96" s="57">
        <f>+[2]Sheet1!AC96</f>
        <v>5611.8916015625</v>
      </c>
      <c r="AD96" s="57">
        <f>+[2]Sheet1!AD96</f>
        <v>6535.55419921875</v>
      </c>
      <c r="AE96" s="57">
        <f>+[2]Sheet1!AE96</f>
        <v>6780.0693359375</v>
      </c>
      <c r="AF96" s="57">
        <f>+[2]Sheet1!AF96</f>
        <v>6908.9248046875</v>
      </c>
      <c r="AG96" s="57">
        <f>+[2]Sheet1!AG96</f>
        <v>8509.3603515625</v>
      </c>
      <c r="AH96" s="57">
        <f>+[2]Sheet1!AH96</f>
        <v>7746.2236328125</v>
      </c>
      <c r="AI96" s="57">
        <f>+[2]Sheet1!AI96</f>
        <v>6431.40966796875</v>
      </c>
      <c r="AJ96" s="57">
        <f>+[2]Sheet1!AJ96</f>
        <v>6564.8876953125</v>
      </c>
      <c r="AK96" s="57">
        <f>+[2]Sheet1!AK96</f>
        <v>5627.16552734375</v>
      </c>
      <c r="AL96" s="57">
        <f>+[2]Sheet1!AL96</f>
        <v>8012.626953125</v>
      </c>
      <c r="AM96" s="57">
        <f>+[2]Sheet1!AM96</f>
        <v>7110.59130859375</v>
      </c>
      <c r="AN96" s="57">
        <f>+[2]Sheet1!AN96</f>
        <v>7884.05712890625</v>
      </c>
      <c r="AO96" s="57">
        <f>+[2]Sheet1!AO96</f>
        <v>5615.267578125</v>
      </c>
      <c r="AP96" s="57">
        <f>+[2]Sheet1!AP96</f>
        <v>6572.94580078125</v>
      </c>
      <c r="AQ96" s="57">
        <f>+[2]Sheet1!AQ96</f>
        <v>6744.78271484375</v>
      </c>
      <c r="AR96" s="57">
        <f>+[2]Sheet1!AR96</f>
        <v>6911.7607421875</v>
      </c>
      <c r="AS96" s="57">
        <f>+[2]Sheet1!AS96</f>
        <v>8384.599609375</v>
      </c>
      <c r="AT96" s="57">
        <f>+[2]Sheet1!AT96</f>
        <v>7706.04150390625</v>
      </c>
      <c r="AU96" s="57">
        <f>+[2]Sheet1!AU96</f>
        <v>6402.44873046875</v>
      </c>
      <c r="AV96" s="57">
        <f>+[2]Sheet1!AV96</f>
        <v>6585.80029296875</v>
      </c>
      <c r="AW96" s="57">
        <f>+[2]Sheet1!AW96</f>
        <v>5574.34033203125</v>
      </c>
      <c r="AX96" s="57">
        <f>+[2]Sheet1!AX96</f>
        <v>8014.1533203125</v>
      </c>
      <c r="AY96" s="57">
        <f>+[2]Sheet1!AY96</f>
        <v>7118.5419921875</v>
      </c>
      <c r="AZ96" s="57">
        <f>+[2]Sheet1!AZ96</f>
        <v>7893.6376953125</v>
      </c>
      <c r="BA96" s="57">
        <f>+[2]Sheet1!BA96</f>
        <v>5616.8984375</v>
      </c>
      <c r="BB96" s="57">
        <f>+[2]Sheet1!BB96</f>
        <v>6624.958984375</v>
      </c>
      <c r="BC96" s="57">
        <f>+[2]Sheet1!BC96</f>
        <v>6657.9140625</v>
      </c>
      <c r="BD96" s="57">
        <f>+[2]Sheet1!BD96</f>
        <v>6909.27099609375</v>
      </c>
      <c r="BE96" s="57">
        <f>+[2]Sheet1!BE96</f>
        <v>8284.9912109375</v>
      </c>
      <c r="BF96" s="57">
        <f>+[2]Sheet1!BF96</f>
        <v>7668.11474609375</v>
      </c>
      <c r="BG96" s="57">
        <f>+[2]Sheet1!BG96</f>
        <v>6398.98486328125</v>
      </c>
      <c r="BH96" s="57">
        <f>+[2]Sheet1!BH96</f>
        <v>6618.27294921875</v>
      </c>
      <c r="BI96" s="57">
        <f>+[2]Sheet1!BI96</f>
        <v>5737.45068359375</v>
      </c>
      <c r="BJ96" s="57">
        <f>+[2]Sheet1!BJ96</f>
        <v>8001.06982421875</v>
      </c>
      <c r="BK96" s="57">
        <f>+[2]Sheet1!BK96</f>
        <v>7093.88134765625</v>
      </c>
      <c r="BL96" s="57">
        <f>+[2]Sheet1!BL96</f>
        <v>7354.8330078125</v>
      </c>
      <c r="BM96" s="57">
        <f>+[2]Sheet1!BM96</f>
        <v>7324.16650390625</v>
      </c>
      <c r="BN96" s="57">
        <f>+[2]Sheet1!BN96</f>
        <v>7337.03271484375</v>
      </c>
      <c r="BO96" s="57">
        <f>+[2]Sheet1!BO96</f>
        <v>7329.07177734375</v>
      </c>
      <c r="BP96" s="57">
        <f>+[2]Sheet1!BP96</f>
        <v>7293.04296875</v>
      </c>
      <c r="BQ96" s="57">
        <f>+[2]Sheet1!BQ96</f>
        <v>7867.53564453125</v>
      </c>
      <c r="BR96" s="57">
        <f>+[2]Sheet1!BR96</f>
        <v>5615.2001953125</v>
      </c>
      <c r="BS96" s="57">
        <f>+[2]Sheet1!BS96</f>
        <v>6546.30419921875</v>
      </c>
      <c r="BT96" s="57">
        <f>+[2]Sheet1!BT96</f>
        <v>6799.1171875</v>
      </c>
      <c r="BU96" s="57">
        <f>+[2]Sheet1!BU96</f>
        <v>6908.36962890625</v>
      </c>
      <c r="BV96" s="57">
        <f>+[2]Sheet1!BV96</f>
        <v>8391.017578125</v>
      </c>
      <c r="BW96" s="57">
        <f>+[2]Sheet1!BW96</f>
        <v>7707.908203125</v>
      </c>
      <c r="BX96" s="57">
        <f>+[2]Sheet1!BX96</f>
        <v>6415.9365234375</v>
      </c>
      <c r="BY96" s="57">
        <f>+[2]Sheet1!BY96</f>
        <v>6586.88427734375</v>
      </c>
      <c r="BZ96" s="57">
        <f>+[2]Sheet1!BZ96</f>
        <v>5642.56640625</v>
      </c>
      <c r="CA96" s="57">
        <f>+[2]Sheet1!CA96</f>
        <v>8010.9521484375</v>
      </c>
      <c r="CB96" s="57">
        <f>+[2]Sheet1!CB96</f>
        <v>7114.94970703125</v>
      </c>
      <c r="CC96" s="57">
        <f>+[2]Sheet1!CC96</f>
        <v>7321.2197265625</v>
      </c>
      <c r="CD96" s="57">
        <f>+[2]Sheet1!CD96</f>
        <v>7321.22021484375</v>
      </c>
      <c r="CJ96" s="46"/>
      <c r="CK96" s="41"/>
    </row>
    <row r="97" spans="1:89" ht="15" thickBot="1" x14ac:dyDescent="0.35">
      <c r="A97" s="2">
        <f>+[1]Sheet1!A97</f>
        <v>45597</v>
      </c>
      <c r="B97" s="1" t="str">
        <f t="shared" si="0"/>
        <v>Noviembre</v>
      </c>
      <c r="C97" s="1">
        <f t="shared" si="1"/>
        <v>2024</v>
      </c>
      <c r="D97" s="57">
        <f>+[2]Sheet1!D97</f>
        <v>7878.8603515625</v>
      </c>
      <c r="E97" s="57">
        <f>+[2]Sheet1!E97</f>
        <v>5843.08740234375</v>
      </c>
      <c r="F97" s="57">
        <f>+[2]Sheet1!F97</f>
        <v>6540.20361328125</v>
      </c>
      <c r="G97" s="57">
        <f>+[2]Sheet1!G97</f>
        <v>7432.697265625</v>
      </c>
      <c r="H97" s="57">
        <f>+[2]Sheet1!H97</f>
        <v>7009.74609375</v>
      </c>
      <c r="I97" s="57">
        <f>+[2]Sheet1!I97</f>
        <v>8793.6953125</v>
      </c>
      <c r="J97" s="57">
        <f>+[2]Sheet1!J97</f>
        <v>8004.57421875</v>
      </c>
      <c r="K97" s="57">
        <f>+[2]Sheet1!K97</f>
        <v>6545.83203125</v>
      </c>
      <c r="L97" s="57">
        <f>+[2]Sheet1!L97</f>
        <v>6761.6865234375</v>
      </c>
      <c r="M97" s="57">
        <f>+[2]Sheet1!M97</f>
        <v>5725.1044921875</v>
      </c>
      <c r="N97" s="57">
        <f>+[2]Sheet1!N97</f>
        <v>8328.751953125</v>
      </c>
      <c r="O97" s="57">
        <f>+[2]Sheet1!O97</f>
        <v>7326.9228515625</v>
      </c>
      <c r="P97" s="57">
        <f>+[2]Sheet1!P97</f>
        <v>7916.59033203125</v>
      </c>
      <c r="Q97" s="57">
        <f>+[2]Sheet1!Q97</f>
        <v>5838.99169921875</v>
      </c>
      <c r="R97" s="57">
        <f>+[2]Sheet1!R97</f>
        <v>6618.74951171875</v>
      </c>
      <c r="S97" s="57">
        <f>+[2]Sheet1!S97</f>
        <v>7246.37548828125</v>
      </c>
      <c r="T97" s="57">
        <f>+[2]Sheet1!T97</f>
        <v>7008.15380859375</v>
      </c>
      <c r="U97" s="57">
        <f>+[2]Sheet1!U97</f>
        <v>8743.396484375</v>
      </c>
      <c r="V97" s="57">
        <f>+[2]Sheet1!V97</f>
        <v>7988.65087890625</v>
      </c>
      <c r="W97" s="57">
        <f>+[2]Sheet1!W97</f>
        <v>6531.3603515625</v>
      </c>
      <c r="X97" s="57">
        <f>+[2]Sheet1!X97</f>
        <v>6767.2119140625</v>
      </c>
      <c r="Y97" s="57">
        <f>+[2]Sheet1!Y97</f>
        <v>5854.64208984375</v>
      </c>
      <c r="Z97" s="57">
        <f>+[2]Sheet1!Z97</f>
        <v>8325.345703125</v>
      </c>
      <c r="AA97" s="57">
        <f>+[2]Sheet1!AA97</f>
        <v>7293.6484375</v>
      </c>
      <c r="AB97" s="57">
        <f>+[2]Sheet1!AB97</f>
        <v>7944.25537109375</v>
      </c>
      <c r="AC97" s="57">
        <f>+[2]Sheet1!AC97</f>
        <v>5836.5185546875</v>
      </c>
      <c r="AD97" s="57">
        <f>+[2]Sheet1!AD97</f>
        <v>6657.5498046875</v>
      </c>
      <c r="AE97" s="57">
        <f>+[2]Sheet1!AE97</f>
        <v>7085.76953125</v>
      </c>
      <c r="AF97" s="57">
        <f>+[2]Sheet1!AF97</f>
        <v>7013.62255859375</v>
      </c>
      <c r="AG97" s="57">
        <f>+[2]Sheet1!AG97</f>
        <v>8753.6572265625</v>
      </c>
      <c r="AH97" s="57">
        <f>+[2]Sheet1!AH97</f>
        <v>7997.23095703125</v>
      </c>
      <c r="AI97" s="57">
        <f>+[2]Sheet1!AI97</f>
        <v>6531.0400390625</v>
      </c>
      <c r="AJ97" s="57">
        <f>+[2]Sheet1!AJ97</f>
        <v>6767.86865234375</v>
      </c>
      <c r="AK97" s="57">
        <f>+[2]Sheet1!AK97</f>
        <v>5901.9365234375</v>
      </c>
      <c r="AL97" s="57">
        <f>+[2]Sheet1!AL97</f>
        <v>8302.837890625</v>
      </c>
      <c r="AM97" s="57">
        <f>+[2]Sheet1!AM97</f>
        <v>7273.29150390625</v>
      </c>
      <c r="AN97" s="57">
        <f>+[2]Sheet1!AN97</f>
        <v>7958.75146484375</v>
      </c>
      <c r="AO97" s="57">
        <f>+[2]Sheet1!AO97</f>
        <v>5840.28857421875</v>
      </c>
      <c r="AP97" s="57">
        <f>+[2]Sheet1!AP97</f>
        <v>6696.6923828125</v>
      </c>
      <c r="AQ97" s="57">
        <f>+[2]Sheet1!AQ97</f>
        <v>7058.48046875</v>
      </c>
      <c r="AR97" s="57">
        <f>+[2]Sheet1!AR97</f>
        <v>7015.66552734375</v>
      </c>
      <c r="AS97" s="57">
        <f>+[2]Sheet1!AS97</f>
        <v>8630.9990234375</v>
      </c>
      <c r="AT97" s="57">
        <f>+[2]Sheet1!AT97</f>
        <v>7967.22509765625</v>
      </c>
      <c r="AU97" s="57">
        <f>+[2]Sheet1!AU97</f>
        <v>6502.0751953125</v>
      </c>
      <c r="AV97" s="57">
        <f>+[2]Sheet1!AV97</f>
        <v>6783.294921875</v>
      </c>
      <c r="AW97" s="57">
        <f>+[2]Sheet1!AW97</f>
        <v>5848.0703125</v>
      </c>
      <c r="AX97" s="57">
        <f>+[2]Sheet1!AX97</f>
        <v>8299.7109375</v>
      </c>
      <c r="AY97" s="57">
        <f>+[2]Sheet1!AY97</f>
        <v>7281.18115234375</v>
      </c>
      <c r="AZ97" s="57">
        <f>+[2]Sheet1!AZ97</f>
        <v>7974.3115234375</v>
      </c>
      <c r="BA97" s="57">
        <f>+[2]Sheet1!BA97</f>
        <v>5841.56787109375</v>
      </c>
      <c r="BB97" s="57">
        <f>+[2]Sheet1!BB97</f>
        <v>6750.53515625</v>
      </c>
      <c r="BC97" s="57">
        <f>+[2]Sheet1!BC97</f>
        <v>6978.26904296875</v>
      </c>
      <c r="BD97" s="57">
        <f>+[2]Sheet1!BD97</f>
        <v>7009.4765625</v>
      </c>
      <c r="BE97" s="57">
        <f>+[2]Sheet1!BE97</f>
        <v>8533.7021484375</v>
      </c>
      <c r="BF97" s="57">
        <f>+[2]Sheet1!BF97</f>
        <v>7935.9599609375</v>
      </c>
      <c r="BG97" s="57">
        <f>+[2]Sheet1!BG97</f>
        <v>6497.06982421875</v>
      </c>
      <c r="BH97" s="57">
        <f>+[2]Sheet1!BH97</f>
        <v>6808.6162109375</v>
      </c>
      <c r="BI97" s="57">
        <f>+[2]Sheet1!BI97</f>
        <v>6007.8056640625</v>
      </c>
      <c r="BJ97" s="57">
        <f>+[2]Sheet1!BJ97</f>
        <v>8280.7509765625</v>
      </c>
      <c r="BK97" s="57">
        <f>+[2]Sheet1!BK97</f>
        <v>7259.21923828125</v>
      </c>
      <c r="BL97" s="57">
        <f>+[2]Sheet1!BL97</f>
        <v>7504.27587890625</v>
      </c>
      <c r="BM97" s="57">
        <f>+[2]Sheet1!BM97</f>
        <v>7489.5810546875</v>
      </c>
      <c r="BN97" s="57">
        <f>+[2]Sheet1!BN97</f>
        <v>7508.51611328125</v>
      </c>
      <c r="BO97" s="57">
        <f>+[2]Sheet1!BO97</f>
        <v>7511.88330078125</v>
      </c>
      <c r="BP97" s="57">
        <f>+[2]Sheet1!BP97</f>
        <v>7487.4970703125</v>
      </c>
      <c r="BQ97" s="57">
        <f>+[2]Sheet1!BQ97</f>
        <v>7937.1103515625</v>
      </c>
      <c r="BR97" s="57">
        <f>+[2]Sheet1!BR97</f>
        <v>5840.16162109375</v>
      </c>
      <c r="BS97" s="57">
        <f>+[2]Sheet1!BS97</f>
        <v>6670.17431640625</v>
      </c>
      <c r="BT97" s="57">
        <f>+[2]Sheet1!BT97</f>
        <v>7109.8486328125</v>
      </c>
      <c r="BU97" s="57">
        <f>+[2]Sheet1!BU97</f>
        <v>7011.30517578125</v>
      </c>
      <c r="BV97" s="57">
        <f>+[2]Sheet1!BV97</f>
        <v>8637.2177734375</v>
      </c>
      <c r="BW97" s="57">
        <f>+[2]Sheet1!BW97</f>
        <v>7967.1787109375</v>
      </c>
      <c r="BX97" s="57">
        <f>+[2]Sheet1!BX97</f>
        <v>6516.26611328125</v>
      </c>
      <c r="BY97" s="57">
        <f>+[2]Sheet1!BY97</f>
        <v>6785.6181640625</v>
      </c>
      <c r="BZ97" s="57">
        <f>+[2]Sheet1!BZ97</f>
        <v>5914.24755859375</v>
      </c>
      <c r="CA97" s="57">
        <f>+[2]Sheet1!CA97</f>
        <v>8297.990234375</v>
      </c>
      <c r="CB97" s="57">
        <f>+[2]Sheet1!CB97</f>
        <v>7277.9443359375</v>
      </c>
      <c r="CC97" s="57">
        <f>+[2]Sheet1!CC97</f>
        <v>7499.01611328125</v>
      </c>
      <c r="CD97" s="57">
        <f>+[2]Sheet1!CD97</f>
        <v>7499.01611328125</v>
      </c>
      <c r="CJ97" s="46"/>
      <c r="CK97" s="41"/>
    </row>
    <row r="98" spans="1:89" ht="15" thickBot="1" x14ac:dyDescent="0.35">
      <c r="A98" s="2">
        <f>+[1]Sheet1!A98</f>
        <v>45627</v>
      </c>
      <c r="B98" s="1" t="str">
        <f t="shared" si="0"/>
        <v>Diciembre</v>
      </c>
      <c r="C98" s="1">
        <f t="shared" si="1"/>
        <v>2024</v>
      </c>
      <c r="D98" s="57">
        <f>+[2]Sheet1!D98</f>
        <v>8057.13720703125</v>
      </c>
      <c r="E98" s="57">
        <f>+[2]Sheet1!E98</f>
        <v>5986.5634765625</v>
      </c>
      <c r="F98" s="57">
        <f>+[2]Sheet1!F98</f>
        <v>6651.2177734375</v>
      </c>
      <c r="G98" s="57">
        <f>+[2]Sheet1!G98</f>
        <v>7799.5859375</v>
      </c>
      <c r="H98" s="57">
        <f>+[2]Sheet1!H98</f>
        <v>7081.44189453125</v>
      </c>
      <c r="I98" s="57">
        <f>+[2]Sheet1!I98</f>
        <v>8969.0341796875</v>
      </c>
      <c r="J98" s="57">
        <f>+[2]Sheet1!J98</f>
        <v>8219.171875</v>
      </c>
      <c r="K98" s="57">
        <f>+[2]Sheet1!K98</f>
        <v>6880.029296875</v>
      </c>
      <c r="L98" s="57">
        <f>+[2]Sheet1!L98</f>
        <v>6935.11328125</v>
      </c>
      <c r="M98" s="57">
        <f>+[2]Sheet1!M98</f>
        <v>5852.630859375</v>
      </c>
      <c r="N98" s="57">
        <f>+[2]Sheet1!N98</f>
        <v>8696.693359375</v>
      </c>
      <c r="O98" s="57">
        <f>+[2]Sheet1!O98</f>
        <v>7481.39208984375</v>
      </c>
      <c r="P98" s="57">
        <f>+[2]Sheet1!P98</f>
        <v>8093.44189453125</v>
      </c>
      <c r="Q98" s="57">
        <f>+[2]Sheet1!Q98</f>
        <v>5984.85400390625</v>
      </c>
      <c r="R98" s="57">
        <f>+[2]Sheet1!R98</f>
        <v>6726.32470703125</v>
      </c>
      <c r="S98" s="57">
        <f>+[2]Sheet1!S98</f>
        <v>7616.15283203125</v>
      </c>
      <c r="T98" s="57">
        <f>+[2]Sheet1!T98</f>
        <v>7076.2666015625</v>
      </c>
      <c r="U98" s="57">
        <f>+[2]Sheet1!U98</f>
        <v>8921.5341796875</v>
      </c>
      <c r="V98" s="57">
        <f>+[2]Sheet1!V98</f>
        <v>8185.814453125</v>
      </c>
      <c r="W98" s="57">
        <f>+[2]Sheet1!W98</f>
        <v>6861.7158203125</v>
      </c>
      <c r="X98" s="57">
        <f>+[2]Sheet1!X98</f>
        <v>6941.1787109375</v>
      </c>
      <c r="Y98" s="57">
        <f>+[2]Sheet1!Y98</f>
        <v>5983.89306640625</v>
      </c>
      <c r="Z98" s="57">
        <f>+[2]Sheet1!Z98</f>
        <v>8700.708984375</v>
      </c>
      <c r="AA98" s="57">
        <f>+[2]Sheet1!AA98</f>
        <v>7448.71435546875</v>
      </c>
      <c r="AB98" s="57">
        <f>+[2]Sheet1!AB98</f>
        <v>8120.12109375</v>
      </c>
      <c r="AC98" s="57">
        <f>+[2]Sheet1!AC98</f>
        <v>5980.189453125</v>
      </c>
      <c r="AD98" s="57">
        <f>+[2]Sheet1!AD98</f>
        <v>6762.9765625</v>
      </c>
      <c r="AE98" s="57">
        <f>+[2]Sheet1!AE98</f>
        <v>7458.96826171875</v>
      </c>
      <c r="AF98" s="57">
        <f>+[2]Sheet1!AF98</f>
        <v>7082.4892578125</v>
      </c>
      <c r="AG98" s="57">
        <f>+[2]Sheet1!AG98</f>
        <v>8932.9033203125</v>
      </c>
      <c r="AH98" s="57">
        <f>+[2]Sheet1!AH98</f>
        <v>8183.982421875</v>
      </c>
      <c r="AI98" s="57">
        <f>+[2]Sheet1!AI98</f>
        <v>6860.2021484375</v>
      </c>
      <c r="AJ98" s="57">
        <f>+[2]Sheet1!AJ98</f>
        <v>6940.41552734375</v>
      </c>
      <c r="AK98" s="57">
        <f>+[2]Sheet1!AK98</f>
        <v>6033.64599609375</v>
      </c>
      <c r="AL98" s="57">
        <f>+[2]Sheet1!AL98</f>
        <v>8681.6640625</v>
      </c>
      <c r="AM98" s="57">
        <f>+[2]Sheet1!AM98</f>
        <v>7428.29248046875</v>
      </c>
      <c r="AN98" s="57">
        <f>+[2]Sheet1!AN98</f>
        <v>8133.83935546875</v>
      </c>
      <c r="AO98" s="57">
        <f>+[2]Sheet1!AO98</f>
        <v>5985.7587890625</v>
      </c>
      <c r="AP98" s="57">
        <f>+[2]Sheet1!AP98</f>
        <v>6802.6650390625</v>
      </c>
      <c r="AQ98" s="57">
        <f>+[2]Sheet1!AQ98</f>
        <v>7432.1337890625</v>
      </c>
      <c r="AR98" s="57">
        <f>+[2]Sheet1!AR98</f>
        <v>7084.63525390625</v>
      </c>
      <c r="AS98" s="57">
        <f>+[2]Sheet1!AS98</f>
        <v>8814.78125</v>
      </c>
      <c r="AT98" s="57">
        <f>+[2]Sheet1!AT98</f>
        <v>8143.10009765625</v>
      </c>
      <c r="AU98" s="57">
        <f>+[2]Sheet1!AU98</f>
        <v>6829.09326171875</v>
      </c>
      <c r="AV98" s="57">
        <f>+[2]Sheet1!AV98</f>
        <v>6966.03466796875</v>
      </c>
      <c r="AW98" s="57">
        <f>+[2]Sheet1!AW98</f>
        <v>5977.068359375</v>
      </c>
      <c r="AX98" s="57">
        <f>+[2]Sheet1!AX98</f>
        <v>8684.7724609375</v>
      </c>
      <c r="AY98" s="57">
        <f>+[2]Sheet1!AY98</f>
        <v>7436.6787109375</v>
      </c>
      <c r="AZ98" s="57">
        <f>+[2]Sheet1!AZ98</f>
        <v>8148.658203125</v>
      </c>
      <c r="BA98" s="57">
        <f>+[2]Sheet1!BA98</f>
        <v>5989.43701171875</v>
      </c>
      <c r="BB98" s="57">
        <f>+[2]Sheet1!BB98</f>
        <v>6855.76904296875</v>
      </c>
      <c r="BC98" s="57">
        <f>+[2]Sheet1!BC98</f>
        <v>7355.783203125</v>
      </c>
      <c r="BD98" s="57">
        <f>+[2]Sheet1!BD98</f>
        <v>7073.765625</v>
      </c>
      <c r="BE98" s="57">
        <f>+[2]Sheet1!BE98</f>
        <v>8722.0361328125</v>
      </c>
      <c r="BF98" s="57">
        <f>+[2]Sheet1!BF98</f>
        <v>8100.8515625</v>
      </c>
      <c r="BG98" s="57">
        <f>+[2]Sheet1!BG98</f>
        <v>6823.47216796875</v>
      </c>
      <c r="BH98" s="57">
        <f>+[2]Sheet1!BH98</f>
        <v>7006.3134765625</v>
      </c>
      <c r="BI98" s="57">
        <f>+[2]Sheet1!BI98</f>
        <v>6141.11767578125</v>
      </c>
      <c r="BJ98" s="57">
        <f>+[2]Sheet1!BJ98</f>
        <v>8667.0576171875</v>
      </c>
      <c r="BK98" s="57">
        <f>+[2]Sheet1!BK98</f>
        <v>7415.1083984375</v>
      </c>
      <c r="BL98" s="57">
        <f>+[2]Sheet1!BL98</f>
        <v>7701.83251953125</v>
      </c>
      <c r="BM98" s="57">
        <f>+[2]Sheet1!BM98</f>
        <v>7689.74560546875</v>
      </c>
      <c r="BN98" s="57">
        <f>+[2]Sheet1!BN98</f>
        <v>7709.39892578125</v>
      </c>
      <c r="BO98" s="57">
        <f>+[2]Sheet1!BO98</f>
        <v>7714.173828125</v>
      </c>
      <c r="BP98" s="57">
        <f>+[2]Sheet1!BP98</f>
        <v>7693.34228515625</v>
      </c>
      <c r="BQ98" s="57">
        <f>+[2]Sheet1!BQ98</f>
        <v>8113.08935546875</v>
      </c>
      <c r="BR98" s="57">
        <f>+[2]Sheet1!BR98</f>
        <v>5985.86083984375</v>
      </c>
      <c r="BS98" s="57">
        <f>+[2]Sheet1!BS98</f>
        <v>6776.7998046875</v>
      </c>
      <c r="BT98" s="57">
        <f>+[2]Sheet1!BT98</f>
        <v>7483.3017578125</v>
      </c>
      <c r="BU98" s="57">
        <f>+[2]Sheet1!BU98</f>
        <v>7078.44677734375</v>
      </c>
      <c r="BV98" s="57">
        <f>+[2]Sheet1!BV98</f>
        <v>8820.802734375</v>
      </c>
      <c r="BW98" s="57">
        <f>+[2]Sheet1!BW98</f>
        <v>8147.26318359375</v>
      </c>
      <c r="BX98" s="57">
        <f>+[2]Sheet1!BX98</f>
        <v>6844.91552734375</v>
      </c>
      <c r="BY98" s="57">
        <f>+[2]Sheet1!BY98</f>
        <v>6970.0205078125</v>
      </c>
      <c r="BZ98" s="57">
        <f>+[2]Sheet1!BZ98</f>
        <v>6045.3798828125</v>
      </c>
      <c r="CA98" s="57">
        <f>+[2]Sheet1!CA98</f>
        <v>8680</v>
      </c>
      <c r="CB98" s="57">
        <f>+[2]Sheet1!CB98</f>
        <v>7433.3427734375</v>
      </c>
      <c r="CC98" s="57">
        <f>+[2]Sheet1!CC98</f>
        <v>7701.29833984375</v>
      </c>
      <c r="CD98" s="57">
        <f>+[2]Sheet1!CD98</f>
        <v>7701.29833984375</v>
      </c>
      <c r="CJ98" s="46"/>
      <c r="CK98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101"/>
  <sheetViews>
    <sheetView zoomScale="106" zoomScaleNormal="70" workbookViewId="0">
      <pane xSplit="3" ySplit="3" topLeftCell="BK79" activePane="bottomRight" state="frozen"/>
      <selection pane="topRight" activeCell="D1" sqref="D1"/>
      <selection pane="bottomLeft" activeCell="A4" sqref="A4"/>
      <selection pane="bottomRight" activeCell="B113" activeCellId="1" sqref="A100:XFD100 B113"/>
    </sheetView>
  </sheetViews>
  <sheetFormatPr baseColWidth="10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9" max="69" width="11.44140625" style="8"/>
    <col min="80" max="80" width="11.44140625" style="9"/>
    <col min="81" max="81" width="11.44140625" style="8"/>
    <col min="82" max="82" width="11.44140625" style="9"/>
  </cols>
  <sheetData>
    <row r="1" spans="1:84" s="18" customFormat="1" ht="33.75" customHeight="1" x14ac:dyDescent="0.3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81" t="s">
        <v>95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3"/>
      <c r="AB1" s="81" t="s">
        <v>96</v>
      </c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1" t="s">
        <v>97</v>
      </c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3"/>
      <c r="AZ1" s="81" t="s">
        <v>98</v>
      </c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3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48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0" t="s">
        <v>105</v>
      </c>
      <c r="BW2" s="70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3">
      <c r="A4" s="2">
        <f>+'Indice PondENGHO'!A2</f>
        <v>42705</v>
      </c>
      <c r="B4" s="1" t="s">
        <v>82</v>
      </c>
      <c r="C4" s="1">
        <v>2016</v>
      </c>
    </row>
    <row r="5" spans="1:84" x14ac:dyDescent="0.3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3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3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3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3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3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3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3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3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3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3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3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3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3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3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3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3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3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3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3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3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3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3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3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3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3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3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3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3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3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3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3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3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3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3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3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3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3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3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3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3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3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3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3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3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3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3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3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3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3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3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3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3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3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3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3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3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3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3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3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3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3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3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3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3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3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3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3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3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3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3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3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3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3">
      <c r="A78" s="2">
        <f>+'Indice PondENGHO'!A76</f>
        <v>44958</v>
      </c>
      <c r="B78" s="1" t="str">
        <f>+'Indice PondENGHO'!B76</f>
        <v>Febrero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3">
      <c r="A79" s="2">
        <f>+'Indice PondENGHO'!A77</f>
        <v>44986</v>
      </c>
      <c r="B79" s="1" t="str">
        <f>+'Indice PondENGHO'!B77</f>
        <v>Marzo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5">
        <f>+'Indice PondENGHO'!BL77/'Indice PondENGHO'!BL76-1</f>
        <v>7.7586494832337705E-2</v>
      </c>
      <c r="BM79" s="65">
        <f>+'Indice PondENGHO'!BM77/'Indice PondENGHO'!BM76-1</f>
        <v>7.7692264898693075E-2</v>
      </c>
      <c r="BN79" s="65">
        <f>+'Indice PondENGHO'!BN77/'Indice PondENGHO'!BN76-1</f>
        <v>7.8038619876598547E-2</v>
      </c>
      <c r="BO79" s="65">
        <f>+'Indice PondENGHO'!BO77/'Indice PondENGHO'!BO76-1</f>
        <v>7.6601348602286734E-2</v>
      </c>
      <c r="BP79" s="65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3">
      <c r="A80" s="2">
        <f>+'Indice PondENGHO'!A78</f>
        <v>45017</v>
      </c>
      <c r="B80" s="1" t="str">
        <f>+'Indice PondENGHO'!B78</f>
        <v>Abril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5">
        <f>+'Indice PondENGHO'!BL78/'Indice PondENGHO'!BL77-1</f>
        <v>8.5946149900761881E-2</v>
      </c>
      <c r="BM80" s="65">
        <f>+'Indice PondENGHO'!BM78/'Indice PondENGHO'!BM77-1</f>
        <v>8.4412651823325913E-2</v>
      </c>
      <c r="BN80" s="65">
        <f>+'Indice PondENGHO'!BN78/'Indice PondENGHO'!BN77-1</f>
        <v>8.4299632029146032E-2</v>
      </c>
      <c r="BO80" s="65">
        <f>+'Indice PondENGHO'!BO78/'Indice PondENGHO'!BO77-1</f>
        <v>8.3468087491878507E-2</v>
      </c>
      <c r="BP80" s="65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3">
      <c r="A81" s="2">
        <f>+'Indice PondENGHO'!A79</f>
        <v>45047</v>
      </c>
      <c r="B81" s="1" t="str">
        <f>+'Indice PondENGHO'!B79</f>
        <v>Mayo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5">
        <f>+'Indice PondENGHO'!BL79/'Indice PondENGHO'!BL78-1</f>
        <v>7.4337232159194189E-2</v>
      </c>
      <c r="BM81" s="65">
        <f>+'Indice PondENGHO'!BM79/'Indice PondENGHO'!BM78-1</f>
        <v>7.5823020190075141E-2</v>
      </c>
      <c r="BN81" s="65">
        <f>+'Indice PondENGHO'!BN79/'Indice PondENGHO'!BN78-1</f>
        <v>7.6545593138108048E-2</v>
      </c>
      <c r="BO81" s="65">
        <f>+'Indice PondENGHO'!BO79/'Indice PondENGHO'!BO78-1</f>
        <v>7.7746253814737321E-2</v>
      </c>
      <c r="BP81" s="65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3">
      <c r="A82" s="2">
        <f>+'Indice PondENGHO'!A80</f>
        <v>45078</v>
      </c>
      <c r="B82" s="1" t="str">
        <f>+'Indice PondENGHO'!B80</f>
        <v>Junio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5">
        <f>+'Indice PondENGHO'!BL80/'Indice PondENGHO'!BL79-1</f>
        <v>5.6976255082355154E-2</v>
      </c>
      <c r="BM82" s="65">
        <f>+'Indice PondENGHO'!BM80/'Indice PondENGHO'!BM79-1</f>
        <v>5.7797379716095554E-2</v>
      </c>
      <c r="BN82" s="65">
        <f>+'Indice PondENGHO'!BN80/'Indice PondENGHO'!BN79-1</f>
        <v>5.8441121044883193E-2</v>
      </c>
      <c r="BO82" s="65">
        <f>+'Indice PondENGHO'!BO80/'Indice PondENGHO'!BO79-1</f>
        <v>5.9827916226151467E-2</v>
      </c>
      <c r="BP82" s="65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3">
      <c r="A83" s="2">
        <f>+'Indice PondENGHO'!A81</f>
        <v>45108</v>
      </c>
      <c r="B83" s="1" t="str">
        <f>+'Indice PondENGHO'!B81</f>
        <v>Julio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5">
        <f>+'Indice PondENGHO'!BL81/'Indice PondENGHO'!BL80-1</f>
        <v>6.1142218424594663E-2</v>
      </c>
      <c r="BM83" s="65">
        <f>+'Indice PondENGHO'!BM81/'Indice PondENGHO'!BM80-1</f>
        <v>6.2276960487531063E-2</v>
      </c>
      <c r="BN83" s="65">
        <f>+'Indice PondENGHO'!BN81/'Indice PondENGHO'!BN80-1</f>
        <v>6.3219379750594218E-2</v>
      </c>
      <c r="BO83" s="65">
        <f>+'Indice PondENGHO'!BO81/'Indice PondENGHO'!BO80-1</f>
        <v>6.3920111007106817E-2</v>
      </c>
      <c r="BP83" s="65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3">
      <c r="A84" s="2">
        <f>+'Indice PondENGHO'!A82</f>
        <v>45139</v>
      </c>
      <c r="B84" s="1" t="str">
        <f>+'Indice PondENGHO'!B82</f>
        <v>Agosto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5">
        <f>+'Indice PondENGHO'!BL82/'Indice PondENGHO'!BL81-1</f>
        <v>0.13051800137981262</v>
      </c>
      <c r="BM84" s="65">
        <f>+'Indice PondENGHO'!BM82/'Indice PondENGHO'!BM81-1</f>
        <v>0.12599511781629347</v>
      </c>
      <c r="BN84" s="65">
        <f>+'Indice PondENGHO'!BN82/'Indice PondENGHO'!BN81-1</f>
        <v>0.12479389858211865</v>
      </c>
      <c r="BO84" s="65">
        <f>+'Indice PondENGHO'!BO82/'Indice PondENGHO'!BO81-1</f>
        <v>0.12315197892183671</v>
      </c>
      <c r="BP84" s="65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3">
      <c r="A85" s="2">
        <f>+'Indice PondENGHO'!A83</f>
        <v>45170</v>
      </c>
      <c r="B85" s="1" t="str">
        <f>+'Indice PondENGHO'!B83</f>
        <v>Septiembre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5">
        <f>+'Indice PondENGHO'!BL83/'Indice PondENGHO'!BL82-1</f>
        <v>0.13247857195113033</v>
      </c>
      <c r="BM85" s="65">
        <f>+'Indice PondENGHO'!BM83/'Indice PondENGHO'!BM82-1</f>
        <v>0.12985278325771588</v>
      </c>
      <c r="BN85" s="65">
        <f>+'Indice PondENGHO'!BN83/'Indice PondENGHO'!BN82-1</f>
        <v>0.12891574331296174</v>
      </c>
      <c r="BO85" s="65">
        <f>+'Indice PondENGHO'!BO83/'Indice PondENGHO'!BO82-1</f>
        <v>0.12713376024682055</v>
      </c>
      <c r="BP85" s="65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3">
      <c r="A86" s="2">
        <f>+'Indice PondENGHO'!A84</f>
        <v>45200</v>
      </c>
      <c r="B86" s="1" t="str">
        <f>+'Indice PondENGHO'!B84</f>
        <v>Octubre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5">
        <f>+'Indice PondENGHO'!BL84/'Indice PondENGHO'!BL83-1</f>
        <v>8.1310040635020231E-2</v>
      </c>
      <c r="BM86" s="65">
        <f>+'Indice PondENGHO'!BM84/'Indice PondENGHO'!BM83-1</f>
        <v>8.2531664141957339E-2</v>
      </c>
      <c r="BN86" s="65">
        <f>+'Indice PondENGHO'!BN84/'Indice PondENGHO'!BN83-1</f>
        <v>8.2852463205679738E-2</v>
      </c>
      <c r="BO86" s="65">
        <f>+'Indice PondENGHO'!BO84/'Indice PondENGHO'!BO83-1</f>
        <v>8.2907970696898703E-2</v>
      </c>
      <c r="BP86" s="65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3">
      <c r="A87" s="2">
        <f>+'Indice PondENGHO'!A85</f>
        <v>45231</v>
      </c>
      <c r="B87" s="1" t="str">
        <f>+'Indice PondENGHO'!B85</f>
        <v>Noviembre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5">
        <f>+'Indice PondENGHO'!BL85/'Indice PondENGHO'!BL84-1</f>
        <v>0.13044013553219957</v>
      </c>
      <c r="BM87" s="65">
        <f>+'Indice PondENGHO'!BM85/'Indice PondENGHO'!BM84-1</f>
        <v>0.12868027167293605</v>
      </c>
      <c r="BN87" s="65">
        <f>+'Indice PondENGHO'!BN85/'Indice PondENGHO'!BN84-1</f>
        <v>0.12895689669512378</v>
      </c>
      <c r="BO87" s="65">
        <f>+'Indice PondENGHO'!BO85/'Indice PondENGHO'!BO84-1</f>
        <v>0.12766829611435759</v>
      </c>
      <c r="BP87" s="65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3">
      <c r="A88" s="2">
        <f>+'Indice PondENGHO'!A86</f>
        <v>45261</v>
      </c>
      <c r="B88" s="1" t="str">
        <f>+'Indice PondENGHO'!B86</f>
        <v>Diciembre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5">
        <f>+'Indice PondENGHO'!BL86/'Indice PondENGHO'!BL85-1</f>
        <v>0.25930668071910268</v>
      </c>
      <c r="BM88" s="65">
        <f>+'Indice PondENGHO'!BM86/'Indice PondENGHO'!BM85-1</f>
        <v>0.25572870220640764</v>
      </c>
      <c r="BN88" s="65">
        <f>+'Indice PondENGHO'!BN86/'Indice PondENGHO'!BN85-1</f>
        <v>0.25500131445175733</v>
      </c>
      <c r="BO88" s="65">
        <f>+'Indice PondENGHO'!BO86/'Indice PondENGHO'!BO85-1</f>
        <v>0.25453497673378456</v>
      </c>
      <c r="BP88" s="65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  <row r="89" spans="1:84" x14ac:dyDescent="0.3">
      <c r="A89" s="2">
        <f>+'Indice PondENGHO'!A87</f>
        <v>45292</v>
      </c>
      <c r="B89" s="1" t="str">
        <f>+'Indice PondENGHO'!B87</f>
        <v>Enero</v>
      </c>
      <c r="C89" s="1">
        <f>+'Indice PondENGHO'!C87</f>
        <v>2024</v>
      </c>
      <c r="D89" s="10">
        <f>+'Indice PondENGHO'!D87/'Indice PondENGHO'!D86-1</f>
        <v>0.20349953501281326</v>
      </c>
      <c r="E89" s="3">
        <f>+'Indice PondENGHO'!E87/'Indice PondENGHO'!E86-1</f>
        <v>0.20932879957936645</v>
      </c>
      <c r="F89" s="3">
        <f>+'Indice PondENGHO'!F87/'Indice PondENGHO'!F86-1</f>
        <v>0.12140295682950697</v>
      </c>
      <c r="G89" s="3">
        <f>+'Indice PondENGHO'!G87/'Indice PondENGHO'!G86-1</f>
        <v>0.15611659499490416</v>
      </c>
      <c r="H89" s="3">
        <f>+'Indice PondENGHO'!H87/'Indice PondENGHO'!H86-1</f>
        <v>0.22547035982940677</v>
      </c>
      <c r="I89" s="3">
        <f>+'Indice PondENGHO'!I87/'Indice PondENGHO'!I86-1</f>
        <v>0.20371541473079335</v>
      </c>
      <c r="J89" s="3">
        <f>+'Indice PondENGHO'!J87/'Indice PondENGHO'!J86-1</f>
        <v>0.26724507819256127</v>
      </c>
      <c r="K89" s="3">
        <f>+'Indice PondENGHO'!K87/'Indice PondENGHO'!K86-1</f>
        <v>0.25333044102599134</v>
      </c>
      <c r="L89" s="3">
        <f>+'Indice PondENGHO'!L87/'Indice PondENGHO'!L86-1</f>
        <v>0.2375674346611083</v>
      </c>
      <c r="M89" s="3">
        <f>+'Indice PondENGHO'!M87/'Indice PondENGHO'!M86-1</f>
        <v>1.0259897331998946E-2</v>
      </c>
      <c r="N89" s="3">
        <f>+'Indice PondENGHO'!N87/'Indice PondENGHO'!N86-1</f>
        <v>0.19616851855443618</v>
      </c>
      <c r="O89" s="11">
        <f>+'Indice PondENGHO'!O87/'Indice PondENGHO'!O86-1</f>
        <v>0.44565648272442404</v>
      </c>
      <c r="P89" s="3">
        <f>+'Indice PondENGHO'!P87/'Indice PondENGHO'!P86-1</f>
        <v>0.20394560476425716</v>
      </c>
      <c r="Q89" s="3">
        <f>+'Indice PondENGHO'!Q87/'Indice PondENGHO'!Q86-1</f>
        <v>0.21008081202921969</v>
      </c>
      <c r="R89" s="3">
        <f>+'Indice PondENGHO'!R87/'Indice PondENGHO'!R86-1</f>
        <v>0.12165230921573023</v>
      </c>
      <c r="S89" s="3">
        <f>+'Indice PondENGHO'!S87/'Indice PondENGHO'!S86-1</f>
        <v>0.14756307208857278</v>
      </c>
      <c r="T89" s="3">
        <f>+'Indice PondENGHO'!T87/'Indice PondENGHO'!T86-1</f>
        <v>0.2246069347430717</v>
      </c>
      <c r="U89" s="3">
        <f>+'Indice PondENGHO'!U87/'Indice PondENGHO'!U86-1</f>
        <v>0.20316040191116191</v>
      </c>
      <c r="V89" s="3">
        <f>+'Indice PondENGHO'!V87/'Indice PondENGHO'!V86-1</f>
        <v>0.26765870618763143</v>
      </c>
      <c r="W89" s="3">
        <f>+'Indice PondENGHO'!W87/'Indice PondENGHO'!W86-1</f>
        <v>0.25231760968388439</v>
      </c>
      <c r="X89" s="3">
        <f>+'Indice PondENGHO'!X87/'Indice PondENGHO'!X86-1</f>
        <v>0.23910827524452882</v>
      </c>
      <c r="Y89" s="3">
        <f>+'Indice PondENGHO'!Y87/'Indice PondENGHO'!Y86-1</f>
        <v>8.8178629379682683E-3</v>
      </c>
      <c r="Z89" s="3">
        <f>+'Indice PondENGHO'!Z87/'Indice PondENGHO'!Z86-1</f>
        <v>0.19536169928189762</v>
      </c>
      <c r="AA89" s="3">
        <f>+'Indice PondENGHO'!AA87/'Indice PondENGHO'!AA86-1</f>
        <v>0.44612113823435928</v>
      </c>
      <c r="AB89" s="10">
        <f>+'Indice PondENGHO'!AB87/'Indice PondENGHO'!AB86-1</f>
        <v>0.20440983000345936</v>
      </c>
      <c r="AC89" s="3">
        <f>+'Indice PondENGHO'!AC87/'Indice PondENGHO'!AC86-1</f>
        <v>0.2118279188058998</v>
      </c>
      <c r="AD89" s="3">
        <f>+'Indice PondENGHO'!AD87/'Indice PondENGHO'!AD86-1</f>
        <v>0.12165026278203772</v>
      </c>
      <c r="AE89" s="3">
        <f>+'Indice PondENGHO'!AE87/'Indice PondENGHO'!AE86-1</f>
        <v>0.14385750415271037</v>
      </c>
      <c r="AF89" s="3">
        <f>+'Indice PondENGHO'!AF87/'Indice PondENGHO'!AF86-1</f>
        <v>0.2258485353876114</v>
      </c>
      <c r="AG89" s="3">
        <f>+'Indice PondENGHO'!AG87/'Indice PondENGHO'!AG86-1</f>
        <v>0.20335091115253956</v>
      </c>
      <c r="AH89" s="3">
        <f>+'Indice PondENGHO'!AH87/'Indice PondENGHO'!AH86-1</f>
        <v>0.2667465606388375</v>
      </c>
      <c r="AI89" s="3">
        <f>+'Indice PondENGHO'!AI87/'Indice PondENGHO'!AI86-1</f>
        <v>0.25143683124558791</v>
      </c>
      <c r="AJ89" s="3">
        <f>+'Indice PondENGHO'!AJ87/'Indice PondENGHO'!AJ86-1</f>
        <v>0.24017547732274935</v>
      </c>
      <c r="AK89" s="3">
        <f>+'Indice PondENGHO'!AK87/'Indice PondENGHO'!AK86-1</f>
        <v>8.3700488730427125E-3</v>
      </c>
      <c r="AL89" s="3">
        <f>+'Indice PondENGHO'!AL87/'Indice PondENGHO'!AL86-1</f>
        <v>0.1944615355640289</v>
      </c>
      <c r="AM89" s="11">
        <f>+'Indice PondENGHO'!AM87/'Indice PondENGHO'!AM86-1</f>
        <v>0.44441556609983524</v>
      </c>
      <c r="AN89" s="3">
        <f>+'Indice PondENGHO'!AN87/'Indice PondENGHO'!AN86-1</f>
        <v>0.20540388678512267</v>
      </c>
      <c r="AO89" s="3">
        <f>+'Indice PondENGHO'!AO87/'Indice PondENGHO'!AO86-1</f>
        <v>0.21246363461942819</v>
      </c>
      <c r="AP89" s="3">
        <f>+'Indice PondENGHO'!AP87/'Indice PondENGHO'!AP86-1</f>
        <v>0.12032747321733495</v>
      </c>
      <c r="AQ89" s="3">
        <f>+'Indice PondENGHO'!AQ87/'Indice PondENGHO'!AQ86-1</f>
        <v>0.14118368942619708</v>
      </c>
      <c r="AR89" s="3">
        <f>+'Indice PondENGHO'!AR87/'Indice PondENGHO'!AR86-1</f>
        <v>0.2261062883787508</v>
      </c>
      <c r="AS89" s="3">
        <f>+'Indice PondENGHO'!AS87/'Indice PondENGHO'!AS86-1</f>
        <v>0.20420370686293099</v>
      </c>
      <c r="AT89" s="3">
        <f>+'Indice PondENGHO'!AT87/'Indice PondENGHO'!AT86-1</f>
        <v>0.26611387604216064</v>
      </c>
      <c r="AU89" s="3">
        <f>+'Indice PondENGHO'!AU87/'Indice PondENGHO'!AU86-1</f>
        <v>0.25073717429507059</v>
      </c>
      <c r="AV89" s="3">
        <f>+'Indice PondENGHO'!AV87/'Indice PondENGHO'!AV86-1</f>
        <v>0.23947105132501378</v>
      </c>
      <c r="AW89" s="3">
        <f>+'Indice PondENGHO'!AW87/'Indice PondENGHO'!AW86-1</f>
        <v>8.1470388442832498E-3</v>
      </c>
      <c r="AX89" s="3">
        <f>+'Indice PondENGHO'!AX87/'Indice PondENGHO'!AX86-1</f>
        <v>0.19387570388632991</v>
      </c>
      <c r="AY89" s="3">
        <f>+'Indice PondENGHO'!AY87/'Indice PondENGHO'!AY86-1</f>
        <v>0.44663339019818449</v>
      </c>
      <c r="AZ89" s="10">
        <f>+'Indice PondENGHO'!AZ87/'Indice PondENGHO'!AZ86-1</f>
        <v>0.2061440906016403</v>
      </c>
      <c r="BA89" s="3">
        <f>+'Indice PondENGHO'!BA87/'Indice PondENGHO'!BA86-1</f>
        <v>0.21237522633749428</v>
      </c>
      <c r="BB89" s="3">
        <f>+'Indice PondENGHO'!BB87/'Indice PondENGHO'!BB86-1</f>
        <v>0.11889149250280329</v>
      </c>
      <c r="BC89" s="3">
        <f>+'Indice PondENGHO'!BC87/'Indice PondENGHO'!BC86-1</f>
        <v>0.13268896705825606</v>
      </c>
      <c r="BD89" s="3">
        <f>+'Indice PondENGHO'!BD87/'Indice PondENGHO'!BD86-1</f>
        <v>0.22271630013173271</v>
      </c>
      <c r="BE89" s="3">
        <f>+'Indice PondENGHO'!BE87/'Indice PondENGHO'!BE86-1</f>
        <v>0.20486725351690116</v>
      </c>
      <c r="BF89" s="3">
        <f>+'Indice PondENGHO'!BF87/'Indice PondENGHO'!BF86-1</f>
        <v>0.26510924589452256</v>
      </c>
      <c r="BG89" s="3">
        <f>+'Indice PondENGHO'!BG87/'Indice PondENGHO'!BG86-1</f>
        <v>0.24942468041085508</v>
      </c>
      <c r="BH89" s="3">
        <f>+'Indice PondENGHO'!BH87/'Indice PondENGHO'!BH86-1</f>
        <v>0.23904549545489195</v>
      </c>
      <c r="BI89" s="3">
        <f>+'Indice PondENGHO'!BI87/'Indice PondENGHO'!BI86-1</f>
        <v>7.9852113846956563E-3</v>
      </c>
      <c r="BJ89" s="3">
        <f>+'Indice PondENGHO'!BJ87/'Indice PondENGHO'!BJ86-1</f>
        <v>0.19269271873253846</v>
      </c>
      <c r="BK89" s="11">
        <f>+'Indice PondENGHO'!BK87/'Indice PondENGHO'!BK86-1</f>
        <v>0.44632321868959268</v>
      </c>
      <c r="BL89" s="65">
        <f>+'Indice PondENGHO'!BL87/'Indice PondENGHO'!BL86-1</f>
        <v>0.20458141154209519</v>
      </c>
      <c r="BM89" s="65">
        <f>+'Indice PondENGHO'!BM87/'Indice PondENGHO'!BM86-1</f>
        <v>0.2060060306089917</v>
      </c>
      <c r="BN89" s="65">
        <f>+'Indice PondENGHO'!BN87/'Indice PondENGHO'!BN86-1</f>
        <v>0.20595148300979838</v>
      </c>
      <c r="BO89" s="65">
        <f>+'Indice PondENGHO'!BO87/'Indice PondENGHO'!BO86-1</f>
        <v>0.20816975702616336</v>
      </c>
      <c r="BP89" s="65">
        <f>+'Indice PondENGHO'!BP87/'Indice PondENGHO'!BP86-1</f>
        <v>0.20860510050867043</v>
      </c>
      <c r="BQ89" s="10">
        <f>+'Indice PondENGHO'!BQ87/'Indice PondENGHO'!BQ86-1</f>
        <v>0.20475548308062441</v>
      </c>
      <c r="BR89" s="3">
        <f>+'Indice PondENGHO'!BR87/'Indice PondENGHO'!BR86-1</f>
        <v>0.2114572724232695</v>
      </c>
      <c r="BS89" s="3">
        <f>+'Indice PondENGHO'!BS87/'Indice PondENGHO'!BS86-1</f>
        <v>0.12052139359016545</v>
      </c>
      <c r="BT89" s="3">
        <f>+'Indice PondENGHO'!BT87/'Indice PondENGHO'!BT86-1</f>
        <v>0.14168282773351759</v>
      </c>
      <c r="BU89" s="3">
        <f>+'Indice PondENGHO'!BU87/'Indice PondENGHO'!BU86-1</f>
        <v>0.22440966774927773</v>
      </c>
      <c r="BV89" s="3">
        <f>+'Indice PondENGHO'!BV87/'Indice PondENGHO'!BV86-1</f>
        <v>0.20416344992237012</v>
      </c>
      <c r="BW89" s="3">
        <f>+'Indice PondENGHO'!BW87/'Indice PondENGHO'!BW86-1</f>
        <v>0.26618266849097583</v>
      </c>
      <c r="BX89" s="3">
        <f>+'Indice PondENGHO'!BX87/'Indice PondENGHO'!BX86-1</f>
        <v>0.25106555391942975</v>
      </c>
      <c r="BY89" s="3">
        <f>+'Indice PondENGHO'!BY87/'Indice PondENGHO'!BY86-1</f>
        <v>0.23917699011150084</v>
      </c>
      <c r="BZ89" s="3">
        <f>+'Indice PondENGHO'!BZ87/'Indice PondENGHO'!BZ86-1</f>
        <v>8.3325087553955957E-3</v>
      </c>
      <c r="CA89" s="3">
        <f>+'Indice PondENGHO'!CA87/'Indice PondENGHO'!CA86-1</f>
        <v>0.19385751978488552</v>
      </c>
      <c r="CB89" s="11">
        <f>+'Indice PondENGHO'!CB87/'Indice PondENGHO'!CB86-1</f>
        <v>0.44597769987002023</v>
      </c>
      <c r="CC89" s="55">
        <f>+'Indice PondENGHO'!CC87/'Indice PondENGHO'!CC86-1</f>
        <v>0.20712479304409981</v>
      </c>
      <c r="CD89" s="56">
        <f>+'Indice PondENGHO'!CD87/'Indice PondENGHO'!CD86-1</f>
        <v>0.20712479304409981</v>
      </c>
      <c r="CF89" s="3">
        <f t="shared" ref="CF89" si="7">+BL89-BP89</f>
        <v>-4.023688966575234E-3</v>
      </c>
    </row>
    <row r="90" spans="1:84" x14ac:dyDescent="0.3">
      <c r="A90" s="2">
        <f>+'Indice PondENGHO'!A88</f>
        <v>45323</v>
      </c>
      <c r="B90" s="1" t="str">
        <f>+'Indice PondENGHO'!B88</f>
        <v>Febrero</v>
      </c>
      <c r="C90" s="1">
        <f>+'Indice PondENGHO'!C88</f>
        <v>2024</v>
      </c>
      <c r="D90" s="10">
        <f>+'Indice PondENGHO'!D88/'Indice PondENGHO'!D87-1</f>
        <v>0.1122328158615673</v>
      </c>
      <c r="E90" s="3">
        <f>+'Indice PondENGHO'!E88/'Indice PondENGHO'!E87-1</f>
        <v>0.17360014986706074</v>
      </c>
      <c r="F90" s="3">
        <f>+'Indice PondENGHO'!F88/'Indice PondENGHO'!F87-1</f>
        <v>7.5247683252184894E-2</v>
      </c>
      <c r="G90" s="3">
        <f>+'Indice PondENGHO'!G88/'Indice PondENGHO'!G87-1</f>
        <v>0.20008931957974729</v>
      </c>
      <c r="H90" s="3">
        <f>+'Indice PondENGHO'!H88/'Indice PondENGHO'!H87-1</f>
        <v>0.10246555963664128</v>
      </c>
      <c r="I90" s="3">
        <f>+'Indice PondENGHO'!I88/'Indice PondENGHO'!I87-1</f>
        <v>0.13185875228692012</v>
      </c>
      <c r="J90" s="3">
        <f>+'Indice PondENGHO'!J88/'Indice PondENGHO'!J87-1</f>
        <v>0.19536676468250813</v>
      </c>
      <c r="K90" s="3">
        <f>+'Indice PondENGHO'!K88/'Indice PondENGHO'!K87-1</f>
        <v>0.24144436798718361</v>
      </c>
      <c r="L90" s="3">
        <f>+'Indice PondENGHO'!L88/'Indice PondENGHO'!L87-1</f>
        <v>8.6867253840137826E-2</v>
      </c>
      <c r="M90" s="3">
        <f>+'Indice PondENGHO'!M88/'Indice PondENGHO'!M87-1</f>
        <v>0.1036242837596939</v>
      </c>
      <c r="N90" s="3">
        <f>+'Indice PondENGHO'!N88/'Indice PondENGHO'!N87-1</f>
        <v>0.11477887641878359</v>
      </c>
      <c r="O90" s="11">
        <f>+'Indice PondENGHO'!O88/'Indice PondENGHO'!O87-1</f>
        <v>0.16819938403226153</v>
      </c>
      <c r="P90" s="3">
        <f>+'Indice PondENGHO'!P88/'Indice PondENGHO'!P87-1</f>
        <v>0.11563795291050094</v>
      </c>
      <c r="Q90" s="3">
        <f>+'Indice PondENGHO'!Q88/'Indice PondENGHO'!Q87-1</f>
        <v>0.17580202884250973</v>
      </c>
      <c r="R90" s="3">
        <f>+'Indice PondENGHO'!R88/'Indice PondENGHO'!R87-1</f>
        <v>7.3696871221711646E-2</v>
      </c>
      <c r="S90" s="3">
        <f>+'Indice PondENGHO'!S88/'Indice PondENGHO'!S87-1</f>
        <v>0.20378429183699676</v>
      </c>
      <c r="T90" s="3">
        <f>+'Indice PondENGHO'!T88/'Indice PondENGHO'!T87-1</f>
        <v>0.10260990837936124</v>
      </c>
      <c r="U90" s="3">
        <f>+'Indice PondENGHO'!U88/'Indice PondENGHO'!U87-1</f>
        <v>0.13327839187077273</v>
      </c>
      <c r="V90" s="3">
        <f>+'Indice PondENGHO'!V88/'Indice PondENGHO'!V87-1</f>
        <v>0.20210582589231141</v>
      </c>
      <c r="W90" s="3">
        <f>+'Indice PondENGHO'!W88/'Indice PondENGHO'!W87-1</f>
        <v>0.24440433620544089</v>
      </c>
      <c r="X90" s="3">
        <f>+'Indice PondENGHO'!X88/'Indice PondENGHO'!X87-1</f>
        <v>8.5926274890526511E-2</v>
      </c>
      <c r="Y90" s="3">
        <f>+'Indice PondENGHO'!Y88/'Indice PondENGHO'!Y87-1</f>
        <v>0.11138491819838636</v>
      </c>
      <c r="Z90" s="3">
        <f>+'Indice PondENGHO'!Z88/'Indice PondENGHO'!Z87-1</f>
        <v>0.11393460678940648</v>
      </c>
      <c r="AA90" s="3">
        <f>+'Indice PondENGHO'!AA88/'Indice PondENGHO'!AA87-1</f>
        <v>0.16808850564869604</v>
      </c>
      <c r="AB90" s="10">
        <f>+'Indice PondENGHO'!AB88/'Indice PondENGHO'!AB87-1</f>
        <v>0.11765352818572627</v>
      </c>
      <c r="AC90" s="3">
        <f>+'Indice PondENGHO'!AC88/'Indice PondENGHO'!AC87-1</f>
        <v>0.17575673596472097</v>
      </c>
      <c r="AD90" s="3">
        <f>+'Indice PondENGHO'!AD88/'Indice PondENGHO'!AD87-1</f>
        <v>7.284041998088564E-2</v>
      </c>
      <c r="AE90" s="3">
        <f>+'Indice PondENGHO'!AE88/'Indice PondENGHO'!AE87-1</f>
        <v>0.20109255645316448</v>
      </c>
      <c r="AF90" s="3">
        <f>+'Indice PondENGHO'!AF88/'Indice PondENGHO'!AF87-1</f>
        <v>0.10352582913564334</v>
      </c>
      <c r="AG90" s="3">
        <f>+'Indice PondENGHO'!AG88/'Indice PondENGHO'!AG87-1</f>
        <v>0.13313179998245217</v>
      </c>
      <c r="AH90" s="3">
        <f>+'Indice PondENGHO'!AH88/'Indice PondENGHO'!AH87-1</f>
        <v>0.19971100202021774</v>
      </c>
      <c r="AI90" s="3">
        <f>+'Indice PondENGHO'!AI88/'Indice PondENGHO'!AI87-1</f>
        <v>0.24649188360640695</v>
      </c>
      <c r="AJ90" s="3">
        <f>+'Indice PondENGHO'!AJ88/'Indice PondENGHO'!AJ87-1</f>
        <v>8.543874194975043E-2</v>
      </c>
      <c r="AK90" s="3">
        <f>+'Indice PondENGHO'!AK88/'Indice PondENGHO'!AK87-1</f>
        <v>0.11081099606442346</v>
      </c>
      <c r="AL90" s="3">
        <f>+'Indice PondENGHO'!AL88/'Indice PondENGHO'!AL87-1</f>
        <v>0.11196649253392654</v>
      </c>
      <c r="AM90" s="11">
        <f>+'Indice PondENGHO'!AM88/'Indice PondENGHO'!AM87-1</f>
        <v>0.16782562573208248</v>
      </c>
      <c r="AN90" s="3">
        <f>+'Indice PondENGHO'!AN88/'Indice PondENGHO'!AN87-1</f>
        <v>0.11870431156176275</v>
      </c>
      <c r="AO90" s="3">
        <f>+'Indice PondENGHO'!AO88/'Indice PondENGHO'!AO87-1</f>
        <v>0.17741210803941643</v>
      </c>
      <c r="AP90" s="3">
        <f>+'Indice PondENGHO'!AP88/'Indice PondENGHO'!AP87-1</f>
        <v>7.267818290379946E-2</v>
      </c>
      <c r="AQ90" s="3">
        <f>+'Indice PondENGHO'!AQ88/'Indice PondENGHO'!AQ87-1</f>
        <v>0.19987141623411686</v>
      </c>
      <c r="AR90" s="3">
        <f>+'Indice PondENGHO'!AR88/'Indice PondENGHO'!AR87-1</f>
        <v>0.10365206860631426</v>
      </c>
      <c r="AS90" s="3">
        <f>+'Indice PondENGHO'!AS88/'Indice PondENGHO'!AS87-1</f>
        <v>0.1365054796662406</v>
      </c>
      <c r="AT90" s="3">
        <f>+'Indice PondENGHO'!AT88/'Indice PondENGHO'!AT87-1</f>
        <v>0.21058122526484513</v>
      </c>
      <c r="AU90" s="3">
        <f>+'Indice PondENGHO'!AU88/'Indice PondENGHO'!AU87-1</f>
        <v>0.24715757788641124</v>
      </c>
      <c r="AV90" s="3">
        <f>+'Indice PondENGHO'!AV88/'Indice PondENGHO'!AV87-1</f>
        <v>8.551412124499902E-2</v>
      </c>
      <c r="AW90" s="3">
        <f>+'Indice PondENGHO'!AW88/'Indice PondENGHO'!AW87-1</f>
        <v>0.1100751219572651</v>
      </c>
      <c r="AX90" s="3">
        <f>+'Indice PondENGHO'!AX88/'Indice PondENGHO'!AX87-1</f>
        <v>0.11103966697354206</v>
      </c>
      <c r="AY90" s="3">
        <f>+'Indice PondENGHO'!AY88/'Indice PondENGHO'!AY87-1</f>
        <v>0.16785976821703796</v>
      </c>
      <c r="AZ90" s="10">
        <f>+'Indice PondENGHO'!AZ88/'Indice PondENGHO'!AZ87-1</f>
        <v>0.1209467692673718</v>
      </c>
      <c r="BA90" s="3">
        <f>+'Indice PondENGHO'!BA88/'Indice PondENGHO'!BA87-1</f>
        <v>0.17958202509602006</v>
      </c>
      <c r="BB90" s="3">
        <f>+'Indice PondENGHO'!BB88/'Indice PondENGHO'!BB87-1</f>
        <v>7.20821248409238E-2</v>
      </c>
      <c r="BC90" s="3">
        <f>+'Indice PondENGHO'!BC88/'Indice PondENGHO'!BC87-1</f>
        <v>0.20134211967986948</v>
      </c>
      <c r="BD90" s="3">
        <f>+'Indice PondENGHO'!BD88/'Indice PondENGHO'!BD87-1</f>
        <v>0.10325807241065377</v>
      </c>
      <c r="BE90" s="3">
        <f>+'Indice PondENGHO'!BE88/'Indice PondENGHO'!BE87-1</f>
        <v>0.13937452850598753</v>
      </c>
      <c r="BF90" s="3">
        <f>+'Indice PondENGHO'!BF88/'Indice PondENGHO'!BF87-1</f>
        <v>0.21777518477502467</v>
      </c>
      <c r="BG90" s="3">
        <f>+'Indice PondENGHO'!BG88/'Indice PondENGHO'!BG87-1</f>
        <v>0.24901176109033729</v>
      </c>
      <c r="BH90" s="3">
        <f>+'Indice PondENGHO'!BH88/'Indice PondENGHO'!BH87-1</f>
        <v>8.5101738138824157E-2</v>
      </c>
      <c r="BI90" s="3">
        <f>+'Indice PondENGHO'!BI88/'Indice PondENGHO'!BI87-1</f>
        <v>0.12271453179455061</v>
      </c>
      <c r="BJ90" s="3">
        <f>+'Indice PondENGHO'!BJ88/'Indice PondENGHO'!BJ87-1</f>
        <v>0.10825464785451611</v>
      </c>
      <c r="BK90" s="11">
        <f>+'Indice PondENGHO'!BK88/'Indice PondENGHO'!BK87-1</f>
        <v>0.16410719152388586</v>
      </c>
      <c r="BL90" s="65">
        <f>+'Indice PondENGHO'!BL88/'Indice PondENGHO'!BL87-1</f>
        <v>0.12452032037765881</v>
      </c>
      <c r="BM90" s="65">
        <f>+'Indice PondENGHO'!BM88/'Indice PondENGHO'!BM87-1</f>
        <v>0.13003508560672206</v>
      </c>
      <c r="BN90" s="65">
        <f>+'Indice PondENGHO'!BN88/'Indice PondENGHO'!BN87-1</f>
        <v>0.13013120494736774</v>
      </c>
      <c r="BO90" s="65">
        <f>+'Indice PondENGHO'!BO88/'Indice PondENGHO'!BO87-1</f>
        <v>0.13354219518869503</v>
      </c>
      <c r="BP90" s="65">
        <f>+'Indice PondENGHO'!BP88/'Indice PondENGHO'!BP87-1</f>
        <v>0.13487827515377537</v>
      </c>
      <c r="BQ90" s="10">
        <f>+'Indice PondENGHO'!BQ88/'Indice PondENGHO'!BQ87-1</f>
        <v>0.11725659442247127</v>
      </c>
      <c r="BR90" s="3">
        <f>+'Indice PondENGHO'!BR88/'Indice PondENGHO'!BR87-1</f>
        <v>0.17697069005886124</v>
      </c>
      <c r="BS90" s="3">
        <f>+'Indice PondENGHO'!BS88/'Indice PondENGHO'!BS87-1</f>
        <v>7.3054071254158082E-2</v>
      </c>
      <c r="BT90" s="3">
        <f>+'Indice PondENGHO'!BT88/'Indice PondENGHO'!BT87-1</f>
        <v>0.20121798094540821</v>
      </c>
      <c r="BU90" s="3">
        <f>+'Indice PondENGHO'!BU88/'Indice PondENGHO'!BU87-1</f>
        <v>0.1032309185849789</v>
      </c>
      <c r="BV90" s="3">
        <f>+'Indice PondENGHO'!BV88/'Indice PondENGHO'!BV87-1</f>
        <v>0.13633454245873011</v>
      </c>
      <c r="BW90" s="3">
        <f>+'Indice PondENGHO'!BW88/'Indice PondENGHO'!BW87-1</f>
        <v>0.20879705107762869</v>
      </c>
      <c r="BX90" s="3">
        <f>+'Indice PondENGHO'!BX88/'Indice PondENGHO'!BX87-1</f>
        <v>0.24642750521424017</v>
      </c>
      <c r="BY90" s="3">
        <f>+'Indice PondENGHO'!BY88/'Indice PondENGHO'!BY87-1</f>
        <v>8.5547630474760439E-2</v>
      </c>
      <c r="BZ90" s="3">
        <f>+'Indice PondENGHO'!BZ88/'Indice PondENGHO'!BZ87-1</f>
        <v>0.11511123680544633</v>
      </c>
      <c r="CA90" s="3">
        <f>+'Indice PondENGHO'!CA88/'Indice PondENGHO'!CA87-1</f>
        <v>0.11071925271868421</v>
      </c>
      <c r="CB90" s="11">
        <f>+'Indice PondENGHO'!CB88/'Indice PondENGHO'!CB87-1</f>
        <v>0.16653377081061338</v>
      </c>
      <c r="CC90" s="55">
        <f>+'Indice PondENGHO'!CC88/'Indice PondENGHO'!CC87-1</f>
        <v>0.13168327875416486</v>
      </c>
      <c r="CD90" s="56">
        <f>+'Indice PondENGHO'!CD88/'Indice PondENGHO'!CD87-1</f>
        <v>0.13168327875416486</v>
      </c>
      <c r="CF90" s="3">
        <f t="shared" ref="CF90" si="8">+BL90-BP90</f>
        <v>-1.0357954776116562E-2</v>
      </c>
    </row>
    <row r="91" spans="1:84" x14ac:dyDescent="0.3">
      <c r="A91" s="2">
        <f>+'Indice PondENGHO'!A89</f>
        <v>45352</v>
      </c>
      <c r="B91" s="1" t="str">
        <f>+'Indice PondENGHO'!B89</f>
        <v>Marzo</v>
      </c>
      <c r="C91" s="1">
        <f>+'Indice PondENGHO'!C89</f>
        <v>2024</v>
      </c>
      <c r="D91" s="10">
        <f>+'Indice PondENGHO'!D89/'Indice PondENGHO'!D88-1</f>
        <v>9.9849882236702436E-2</v>
      </c>
      <c r="E91" s="3">
        <f>+'Indice PondENGHO'!E89/'Indice PondENGHO'!E88-1</f>
        <v>0.12192296609417075</v>
      </c>
      <c r="F91" s="3">
        <f>+'Indice PondENGHO'!F89/'Indice PondENGHO'!F88-1</f>
        <v>9.8350442528903237E-2</v>
      </c>
      <c r="G91" s="3">
        <f>+'Indice PondENGHO'!G89/'Indice PondENGHO'!G88-1</f>
        <v>0.12508336891892147</v>
      </c>
      <c r="H91" s="3">
        <f>+'Indice PondENGHO'!H89/'Indice PondENGHO'!H88-1</f>
        <v>4.9197027401210791E-2</v>
      </c>
      <c r="I91" s="3">
        <f>+'Indice PondENGHO'!I89/'Indice PondENGHO'!I88-1</f>
        <v>0.11985011692413572</v>
      </c>
      <c r="J91" s="3">
        <f>+'Indice PondENGHO'!J89/'Indice PondENGHO'!J88-1</f>
        <v>0.13639760008923574</v>
      </c>
      <c r="K91" s="3">
        <f>+'Indice PondENGHO'!K89/'Indice PondENGHO'!K88-1</f>
        <v>0.15574809035383042</v>
      </c>
      <c r="L91" s="3">
        <f>+'Indice PondENGHO'!L89/'Indice PondENGHO'!L88-1</f>
        <v>8.3258925178331777E-2</v>
      </c>
      <c r="M91" s="3">
        <f>+'Indice PondENGHO'!M89/'Indice PondENGHO'!M88-1</f>
        <v>0.52392436643272022</v>
      </c>
      <c r="N91" s="3">
        <f>+'Indice PondENGHO'!N89/'Indice PondENGHO'!N88-1</f>
        <v>8.257921756769826E-2</v>
      </c>
      <c r="O91" s="11">
        <f>+'Indice PondENGHO'!O89/'Indice PondENGHO'!O88-1</f>
        <v>9.38625304119034E-2</v>
      </c>
      <c r="P91" s="3">
        <f>+'Indice PondENGHO'!P89/'Indice PondENGHO'!P88-1</f>
        <v>0.10260632410194859</v>
      </c>
      <c r="Q91" s="3">
        <f>+'Indice PondENGHO'!Q89/'Indice PondENGHO'!Q88-1</f>
        <v>0.12337498681158054</v>
      </c>
      <c r="R91" s="3">
        <f>+'Indice PondENGHO'!R89/'Indice PondENGHO'!R88-1</f>
        <v>0.10388791520260576</v>
      </c>
      <c r="S91" s="3">
        <f>+'Indice PondENGHO'!S89/'Indice PondENGHO'!S88-1</f>
        <v>0.12726550190808239</v>
      </c>
      <c r="T91" s="3">
        <f>+'Indice PondENGHO'!T89/'Indice PondENGHO'!T88-1</f>
        <v>4.9757124691670374E-2</v>
      </c>
      <c r="U91" s="3">
        <f>+'Indice PondENGHO'!U89/'Indice PondENGHO'!U88-1</f>
        <v>0.1210148720418176</v>
      </c>
      <c r="V91" s="3">
        <f>+'Indice PondENGHO'!V89/'Indice PondENGHO'!V88-1</f>
        <v>0.13185490443609105</v>
      </c>
      <c r="W91" s="3">
        <f>+'Indice PondENGHO'!W89/'Indice PondENGHO'!W88-1</f>
        <v>0.15778412257385455</v>
      </c>
      <c r="X91" s="3">
        <f>+'Indice PondENGHO'!X89/'Indice PondENGHO'!X88-1</f>
        <v>8.4185718952679123E-2</v>
      </c>
      <c r="Y91" s="3">
        <f>+'Indice PondENGHO'!Y89/'Indice PondENGHO'!Y88-1</f>
        <v>0.50926569399472643</v>
      </c>
      <c r="Z91" s="3">
        <f>+'Indice PondENGHO'!Z89/'Indice PondENGHO'!Z88-1</f>
        <v>8.2008724901673657E-2</v>
      </c>
      <c r="AA91" s="3">
        <f>+'Indice PondENGHO'!AA89/'Indice PondENGHO'!AA88-1</f>
        <v>9.5040668372630144E-2</v>
      </c>
      <c r="AB91" s="10">
        <f>+'Indice PondENGHO'!AB89/'Indice PondENGHO'!AB88-1</f>
        <v>0.10439765874851803</v>
      </c>
      <c r="AC91" s="3">
        <f>+'Indice PondENGHO'!AC89/'Indice PondENGHO'!AC88-1</f>
        <v>0.12319420088627631</v>
      </c>
      <c r="AD91" s="3">
        <f>+'Indice PondENGHO'!AD89/'Indice PondENGHO'!AD88-1</f>
        <v>0.10661712106835219</v>
      </c>
      <c r="AE91" s="3">
        <f>+'Indice PondENGHO'!AE89/'Indice PondENGHO'!AE88-1</f>
        <v>0.13150345500890781</v>
      </c>
      <c r="AF91" s="3">
        <f>+'Indice PondENGHO'!AF89/'Indice PondENGHO'!AF88-1</f>
        <v>5.0428991753338481E-2</v>
      </c>
      <c r="AG91" s="3">
        <f>+'Indice PondENGHO'!AG89/'Indice PondENGHO'!AG88-1</f>
        <v>0.12208578181725493</v>
      </c>
      <c r="AH91" s="3">
        <f>+'Indice PondENGHO'!AH89/'Indice PondENGHO'!AH88-1</f>
        <v>0.12991825626156217</v>
      </c>
      <c r="AI91" s="3">
        <f>+'Indice PondENGHO'!AI89/'Indice PondENGHO'!AI88-1</f>
        <v>0.15918436783189116</v>
      </c>
      <c r="AJ91" s="3">
        <f>+'Indice PondENGHO'!AJ89/'Indice PondENGHO'!AJ88-1</f>
        <v>8.4927791531562713E-2</v>
      </c>
      <c r="AK91" s="3">
        <f>+'Indice PondENGHO'!AK89/'Indice PondENGHO'!AK88-1</f>
        <v>0.51174345806319588</v>
      </c>
      <c r="AL91" s="3">
        <f>+'Indice PondENGHO'!AL89/'Indice PondENGHO'!AL88-1</f>
        <v>8.261529823862146E-2</v>
      </c>
      <c r="AM91" s="11">
        <f>+'Indice PondENGHO'!AM89/'Indice PondENGHO'!AM88-1</f>
        <v>9.6014395831283794E-2</v>
      </c>
      <c r="AN91" s="3">
        <f>+'Indice PondENGHO'!AN89/'Indice PondENGHO'!AN88-1</f>
        <v>0.10556521959732135</v>
      </c>
      <c r="AO91" s="3">
        <f>+'Indice PondENGHO'!AO89/'Indice PondENGHO'!AO88-1</f>
        <v>0.12285790219142712</v>
      </c>
      <c r="AP91" s="3">
        <f>+'Indice PondENGHO'!AP89/'Indice PondENGHO'!AP88-1</f>
        <v>0.10973477218591055</v>
      </c>
      <c r="AQ91" s="3">
        <f>+'Indice PondENGHO'!AQ89/'Indice PondENGHO'!AQ88-1</f>
        <v>0.13234103364114658</v>
      </c>
      <c r="AR91" s="3">
        <f>+'Indice PondENGHO'!AR89/'Indice PondENGHO'!AR88-1</f>
        <v>5.0246795567035818E-2</v>
      </c>
      <c r="AS91" s="3">
        <f>+'Indice PondENGHO'!AS89/'Indice PondENGHO'!AS88-1</f>
        <v>0.12277253048494807</v>
      </c>
      <c r="AT91" s="3">
        <f>+'Indice PondENGHO'!AT89/'Indice PondENGHO'!AT88-1</f>
        <v>0.12757932481670875</v>
      </c>
      <c r="AU91" s="3">
        <f>+'Indice PondENGHO'!AU89/'Indice PondENGHO'!AU88-1</f>
        <v>0.1588010432957756</v>
      </c>
      <c r="AV91" s="3">
        <f>+'Indice PondENGHO'!AV89/'Indice PondENGHO'!AV88-1</f>
        <v>8.4879224241448226E-2</v>
      </c>
      <c r="AW91" s="3">
        <f>+'Indice PondENGHO'!AW89/'Indice PondENGHO'!AW88-1</f>
        <v>0.51326740988867336</v>
      </c>
      <c r="AX91" s="3">
        <f>+'Indice PondENGHO'!AX89/'Indice PondENGHO'!AX88-1</f>
        <v>8.2606120100521485E-2</v>
      </c>
      <c r="AY91" s="3">
        <f>+'Indice PondENGHO'!AY89/'Indice PondENGHO'!AY88-1</f>
        <v>9.5828906665561986E-2</v>
      </c>
      <c r="AZ91" s="10">
        <f>+'Indice PondENGHO'!AZ89/'Indice PondENGHO'!AZ88-1</f>
        <v>0.10752289766495093</v>
      </c>
      <c r="BA91" s="3">
        <f>+'Indice PondENGHO'!BA89/'Indice PondENGHO'!BA88-1</f>
        <v>0.12315111293826697</v>
      </c>
      <c r="BB91" s="3">
        <f>+'Indice PondENGHO'!BB89/'Indice PondENGHO'!BB88-1</f>
        <v>0.11357373529366566</v>
      </c>
      <c r="BC91" s="3">
        <f>+'Indice PondENGHO'!BC89/'Indice PondENGHO'!BC88-1</f>
        <v>0.13449869123766134</v>
      </c>
      <c r="BD91" s="3">
        <f>+'Indice PondENGHO'!BD89/'Indice PondENGHO'!BD88-1</f>
        <v>4.9603360891230297E-2</v>
      </c>
      <c r="BE91" s="3">
        <f>+'Indice PondENGHO'!BE89/'Indice PondENGHO'!BE88-1</f>
        <v>0.12387985749555974</v>
      </c>
      <c r="BF91" s="3">
        <f>+'Indice PondENGHO'!BF89/'Indice PondENGHO'!BF88-1</f>
        <v>0.12556441939187279</v>
      </c>
      <c r="BG91" s="3">
        <f>+'Indice PondENGHO'!BG89/'Indice PondENGHO'!BG88-1</f>
        <v>0.15920809869528729</v>
      </c>
      <c r="BH91" s="3">
        <f>+'Indice PondENGHO'!BH89/'Indice PondENGHO'!BH88-1</f>
        <v>8.5059818305023294E-2</v>
      </c>
      <c r="BI91" s="3">
        <f>+'Indice PondENGHO'!BI89/'Indice PondENGHO'!BI88-1</f>
        <v>0.49981182436790994</v>
      </c>
      <c r="BJ91" s="3">
        <f>+'Indice PondENGHO'!BJ89/'Indice PondENGHO'!BJ88-1</f>
        <v>8.2345461598377856E-2</v>
      </c>
      <c r="BK91" s="11">
        <f>+'Indice PondENGHO'!BK89/'Indice PondENGHO'!BK88-1</f>
        <v>9.5565555432027605E-2</v>
      </c>
      <c r="BL91" s="65">
        <f>+'Indice PondENGHO'!BL89/'Indice PondENGHO'!BL88-1</f>
        <v>0.10495215982218187</v>
      </c>
      <c r="BM91" s="65">
        <f>+'Indice PondENGHO'!BM89/'Indice PondENGHO'!BM88-1</f>
        <v>0.10873591167641217</v>
      </c>
      <c r="BN91" s="65">
        <f>+'Indice PondENGHO'!BN89/'Indice PondENGHO'!BN88-1</f>
        <v>0.11074013722809561</v>
      </c>
      <c r="BO91" s="65">
        <f>+'Indice PondENGHO'!BO89/'Indice PondENGHO'!BO88-1</f>
        <v>0.11115884720172953</v>
      </c>
      <c r="BP91" s="65">
        <f>+'Indice PondENGHO'!BP89/'Indice PondENGHO'!BP88-1</f>
        <v>0.11097723911231139</v>
      </c>
      <c r="BQ91" s="10">
        <f>+'Indice PondENGHO'!BQ89/'Indice PondENGHO'!BQ88-1</f>
        <v>0.10419381416386542</v>
      </c>
      <c r="BR91" s="3">
        <f>+'Indice PondENGHO'!BR89/'Indice PondENGHO'!BR88-1</f>
        <v>0.12297591885916459</v>
      </c>
      <c r="BS91" s="3">
        <f>+'Indice PondENGHO'!BS89/'Indice PondENGHO'!BS88-1</f>
        <v>0.10774619046853751</v>
      </c>
      <c r="BT91" s="3">
        <f>+'Indice PondENGHO'!BT89/'Indice PondENGHO'!BT88-1</f>
        <v>0.1311994195822761</v>
      </c>
      <c r="BU91" s="3">
        <f>+'Indice PondENGHO'!BU89/'Indice PondENGHO'!BU88-1</f>
        <v>4.9851320689070722E-2</v>
      </c>
      <c r="BV91" s="3">
        <f>+'Indice PondENGHO'!BV89/'Indice PondENGHO'!BV88-1</f>
        <v>0.12266536712116149</v>
      </c>
      <c r="BW91" s="3">
        <f>+'Indice PondENGHO'!BW89/'Indice PondENGHO'!BW88-1</f>
        <v>0.12861500257331149</v>
      </c>
      <c r="BX91" s="3">
        <f>+'Indice PondENGHO'!BX89/'Indice PondENGHO'!BX88-1</f>
        <v>0.15846663799894967</v>
      </c>
      <c r="BY91" s="3">
        <f>+'Indice PondENGHO'!BY89/'Indice PondENGHO'!BY88-1</f>
        <v>8.4687993962684338E-2</v>
      </c>
      <c r="BZ91" s="3">
        <f>+'Indice PondENGHO'!BZ89/'Indice PondENGHO'!BZ88-1</f>
        <v>0.50763546873833865</v>
      </c>
      <c r="CA91" s="3">
        <f>+'Indice PondENGHO'!CA89/'Indice PondENGHO'!CA88-1</f>
        <v>8.242491874287472E-2</v>
      </c>
      <c r="CB91" s="11">
        <f>+'Indice PondENGHO'!CB89/'Indice PondENGHO'!CB88-1</f>
        <v>9.5456375414333383E-2</v>
      </c>
      <c r="CC91" s="55">
        <f>+'Indice PondENGHO'!CC89/'Indice PondENGHO'!CC88-1</f>
        <v>0.10987542186079202</v>
      </c>
      <c r="CD91" s="56">
        <f>+'Indice PondENGHO'!CD89/'Indice PondENGHO'!CD88-1</f>
        <v>0.10987542186079202</v>
      </c>
      <c r="CF91" s="3">
        <f t="shared" ref="CF91" si="9">+BL91-BP91</f>
        <v>-6.0250792901295203E-3</v>
      </c>
    </row>
    <row r="92" spans="1:84" x14ac:dyDescent="0.3">
      <c r="A92" s="2">
        <f>+'Indice PondENGHO'!A90</f>
        <v>45383</v>
      </c>
      <c r="B92" s="1" t="str">
        <f>+'Indice PondENGHO'!B90</f>
        <v>Abril</v>
      </c>
      <c r="C92" s="1">
        <f>+'Indice PondENGHO'!C90</f>
        <v>2024</v>
      </c>
      <c r="D92" s="10">
        <f>+'Indice PondENGHO'!D90/'Indice PondENGHO'!D89-1</f>
        <v>6.1147611065219376E-2</v>
      </c>
      <c r="E92" s="3">
        <f>+'Indice PondENGHO'!E90/'Indice PondENGHO'!E89-1</f>
        <v>5.5177776990527505E-2</v>
      </c>
      <c r="F92" s="3">
        <f>+'Indice PondENGHO'!F90/'Indice PondENGHO'!F89-1</f>
        <v>9.4851765726882142E-2</v>
      </c>
      <c r="G92" s="3">
        <f>+'Indice PondENGHO'!G90/'Indice PondENGHO'!G89-1</f>
        <v>0.32706880127135607</v>
      </c>
      <c r="H92" s="3">
        <f>+'Indice PondENGHO'!H90/'Indice PondENGHO'!H89-1</f>
        <v>6.3756689147108636E-2</v>
      </c>
      <c r="I92" s="3">
        <f>+'Indice PondENGHO'!I90/'Indice PondENGHO'!I89-1</f>
        <v>8.9654242307843912E-2</v>
      </c>
      <c r="J92" s="3">
        <f>+'Indice PondENGHO'!J90/'Indice PondENGHO'!J89-1</f>
        <v>6.1156494014814156E-2</v>
      </c>
      <c r="K92" s="3">
        <f>+'Indice PondENGHO'!K90/'Indice PondENGHO'!K89-1</f>
        <v>0.14326272804169138</v>
      </c>
      <c r="L92" s="3">
        <f>+'Indice PondENGHO'!L90/'Indice PondENGHO'!L89-1</f>
        <v>7.4594403424147471E-2</v>
      </c>
      <c r="M92" s="3">
        <f>+'Indice PondENGHO'!M90/'Indice PondENGHO'!M89-1</f>
        <v>8.5904625482036145E-2</v>
      </c>
      <c r="N92" s="3">
        <f>+'Indice PondENGHO'!N90/'Indice PondENGHO'!N89-1</f>
        <v>7.0170610317127791E-2</v>
      </c>
      <c r="O92" s="11">
        <f>+'Indice PondENGHO'!O90/'Indice PondENGHO'!O89-1</f>
        <v>5.6740302652329211E-2</v>
      </c>
      <c r="P92" s="3">
        <f>+'Indice PondENGHO'!P90/'Indice PondENGHO'!P89-1</f>
        <v>6.0805643850608604E-2</v>
      </c>
      <c r="Q92" s="3">
        <f>+'Indice PondENGHO'!Q90/'Indice PondENGHO'!Q89-1</f>
        <v>5.4971432481753846E-2</v>
      </c>
      <c r="R92" s="3">
        <f>+'Indice PondENGHO'!R90/'Indice PondENGHO'!R89-1</f>
        <v>9.5423633029109611E-2</v>
      </c>
      <c r="S92" s="3">
        <f>+'Indice PondENGHO'!S90/'Indice PondENGHO'!S89-1</f>
        <v>0.34491523495689069</v>
      </c>
      <c r="T92" s="3">
        <f>+'Indice PondENGHO'!T90/'Indice PondENGHO'!T89-1</f>
        <v>6.4332945672638919E-2</v>
      </c>
      <c r="U92" s="3">
        <f>+'Indice PondENGHO'!U90/'Indice PondENGHO'!U89-1</f>
        <v>9.0673794474351199E-2</v>
      </c>
      <c r="V92" s="3">
        <f>+'Indice PondENGHO'!V90/'Indice PondENGHO'!V89-1</f>
        <v>6.1173222553813522E-2</v>
      </c>
      <c r="W92" s="3">
        <f>+'Indice PondENGHO'!W90/'Indice PondENGHO'!W89-1</f>
        <v>0.14197880502439841</v>
      </c>
      <c r="X92" s="3">
        <f>+'Indice PondENGHO'!X90/'Indice PondENGHO'!X89-1</f>
        <v>7.2815506428477672E-2</v>
      </c>
      <c r="Y92" s="3">
        <f>+'Indice PondENGHO'!Y90/'Indice PondENGHO'!Y89-1</f>
        <v>8.5125356836136756E-2</v>
      </c>
      <c r="Z92" s="3">
        <f>+'Indice PondENGHO'!Z90/'Indice PondENGHO'!Z89-1</f>
        <v>7.1584446914931155E-2</v>
      </c>
      <c r="AA92" s="3">
        <f>+'Indice PondENGHO'!AA90/'Indice PondENGHO'!AA89-1</f>
        <v>5.7229307167908416E-2</v>
      </c>
      <c r="AB92" s="10">
        <f>+'Indice PondENGHO'!AB90/'Indice PondENGHO'!AB89-1</f>
        <v>6.0574790172639226E-2</v>
      </c>
      <c r="AC92" s="3">
        <f>+'Indice PondENGHO'!AC90/'Indice PondENGHO'!AC89-1</f>
        <v>5.5087496952554327E-2</v>
      </c>
      <c r="AD92" s="3">
        <f>+'Indice PondENGHO'!AD90/'Indice PondENGHO'!AD89-1</f>
        <v>9.5593745837592614E-2</v>
      </c>
      <c r="AE92" s="3">
        <f>+'Indice PondENGHO'!AE90/'Indice PondENGHO'!AE89-1</f>
        <v>0.3542062628496454</v>
      </c>
      <c r="AF92" s="3">
        <f>+'Indice PondENGHO'!AF90/'Indice PondENGHO'!AF89-1</f>
        <v>6.5035694331351035E-2</v>
      </c>
      <c r="AG92" s="3">
        <f>+'Indice PondENGHO'!AG90/'Indice PondENGHO'!AG89-1</f>
        <v>9.1042831420869996E-2</v>
      </c>
      <c r="AH92" s="3">
        <f>+'Indice PondENGHO'!AH90/'Indice PondENGHO'!AH89-1</f>
        <v>6.3749915356195341E-2</v>
      </c>
      <c r="AI92" s="3">
        <f>+'Indice PondENGHO'!AI90/'Indice PondENGHO'!AI89-1</f>
        <v>0.14149740728700921</v>
      </c>
      <c r="AJ92" s="3">
        <f>+'Indice PondENGHO'!AJ90/'Indice PondENGHO'!AJ89-1</f>
        <v>7.1644715609817E-2</v>
      </c>
      <c r="AK92" s="3">
        <f>+'Indice PondENGHO'!AK90/'Indice PondENGHO'!AK89-1</f>
        <v>8.4268390553392747E-2</v>
      </c>
      <c r="AL92" s="3">
        <f>+'Indice PondENGHO'!AL90/'Indice PondENGHO'!AL89-1</f>
        <v>7.2998424097790116E-2</v>
      </c>
      <c r="AM92" s="11">
        <f>+'Indice PondENGHO'!AM90/'Indice PondENGHO'!AM89-1</f>
        <v>5.7537315352189644E-2</v>
      </c>
      <c r="AN92" s="3">
        <f>+'Indice PondENGHO'!AN90/'Indice PondENGHO'!AN89-1</f>
        <v>6.0137225070490796E-2</v>
      </c>
      <c r="AO92" s="3">
        <f>+'Indice PondENGHO'!AO90/'Indice PondENGHO'!AO89-1</f>
        <v>5.5275117230312976E-2</v>
      </c>
      <c r="AP92" s="3">
        <f>+'Indice PondENGHO'!AP90/'Indice PondENGHO'!AP89-1</f>
        <v>9.5286714583105336E-2</v>
      </c>
      <c r="AQ92" s="3">
        <f>+'Indice PondENGHO'!AQ90/'Indice PondENGHO'!AQ89-1</f>
        <v>0.35936316470802177</v>
      </c>
      <c r="AR92" s="3">
        <f>+'Indice PondENGHO'!AR90/'Indice PondENGHO'!AR89-1</f>
        <v>6.5300490584888182E-2</v>
      </c>
      <c r="AS92" s="3">
        <f>+'Indice PondENGHO'!AS90/'Indice PondENGHO'!AS89-1</f>
        <v>9.1900603176614748E-2</v>
      </c>
      <c r="AT92" s="3">
        <f>+'Indice PondENGHO'!AT90/'Indice PondENGHO'!AT89-1</f>
        <v>6.1551743865183584E-2</v>
      </c>
      <c r="AU92" s="3">
        <f>+'Indice PondENGHO'!AU90/'Indice PondENGHO'!AU89-1</f>
        <v>0.1413605634179893</v>
      </c>
      <c r="AV92" s="3">
        <f>+'Indice PondENGHO'!AV90/'Indice PondENGHO'!AV89-1</f>
        <v>7.0877991162335618E-2</v>
      </c>
      <c r="AW92" s="3">
        <f>+'Indice PondENGHO'!AW90/'Indice PondENGHO'!AW89-1</f>
        <v>8.5314108931203059E-2</v>
      </c>
      <c r="AX92" s="3">
        <f>+'Indice PondENGHO'!AX90/'Indice PondENGHO'!AX89-1</f>
        <v>7.3651798592816897E-2</v>
      </c>
      <c r="AY92" s="3">
        <f>+'Indice PondENGHO'!AY90/'Indice PondENGHO'!AY89-1</f>
        <v>5.7884667502012377E-2</v>
      </c>
      <c r="AZ92" s="10">
        <f>+'Indice PondENGHO'!AZ90/'Indice PondENGHO'!AZ89-1</f>
        <v>5.9696771056002573E-2</v>
      </c>
      <c r="BA92" s="3">
        <f>+'Indice PondENGHO'!BA90/'Indice PondENGHO'!BA89-1</f>
        <v>5.5189183545962361E-2</v>
      </c>
      <c r="BB92" s="3">
        <f>+'Indice PondENGHO'!BB90/'Indice PondENGHO'!BB89-1</f>
        <v>9.5187733392056995E-2</v>
      </c>
      <c r="BC92" s="3">
        <f>+'Indice PondENGHO'!BC90/'Indice PondENGHO'!BC89-1</f>
        <v>0.37282366982373283</v>
      </c>
      <c r="BD92" s="3">
        <f>+'Indice PondENGHO'!BD90/'Indice PondENGHO'!BD89-1</f>
        <v>6.5775001330486305E-2</v>
      </c>
      <c r="BE92" s="3">
        <f>+'Indice PondENGHO'!BE90/'Indice PondENGHO'!BE89-1</f>
        <v>9.2816910567749655E-2</v>
      </c>
      <c r="BF92" s="3">
        <f>+'Indice PondENGHO'!BF90/'Indice PondENGHO'!BF89-1</f>
        <v>6.0914697674464779E-2</v>
      </c>
      <c r="BG92" s="3">
        <f>+'Indice PondENGHO'!BG90/'Indice PondENGHO'!BG89-1</f>
        <v>0.14131062422939822</v>
      </c>
      <c r="BH92" s="3">
        <f>+'Indice PondENGHO'!BH90/'Indice PondENGHO'!BH89-1</f>
        <v>6.9987623284047062E-2</v>
      </c>
      <c r="BI92" s="3">
        <f>+'Indice PondENGHO'!BI90/'Indice PondENGHO'!BI89-1</f>
        <v>8.5503094613175623E-2</v>
      </c>
      <c r="BJ92" s="3">
        <f>+'Indice PondENGHO'!BJ90/'Indice PondENGHO'!BJ89-1</f>
        <v>7.4861160814285288E-2</v>
      </c>
      <c r="BK92" s="11">
        <f>+'Indice PondENGHO'!BK90/'Indice PondENGHO'!BK89-1</f>
        <v>5.695948356157543E-2</v>
      </c>
      <c r="BL92" s="65">
        <f>+'Indice PondENGHO'!BL90/'Indice PondENGHO'!BL89-1</f>
        <v>8.4299238461447379E-2</v>
      </c>
      <c r="BM92" s="65">
        <f>+'Indice PondENGHO'!BM90/'Indice PondENGHO'!BM89-1</f>
        <v>8.6883528828919587E-2</v>
      </c>
      <c r="BN92" s="65">
        <f>+'Indice PondENGHO'!BN90/'Indice PondENGHO'!BN89-1</f>
        <v>8.8202404350806063E-2</v>
      </c>
      <c r="BO92" s="65">
        <f>+'Indice PondENGHO'!BO90/'Indice PondENGHO'!BO89-1</f>
        <v>8.806174899665975E-2</v>
      </c>
      <c r="BP92" s="65">
        <f>+'Indice PondENGHO'!BP90/'Indice PondENGHO'!BP89-1</f>
        <v>9.0265424807658867E-2</v>
      </c>
      <c r="BQ92" s="10">
        <f>+'Indice PondENGHO'!BQ90/'Indice PondENGHO'!BQ89-1</f>
        <v>6.0430030721651873E-2</v>
      </c>
      <c r="BR92" s="3">
        <f>+'Indice PondENGHO'!BR90/'Indice PondENGHO'!BR89-1</f>
        <v>5.5146559330662814E-2</v>
      </c>
      <c r="BS92" s="3">
        <f>+'Indice PondENGHO'!BS90/'Indice PondENGHO'!BS89-1</f>
        <v>9.5278555311244961E-2</v>
      </c>
      <c r="BT92" s="3">
        <f>+'Indice PondENGHO'!BT90/'Indice PondENGHO'!BT89-1</f>
        <v>0.3566279885676622</v>
      </c>
      <c r="BU92" s="3">
        <f>+'Indice PondENGHO'!BU90/'Indice PondENGHO'!BU89-1</f>
        <v>6.5197506407183248E-2</v>
      </c>
      <c r="BV92" s="3">
        <f>+'Indice PondENGHO'!BV90/'Indice PondENGHO'!BV89-1</f>
        <v>9.1803858807523619E-2</v>
      </c>
      <c r="BW92" s="3">
        <f>+'Indice PondENGHO'!BW90/'Indice PondENGHO'!BW89-1</f>
        <v>6.1594408087668695E-2</v>
      </c>
      <c r="BX92" s="3">
        <f>+'Indice PondENGHO'!BX90/'Indice PondENGHO'!BX89-1</f>
        <v>0.14169832355211187</v>
      </c>
      <c r="BY92" s="3">
        <f>+'Indice PondENGHO'!BY90/'Indice PondENGHO'!BY89-1</f>
        <v>7.1330238876253338E-2</v>
      </c>
      <c r="BZ92" s="3">
        <f>+'Indice PondENGHO'!BZ90/'Indice PondENGHO'!BZ89-1</f>
        <v>8.5220024238817915E-2</v>
      </c>
      <c r="CA92" s="3">
        <f>+'Indice PondENGHO'!CA90/'Indice PondENGHO'!CA89-1</f>
        <v>7.3498254537581076E-2</v>
      </c>
      <c r="CB92" s="11">
        <f>+'Indice PondENGHO'!CB90/'Indice PondENGHO'!CB89-1</f>
        <v>5.7279668358991787E-2</v>
      </c>
      <c r="CC92" s="55">
        <f>+'Indice PondENGHO'!CC90/'Indice PondENGHO'!CC89-1</f>
        <v>8.8141069576512354E-2</v>
      </c>
      <c r="CD92" s="56">
        <f>+'Indice PondENGHO'!CD90/'Indice PondENGHO'!CD89-1</f>
        <v>8.8141069576512354E-2</v>
      </c>
      <c r="CF92" s="3">
        <f t="shared" ref="CF92" si="10">+BL92-BP92</f>
        <v>-5.9661863462114884E-3</v>
      </c>
    </row>
    <row r="93" spans="1:84" x14ac:dyDescent="0.3">
      <c r="A93" s="2">
        <f>+'Indice PondENGHO'!A91</f>
        <v>45413</v>
      </c>
      <c r="B93" s="1" t="str">
        <f>+'Indice PondENGHO'!B91</f>
        <v>Mayo</v>
      </c>
      <c r="C93" s="1">
        <f>+'Indice PondENGHO'!C91</f>
        <v>2024</v>
      </c>
      <c r="D93" s="10">
        <f>+'Indice PondENGHO'!D91/'Indice PondENGHO'!D90-1</f>
        <v>4.6307712589028105E-2</v>
      </c>
      <c r="E93" s="3">
        <f>+'Indice PondENGHO'!E91/'Indice PondENGHO'!E90-1</f>
        <v>6.4743382372292269E-2</v>
      </c>
      <c r="F93" s="3">
        <f>+'Indice PondENGHO'!F91/'Indice PondENGHO'!F90-1</f>
        <v>3.7825088104763482E-2</v>
      </c>
      <c r="G93" s="3">
        <f>+'Indice PondENGHO'!G91/'Indice PondENGHO'!G90-1</f>
        <v>2.6519619371480729E-2</v>
      </c>
      <c r="H93" s="3">
        <f>+'Indice PondENGHO'!H91/'Indice PondENGHO'!H90-1</f>
        <v>3.2758448231386073E-2</v>
      </c>
      <c r="I93" s="3">
        <f>+'Indice PondENGHO'!I91/'Indice PondENGHO'!I90-1</f>
        <v>8.4970753999740189E-3</v>
      </c>
      <c r="J93" s="3">
        <f>+'Indice PondENGHO'!J91/'Indice PondENGHO'!J90-1</f>
        <v>4.3812136606426577E-2</v>
      </c>
      <c r="K93" s="3">
        <f>+'Indice PondENGHO'!K91/'Indice PondENGHO'!K90-1</f>
        <v>8.0897156553108474E-2</v>
      </c>
      <c r="L93" s="3">
        <f>+'Indice PondENGHO'!L91/'Indice PondENGHO'!L90-1</f>
        <v>4.2564206557530015E-2</v>
      </c>
      <c r="M93" s="3">
        <f>+'Indice PondENGHO'!M91/'Indice PondENGHO'!M90-1</f>
        <v>7.5287853742282751E-2</v>
      </c>
      <c r="N93" s="3">
        <f>+'Indice PondENGHO'!N91/'Indice PondENGHO'!N90-1</f>
        <v>5.3677865193930918E-2</v>
      </c>
      <c r="O93" s="11">
        <f>+'Indice PondENGHO'!O91/'Indice PondENGHO'!O90-1</f>
        <v>4.121543336071043E-2</v>
      </c>
      <c r="P93" s="3">
        <f>+'Indice PondENGHO'!P91/'Indice PondENGHO'!P90-1</f>
        <v>4.7289558445170465E-2</v>
      </c>
      <c r="Q93" s="3">
        <f>+'Indice PondENGHO'!Q91/'Indice PondENGHO'!Q90-1</f>
        <v>6.6216580662532554E-2</v>
      </c>
      <c r="R93" s="3">
        <f>+'Indice PondENGHO'!R91/'Indice PondENGHO'!R90-1</f>
        <v>3.7594706803396161E-2</v>
      </c>
      <c r="S93" s="3">
        <f>+'Indice PondENGHO'!S91/'Indice PondENGHO'!S90-1</f>
        <v>2.5428017712292528E-2</v>
      </c>
      <c r="T93" s="3">
        <f>+'Indice PondENGHO'!T91/'Indice PondENGHO'!T90-1</f>
        <v>3.2500077236645941E-2</v>
      </c>
      <c r="U93" s="3">
        <f>+'Indice PondENGHO'!U91/'Indice PondENGHO'!U90-1</f>
        <v>7.7004656838892682E-3</v>
      </c>
      <c r="V93" s="3">
        <f>+'Indice PondENGHO'!V91/'Indice PondENGHO'!V90-1</f>
        <v>4.3250501987744494E-2</v>
      </c>
      <c r="W93" s="3">
        <f>+'Indice PondENGHO'!W91/'Indice PondENGHO'!W90-1</f>
        <v>8.1559026522121769E-2</v>
      </c>
      <c r="X93" s="3">
        <f>+'Indice PondENGHO'!X91/'Indice PondENGHO'!X90-1</f>
        <v>4.3868755848485597E-2</v>
      </c>
      <c r="Y93" s="3">
        <f>+'Indice PondENGHO'!Y91/'Indice PondENGHO'!Y90-1</f>
        <v>7.9813206857767938E-2</v>
      </c>
      <c r="Z93" s="3">
        <f>+'Indice PondENGHO'!Z91/'Indice PondENGHO'!Z90-1</f>
        <v>5.4348883776711876E-2</v>
      </c>
      <c r="AA93" s="3">
        <f>+'Indice PondENGHO'!AA91/'Indice PondENGHO'!AA90-1</f>
        <v>4.256769153287232E-2</v>
      </c>
      <c r="AB93" s="10">
        <f>+'Indice PondENGHO'!AB91/'Indice PondENGHO'!AB90-1</f>
        <v>4.7914104966061632E-2</v>
      </c>
      <c r="AC93" s="3">
        <f>+'Indice PondENGHO'!AC91/'Indice PondENGHO'!AC90-1</f>
        <v>6.5975103914831745E-2</v>
      </c>
      <c r="AD93" s="3">
        <f>+'Indice PondENGHO'!AD91/'Indice PondENGHO'!AD90-1</f>
        <v>3.7846324547205601E-2</v>
      </c>
      <c r="AE93" s="3">
        <f>+'Indice PondENGHO'!AE91/'Indice PondENGHO'!AE90-1</f>
        <v>2.5523307362705916E-2</v>
      </c>
      <c r="AF93" s="3">
        <f>+'Indice PondENGHO'!AF91/'Indice PondENGHO'!AF90-1</f>
        <v>3.2396237952579288E-2</v>
      </c>
      <c r="AG93" s="3">
        <f>+'Indice PondENGHO'!AG91/'Indice PondENGHO'!AG90-1</f>
        <v>7.6417269422981438E-3</v>
      </c>
      <c r="AH93" s="3">
        <f>+'Indice PondENGHO'!AH91/'Indice PondENGHO'!AH90-1</f>
        <v>4.126726876335729E-2</v>
      </c>
      <c r="AI93" s="3">
        <f>+'Indice PondENGHO'!AI91/'Indice PondENGHO'!AI90-1</f>
        <v>8.1903419164554458E-2</v>
      </c>
      <c r="AJ93" s="3">
        <f>+'Indice PondENGHO'!AJ91/'Indice PondENGHO'!AJ90-1</f>
        <v>4.4319783357527731E-2</v>
      </c>
      <c r="AK93" s="3">
        <f>+'Indice PondENGHO'!AK91/'Indice PondENGHO'!AK90-1</f>
        <v>7.9758119838565511E-2</v>
      </c>
      <c r="AL93" s="3">
        <f>+'Indice PondENGHO'!AL91/'Indice PondENGHO'!AL90-1</f>
        <v>5.5790430692333137E-2</v>
      </c>
      <c r="AM93" s="11">
        <f>+'Indice PondENGHO'!AM91/'Indice PondENGHO'!AM90-1</f>
        <v>4.3271292435973718E-2</v>
      </c>
      <c r="AN93" s="3">
        <f>+'Indice PondENGHO'!AN91/'Indice PondENGHO'!AN90-1</f>
        <v>4.8270720711004023E-2</v>
      </c>
      <c r="AO93" s="3">
        <f>+'Indice PondENGHO'!AO91/'Indice PondENGHO'!AO90-1</f>
        <v>6.6550091543966072E-2</v>
      </c>
      <c r="AP93" s="3">
        <f>+'Indice PondENGHO'!AP91/'Indice PondENGHO'!AP90-1</f>
        <v>3.6959936820714079E-2</v>
      </c>
      <c r="AQ93" s="3">
        <f>+'Indice PondENGHO'!AQ91/'Indice PondENGHO'!AQ90-1</f>
        <v>2.5322442703014536E-2</v>
      </c>
      <c r="AR93" s="3">
        <f>+'Indice PondENGHO'!AR91/'Indice PondENGHO'!AR90-1</f>
        <v>3.2267894339883751E-2</v>
      </c>
      <c r="AS93" s="3">
        <f>+'Indice PondENGHO'!AS91/'Indice PondENGHO'!AS90-1</f>
        <v>6.4325740315440694E-3</v>
      </c>
      <c r="AT93" s="3">
        <f>+'Indice PondENGHO'!AT91/'Indice PondENGHO'!AT90-1</f>
        <v>4.103544546736293E-2</v>
      </c>
      <c r="AU93" s="3">
        <f>+'Indice PondENGHO'!AU91/'Indice PondENGHO'!AU90-1</f>
        <v>8.2666055736145605E-2</v>
      </c>
      <c r="AV93" s="3">
        <f>+'Indice PondENGHO'!AV91/'Indice PondENGHO'!AV90-1</f>
        <v>4.592101703345719E-2</v>
      </c>
      <c r="AW93" s="3">
        <f>+'Indice PondENGHO'!AW91/'Indice PondENGHO'!AW90-1</f>
        <v>8.0273321223037986E-2</v>
      </c>
      <c r="AX93" s="3">
        <f>+'Indice PondENGHO'!AX91/'Indice PondENGHO'!AX90-1</f>
        <v>5.6140080296110728E-2</v>
      </c>
      <c r="AY93" s="3">
        <f>+'Indice PondENGHO'!AY91/'Indice PondENGHO'!AY90-1</f>
        <v>4.3430413184255556E-2</v>
      </c>
      <c r="AZ93" s="10">
        <f>+'Indice PondENGHO'!AZ91/'Indice PondENGHO'!AZ90-1</f>
        <v>4.9270758413619609E-2</v>
      </c>
      <c r="BA93" s="3">
        <f>+'Indice PondENGHO'!BA91/'Indice PondENGHO'!BA90-1</f>
        <v>6.7861560961034906E-2</v>
      </c>
      <c r="BB93" s="3">
        <f>+'Indice PondENGHO'!BB91/'Indice PondENGHO'!BB90-1</f>
        <v>3.6161758680751888E-2</v>
      </c>
      <c r="BC93" s="3">
        <f>+'Indice PondENGHO'!BC91/'Indice PondENGHO'!BC90-1</f>
        <v>2.4352875897272863E-2</v>
      </c>
      <c r="BD93" s="3">
        <f>+'Indice PondENGHO'!BD91/'Indice PondENGHO'!BD90-1</f>
        <v>3.1779419970839218E-2</v>
      </c>
      <c r="BE93" s="3">
        <f>+'Indice PondENGHO'!BE91/'Indice PondENGHO'!BE90-1</f>
        <v>5.2771077760056517E-3</v>
      </c>
      <c r="BF93" s="3">
        <f>+'Indice PondENGHO'!BF91/'Indice PondENGHO'!BF90-1</f>
        <v>3.9941684631439545E-2</v>
      </c>
      <c r="BG93" s="3">
        <f>+'Indice PondENGHO'!BG91/'Indice PondENGHO'!BG90-1</f>
        <v>8.3788191799508249E-2</v>
      </c>
      <c r="BH93" s="3">
        <f>+'Indice PondENGHO'!BH91/'Indice PondENGHO'!BH90-1</f>
        <v>4.815330307614718E-2</v>
      </c>
      <c r="BI93" s="3">
        <f>+'Indice PondENGHO'!BI91/'Indice PondENGHO'!BI90-1</f>
        <v>8.337256182042907E-2</v>
      </c>
      <c r="BJ93" s="3">
        <f>+'Indice PondENGHO'!BJ91/'Indice PondENGHO'!BJ90-1</f>
        <v>5.7130782630066212E-2</v>
      </c>
      <c r="BK93" s="11">
        <f>+'Indice PondENGHO'!BK91/'Indice PondENGHO'!BK90-1</f>
        <v>4.4163902838714408E-2</v>
      </c>
      <c r="BL93" s="65">
        <f>+'Indice PondENGHO'!BL91/'Indice PondENGHO'!BL90-1</f>
        <v>4.2678306560887114E-2</v>
      </c>
      <c r="BM93" s="65">
        <f>+'Indice PondENGHO'!BM91/'Indice PondENGHO'!BM90-1</f>
        <v>4.2916808344292123E-2</v>
      </c>
      <c r="BN93" s="65">
        <f>+'Indice PondENGHO'!BN91/'Indice PondENGHO'!BN90-1</f>
        <v>4.2386161819870427E-2</v>
      </c>
      <c r="BO93" s="65">
        <f>+'Indice PondENGHO'!BO91/'Indice PondENGHO'!BO90-1</f>
        <v>4.1786403725716292E-2</v>
      </c>
      <c r="BP93" s="65">
        <f>+'Indice PondENGHO'!BP91/'Indice PondENGHO'!BP90-1</f>
        <v>4.1115482864875652E-2</v>
      </c>
      <c r="BQ93" s="10">
        <f>+'Indice PondENGHO'!BQ91/'Indice PondENGHO'!BQ90-1</f>
        <v>4.7891105612039242E-2</v>
      </c>
      <c r="BR93" s="3">
        <f>+'Indice PondENGHO'!BR91/'Indice PondENGHO'!BR90-1</f>
        <v>6.6545763818004922E-2</v>
      </c>
      <c r="BS93" s="3">
        <f>+'Indice PondENGHO'!BS91/'Indice PondENGHO'!BS90-1</f>
        <v>3.7113920405859702E-2</v>
      </c>
      <c r="BT93" s="3">
        <f>+'Indice PondENGHO'!BT91/'Indice PondENGHO'!BT90-1</f>
        <v>2.5196601198010704E-2</v>
      </c>
      <c r="BU93" s="3">
        <f>+'Indice PondENGHO'!BU91/'Indice PondENGHO'!BU90-1</f>
        <v>3.2157175082731415E-2</v>
      </c>
      <c r="BV93" s="3">
        <f>+'Indice PondENGHO'!BV91/'Indice PondENGHO'!BV90-1</f>
        <v>6.4825644328021514E-3</v>
      </c>
      <c r="BW93" s="3">
        <f>+'Indice PondENGHO'!BW91/'Indice PondENGHO'!BW90-1</f>
        <v>4.1243925763206679E-2</v>
      </c>
      <c r="BX93" s="3">
        <f>+'Indice PondENGHO'!BX91/'Indice PondENGHO'!BX90-1</f>
        <v>8.2447606526031114E-2</v>
      </c>
      <c r="BY93" s="3">
        <f>+'Indice PondENGHO'!BY91/'Indice PondENGHO'!BY90-1</f>
        <v>4.5850977120091452E-2</v>
      </c>
      <c r="BZ93" s="3">
        <f>+'Indice PondENGHO'!BZ91/'Indice PondENGHO'!BZ90-1</f>
        <v>8.1084255392390725E-2</v>
      </c>
      <c r="CA93" s="3">
        <f>+'Indice PondENGHO'!CA91/'Indice PondENGHO'!CA90-1</f>
        <v>5.6064366420532918E-2</v>
      </c>
      <c r="CB93" s="11">
        <f>+'Indice PondENGHO'!CB91/'Indice PondENGHO'!CB90-1</f>
        <v>4.3332592891025534E-2</v>
      </c>
      <c r="CC93" s="55">
        <f>+'Indice PondENGHO'!CC91/'Indice PondENGHO'!CC90-1</f>
        <v>4.1964200963571674E-2</v>
      </c>
      <c r="CD93" s="56">
        <f>+'Indice PondENGHO'!CD91/'Indice PondENGHO'!CD90-1</f>
        <v>4.1964200963571674E-2</v>
      </c>
      <c r="CF93" s="3">
        <f t="shared" ref="CF93" si="11">+BL93-BP93</f>
        <v>1.5628236960114616E-3</v>
      </c>
    </row>
    <row r="94" spans="1:84" x14ac:dyDescent="0.3">
      <c r="A94" s="2">
        <f>+'Indice PondENGHO'!A92</f>
        <v>45444</v>
      </c>
      <c r="B94" s="1" t="str">
        <f>+'Indice PondENGHO'!B92</f>
        <v>Junio</v>
      </c>
      <c r="C94" s="1">
        <f>+'Indice PondENGHO'!C92</f>
        <v>2024</v>
      </c>
      <c r="D94" s="10">
        <f>+'Indice PondENGHO'!D92/'Indice PondENGHO'!D91-1</f>
        <v>3.1287225351026349E-2</v>
      </c>
      <c r="E94" s="3">
        <f>+'Indice PondENGHO'!E92/'Indice PondENGHO'!E91-1</f>
        <v>2.0222538245296073E-2</v>
      </c>
      <c r="F94" s="3">
        <f>+'Indice PondENGHO'!F92/'Indice PondENGHO'!F91-1</f>
        <v>3.0204824015146903E-2</v>
      </c>
      <c r="G94" s="3">
        <f>+'Indice PondENGHO'!G92/'Indice PondENGHO'!G91-1</f>
        <v>0.15544723620072709</v>
      </c>
      <c r="H94" s="3">
        <f>+'Indice PondENGHO'!H92/'Indice PondENGHO'!H91-1</f>
        <v>2.3742149908939192E-2</v>
      </c>
      <c r="I94" s="3">
        <f>+'Indice PondENGHO'!I92/'Indice PondENGHO'!I91-1</f>
        <v>4.7336561487904882E-2</v>
      </c>
      <c r="J94" s="3">
        <f>+'Indice PondENGHO'!J92/'Indice PondENGHO'!J91-1</f>
        <v>3.8117481769329054E-2</v>
      </c>
      <c r="K94" s="3">
        <f>+'Indice PondENGHO'!K92/'Indice PondENGHO'!K91-1</f>
        <v>5.3214059740204211E-2</v>
      </c>
      <c r="L94" s="3">
        <f>+'Indice PondENGHO'!L92/'Indice PondENGHO'!L91-1</f>
        <v>5.4425962393043203E-2</v>
      </c>
      <c r="M94" s="3">
        <f>+'Indice PondENGHO'!M92/'Indice PondENGHO'!M91-1</f>
        <v>5.9607712868351648E-2</v>
      </c>
      <c r="N94" s="3">
        <f>+'Indice PondENGHO'!N92/'Indice PondENGHO'!N91-1</f>
        <v>5.9770967826343835E-2</v>
      </c>
      <c r="O94" s="11">
        <f>+'Indice PondENGHO'!O92/'Indice PondENGHO'!O91-1</f>
        <v>2.5428515337361679E-2</v>
      </c>
      <c r="P94" s="3">
        <f>+'Indice PondENGHO'!P92/'Indice PondENGHO'!P91-1</f>
        <v>3.0938499013581255E-2</v>
      </c>
      <c r="Q94" s="3">
        <f>+'Indice PondENGHO'!Q92/'Indice PondENGHO'!Q91-1</f>
        <v>2.0561437956331696E-2</v>
      </c>
      <c r="R94" s="3">
        <f>+'Indice PondENGHO'!R92/'Indice PondENGHO'!R91-1</f>
        <v>2.9213350921339254E-2</v>
      </c>
      <c r="S94" s="3">
        <f>+'Indice PondENGHO'!S92/'Indice PondENGHO'!S91-1</f>
        <v>0.14931667921116509</v>
      </c>
      <c r="T94" s="3">
        <f>+'Indice PondENGHO'!T92/'Indice PondENGHO'!T91-1</f>
        <v>2.3198489225588315E-2</v>
      </c>
      <c r="U94" s="3">
        <f>+'Indice PondENGHO'!U92/'Indice PondENGHO'!U91-1</f>
        <v>4.7417477977393929E-2</v>
      </c>
      <c r="V94" s="3">
        <f>+'Indice PondENGHO'!V92/'Indice PondENGHO'!V91-1</f>
        <v>3.8721832583225479E-2</v>
      </c>
      <c r="W94" s="3">
        <f>+'Indice PondENGHO'!W92/'Indice PondENGHO'!W91-1</f>
        <v>5.3434175921554639E-2</v>
      </c>
      <c r="X94" s="3">
        <f>+'Indice PondENGHO'!X92/'Indice PondENGHO'!X91-1</f>
        <v>5.5199597152992386E-2</v>
      </c>
      <c r="Y94" s="3">
        <f>+'Indice PondENGHO'!Y92/'Indice PondENGHO'!Y91-1</f>
        <v>5.6352642648210161E-2</v>
      </c>
      <c r="Z94" s="3">
        <f>+'Indice PondENGHO'!Z92/'Indice PondENGHO'!Z91-1</f>
        <v>6.0735138924044474E-2</v>
      </c>
      <c r="AA94" s="3">
        <f>+'Indice PondENGHO'!AA92/'Indice PondENGHO'!AA91-1</f>
        <v>2.6777121889665523E-2</v>
      </c>
      <c r="AB94" s="10">
        <f>+'Indice PondENGHO'!AB92/'Indice PondENGHO'!AB91-1</f>
        <v>3.0780174443230335E-2</v>
      </c>
      <c r="AC94" s="3">
        <f>+'Indice PondENGHO'!AC92/'Indice PondENGHO'!AC91-1</f>
        <v>2.0588350448233816E-2</v>
      </c>
      <c r="AD94" s="3">
        <f>+'Indice PondENGHO'!AD92/'Indice PondENGHO'!AD91-1</f>
        <v>2.8992511568195489E-2</v>
      </c>
      <c r="AE94" s="3">
        <f>+'Indice PondENGHO'!AE92/'Indice PondENGHO'!AE91-1</f>
        <v>0.1450593263817368</v>
      </c>
      <c r="AF94" s="3">
        <f>+'Indice PondENGHO'!AF92/'Indice PondENGHO'!AF91-1</f>
        <v>2.2790628945848379E-2</v>
      </c>
      <c r="AG94" s="3">
        <f>+'Indice PondENGHO'!AG92/'Indice PondENGHO'!AG91-1</f>
        <v>4.7091591712189018E-2</v>
      </c>
      <c r="AH94" s="3">
        <f>+'Indice PondENGHO'!AH92/'Indice PondENGHO'!AH91-1</f>
        <v>3.9544829092626355E-2</v>
      </c>
      <c r="AI94" s="3">
        <f>+'Indice PondENGHO'!AI92/'Indice PondENGHO'!AI91-1</f>
        <v>5.3310301792468096E-2</v>
      </c>
      <c r="AJ94" s="3">
        <f>+'Indice PondENGHO'!AJ92/'Indice PondENGHO'!AJ91-1</f>
        <v>5.5793174462092976E-2</v>
      </c>
      <c r="AK94" s="3">
        <f>+'Indice PondENGHO'!AK92/'Indice PondENGHO'!AK91-1</f>
        <v>5.6183655830680079E-2</v>
      </c>
      <c r="AL94" s="3">
        <f>+'Indice PondENGHO'!AL92/'Indice PondENGHO'!AL91-1</f>
        <v>6.2825198512440839E-2</v>
      </c>
      <c r="AM94" s="11">
        <f>+'Indice PondENGHO'!AM92/'Indice PondENGHO'!AM91-1</f>
        <v>2.7383586514892588E-2</v>
      </c>
      <c r="AN94" s="3">
        <f>+'Indice PondENGHO'!AN92/'Indice PondENGHO'!AN91-1</f>
        <v>3.0583701793279738E-2</v>
      </c>
      <c r="AO94" s="3">
        <f>+'Indice PondENGHO'!AO92/'Indice PondENGHO'!AO91-1</f>
        <v>2.0907206121298039E-2</v>
      </c>
      <c r="AP94" s="3">
        <f>+'Indice PondENGHO'!AP92/'Indice PondENGHO'!AP91-1</f>
        <v>2.7949521344098782E-2</v>
      </c>
      <c r="AQ94" s="3">
        <f>+'Indice PondENGHO'!AQ92/'Indice PondENGHO'!AQ91-1</f>
        <v>0.14265231736965389</v>
      </c>
      <c r="AR94" s="3">
        <f>+'Indice PondENGHO'!AR92/'Indice PondENGHO'!AR91-1</f>
        <v>2.2718909263623299E-2</v>
      </c>
      <c r="AS94" s="3">
        <f>+'Indice PondENGHO'!AS92/'Indice PondENGHO'!AS91-1</f>
        <v>4.7507905555159713E-2</v>
      </c>
      <c r="AT94" s="3">
        <f>+'Indice PondENGHO'!AT92/'Indice PondENGHO'!AT91-1</f>
        <v>3.945827246399225E-2</v>
      </c>
      <c r="AU94" s="3">
        <f>+'Indice PondENGHO'!AU92/'Indice PondENGHO'!AU91-1</f>
        <v>5.3004942406827293E-2</v>
      </c>
      <c r="AV94" s="3">
        <f>+'Indice PondENGHO'!AV92/'Indice PondENGHO'!AV91-1</f>
        <v>5.5499609477870804E-2</v>
      </c>
      <c r="AW94" s="3">
        <f>+'Indice PondENGHO'!AW92/'Indice PondENGHO'!AW91-1</f>
        <v>5.608000038859573E-2</v>
      </c>
      <c r="AX94" s="3">
        <f>+'Indice PondENGHO'!AX92/'Indice PondENGHO'!AX91-1</f>
        <v>6.3737498866210052E-2</v>
      </c>
      <c r="AY94" s="3">
        <f>+'Indice PondENGHO'!AY92/'Indice PondENGHO'!AY91-1</f>
        <v>2.7591540273915305E-2</v>
      </c>
      <c r="AZ94" s="10">
        <f>+'Indice PondENGHO'!AZ92/'Indice PondENGHO'!AZ91-1</f>
        <v>2.9589522343108632E-2</v>
      </c>
      <c r="BA94" s="3">
        <f>+'Indice PondENGHO'!BA92/'Indice PondENGHO'!BA91-1</f>
        <v>2.121716472133639E-2</v>
      </c>
      <c r="BB94" s="3">
        <f>+'Indice PondENGHO'!BB92/'Indice PondENGHO'!BB91-1</f>
        <v>2.6894926267560182E-2</v>
      </c>
      <c r="BC94" s="3">
        <f>+'Indice PondENGHO'!BC92/'Indice PondENGHO'!BC91-1</f>
        <v>0.1363355128815229</v>
      </c>
      <c r="BD94" s="3">
        <f>+'Indice PondENGHO'!BD92/'Indice PondENGHO'!BD91-1</f>
        <v>2.2588888732769652E-2</v>
      </c>
      <c r="BE94" s="3">
        <f>+'Indice PondENGHO'!BE92/'Indice PondENGHO'!BE91-1</f>
        <v>4.770142959986523E-2</v>
      </c>
      <c r="BF94" s="3">
        <f>+'Indice PondENGHO'!BF92/'Indice PondENGHO'!BF91-1</f>
        <v>3.9827845589695654E-2</v>
      </c>
      <c r="BG94" s="3">
        <f>+'Indice PondENGHO'!BG92/'Indice PondENGHO'!BG91-1</f>
        <v>5.2651785073363655E-2</v>
      </c>
      <c r="BH94" s="3">
        <f>+'Indice PondENGHO'!BH92/'Indice PondENGHO'!BH91-1</f>
        <v>5.5548787566775948E-2</v>
      </c>
      <c r="BI94" s="3">
        <f>+'Indice PondENGHO'!BI92/'Indice PondENGHO'!BI91-1</f>
        <v>5.3800785359378711E-2</v>
      </c>
      <c r="BJ94" s="3">
        <f>+'Indice PondENGHO'!BJ92/'Indice PondENGHO'!BJ91-1</f>
        <v>6.6107236381509171E-2</v>
      </c>
      <c r="BK94" s="11">
        <f>+'Indice PondENGHO'!BK92/'Indice PondENGHO'!BK91-1</f>
        <v>2.8458602797772903E-2</v>
      </c>
      <c r="BL94" s="65">
        <f>+'Indice PondENGHO'!BL92/'Indice PondENGHO'!BL91-1</f>
        <v>4.4035154730669657E-2</v>
      </c>
      <c r="BM94" s="65">
        <f>+'Indice PondENGHO'!BM92/'Indice PondENGHO'!BM91-1</f>
        <v>4.5015003881451854E-2</v>
      </c>
      <c r="BN94" s="65">
        <f>+'Indice PondENGHO'!BN92/'Indice PondENGHO'!BN91-1</f>
        <v>4.5507087162101945E-2</v>
      </c>
      <c r="BO94" s="65">
        <f>+'Indice PondENGHO'!BO92/'Indice PondENGHO'!BO91-1</f>
        <v>4.5899632458950235E-2</v>
      </c>
      <c r="BP94" s="65">
        <f>+'Indice PondENGHO'!BP92/'Indice PondENGHO'!BP91-1</f>
        <v>4.7006677421264742E-2</v>
      </c>
      <c r="BQ94" s="10">
        <f>+'Indice PondENGHO'!BQ92/'Indice PondENGHO'!BQ91-1</f>
        <v>3.0589142509214406E-2</v>
      </c>
      <c r="BR94" s="3">
        <f>+'Indice PondENGHO'!BR92/'Indice PondENGHO'!BR91-1</f>
        <v>2.0790322702449071E-2</v>
      </c>
      <c r="BS94" s="3">
        <f>+'Indice PondENGHO'!BS92/'Indice PondENGHO'!BS91-1</f>
        <v>2.8350366542542194E-2</v>
      </c>
      <c r="BT94" s="3">
        <f>+'Indice PondENGHO'!BT92/'Indice PondENGHO'!BT91-1</f>
        <v>0.14356633069042535</v>
      </c>
      <c r="BU94" s="3">
        <f>+'Indice PondENGHO'!BU92/'Indice PondENGHO'!BU91-1</f>
        <v>2.2827437794282757E-2</v>
      </c>
      <c r="BV94" s="3">
        <f>+'Indice PondENGHO'!BV92/'Indice PondENGHO'!BV91-1</f>
        <v>4.7490835670889853E-2</v>
      </c>
      <c r="BW94" s="3">
        <f>+'Indice PondENGHO'!BW92/'Indice PondENGHO'!BW91-1</f>
        <v>3.9380807739702872E-2</v>
      </c>
      <c r="BX94" s="3">
        <f>+'Indice PondENGHO'!BX92/'Indice PondENGHO'!BX91-1</f>
        <v>5.3059327071996565E-2</v>
      </c>
      <c r="BY94" s="3">
        <f>+'Indice PondENGHO'!BY92/'Indice PondENGHO'!BY91-1</f>
        <v>5.5411498883039201E-2</v>
      </c>
      <c r="BZ94" s="3">
        <f>+'Indice PondENGHO'!BZ92/'Indice PondENGHO'!BZ91-1</f>
        <v>5.5415673831465062E-2</v>
      </c>
      <c r="CA94" s="3">
        <f>+'Indice PondENGHO'!CA92/'Indice PondENGHO'!CA91-1</f>
        <v>6.3860950054814847E-2</v>
      </c>
      <c r="CB94" s="11">
        <f>+'Indice PondENGHO'!CB92/'Indice PondENGHO'!CB91-1</f>
        <v>2.7547485612523737E-2</v>
      </c>
      <c r="CC94" s="55">
        <f>+'Indice PondENGHO'!CC92/'Indice PondENGHO'!CC91-1</f>
        <v>4.5815921093432355E-2</v>
      </c>
      <c r="CD94" s="56">
        <f>+'Indice PondENGHO'!CD92/'Indice PondENGHO'!CD91-1</f>
        <v>4.5815840760145665E-2</v>
      </c>
      <c r="CF94" s="3">
        <f t="shared" ref="CF94" si="12">+BL94-BP94</f>
        <v>-2.9715226905950853E-3</v>
      </c>
    </row>
    <row r="95" spans="1:84" x14ac:dyDescent="0.3">
      <c r="A95" s="2">
        <f>+'Indice PondENGHO'!A93</f>
        <v>45474</v>
      </c>
      <c r="B95" s="1" t="str">
        <f>+'Indice PondENGHO'!B93</f>
        <v>Julio</v>
      </c>
      <c r="C95" s="1">
        <f>+'Indice PondENGHO'!C93</f>
        <v>2024</v>
      </c>
      <c r="D95" s="10">
        <f>+'Indice PondENGHO'!D93/'Indice PondENGHO'!D92-1</f>
        <v>2.9190073713291076E-2</v>
      </c>
      <c r="E95" s="3">
        <f>+'Indice PondENGHO'!E93/'Indice PondENGHO'!E92-1</f>
        <v>6.0391199579741706E-2</v>
      </c>
      <c r="F95" s="3">
        <f>+'Indice PondENGHO'!F93/'Indice PondENGHO'!F92-1</f>
        <v>2.0521209159000131E-2</v>
      </c>
      <c r="G95" s="3">
        <f>+'Indice PondENGHO'!G93/'Indice PondENGHO'!G92-1</f>
        <v>7.333561291361268E-2</v>
      </c>
      <c r="H95" s="3">
        <f>+'Indice PondENGHO'!H93/'Indice PondENGHO'!H92-1</f>
        <v>3.474674230718855E-2</v>
      </c>
      <c r="I95" s="3">
        <f>+'Indice PondENGHO'!I93/'Indice PondENGHO'!I92-1</f>
        <v>5.7410994786898817E-2</v>
      </c>
      <c r="J95" s="3">
        <f>+'Indice PondENGHO'!J93/'Indice PondENGHO'!J92-1</f>
        <v>2.7778288135142937E-2</v>
      </c>
      <c r="K95" s="3">
        <f>+'Indice PondENGHO'!K93/'Indice PondENGHO'!K92-1</f>
        <v>3.6436032076968994E-2</v>
      </c>
      <c r="L95" s="3">
        <f>+'Indice PondENGHO'!L93/'Indice PondENGHO'!L92-1</f>
        <v>5.7160621479781293E-2</v>
      </c>
      <c r="M95" s="3">
        <f>+'Indice PondENGHO'!M93/'Indice PondENGHO'!M92-1</f>
        <v>4.6770203794648468E-2</v>
      </c>
      <c r="N95" s="3">
        <f>+'Indice PondENGHO'!N93/'Indice PondENGHO'!N92-1</f>
        <v>6.353993335255681E-2</v>
      </c>
      <c r="O95" s="11">
        <f>+'Indice PondENGHO'!O93/'Indice PondENGHO'!O92-1</f>
        <v>3.5550998656632249E-2</v>
      </c>
      <c r="P95" s="3">
        <f>+'Indice PondENGHO'!P93/'Indice PondENGHO'!P92-1</f>
        <v>3.0499364289828135E-2</v>
      </c>
      <c r="Q95" s="3">
        <f>+'Indice PondENGHO'!Q93/'Indice PondENGHO'!Q92-1</f>
        <v>6.1068563333377401E-2</v>
      </c>
      <c r="R95" s="3">
        <f>+'Indice PondENGHO'!R93/'Indice PondENGHO'!R92-1</f>
        <v>1.856967523017361E-2</v>
      </c>
      <c r="S95" s="3">
        <f>+'Indice PondENGHO'!S93/'Indice PondENGHO'!S92-1</f>
        <v>6.4801232561165989E-2</v>
      </c>
      <c r="T95" s="3">
        <f>+'Indice PondENGHO'!T93/'Indice PondENGHO'!T92-1</f>
        <v>3.4439524599075177E-2</v>
      </c>
      <c r="U95" s="3">
        <f>+'Indice PondENGHO'!U93/'Indice PondENGHO'!U92-1</f>
        <v>5.7518282122659636E-2</v>
      </c>
      <c r="V95" s="3">
        <f>+'Indice PondENGHO'!V93/'Indice PondENGHO'!V92-1</f>
        <v>2.7724094800341659E-2</v>
      </c>
      <c r="W95" s="3">
        <f>+'Indice PondENGHO'!W93/'Indice PondENGHO'!W92-1</f>
        <v>3.6171355255613546E-2</v>
      </c>
      <c r="X95" s="3">
        <f>+'Indice PondENGHO'!X93/'Indice PondENGHO'!X92-1</f>
        <v>5.7132106659109949E-2</v>
      </c>
      <c r="Y95" s="3">
        <f>+'Indice PondENGHO'!Y93/'Indice PondENGHO'!Y92-1</f>
        <v>4.0598894962325716E-2</v>
      </c>
      <c r="Z95" s="3">
        <f>+'Indice PondENGHO'!Z93/'Indice PondENGHO'!Z92-1</f>
        <v>6.5176414475225153E-2</v>
      </c>
      <c r="AA95" s="3">
        <f>+'Indice PondENGHO'!AA93/'Indice PondENGHO'!AA92-1</f>
        <v>3.4915847757561957E-2</v>
      </c>
      <c r="AB95" s="10">
        <f>+'Indice PondENGHO'!AB93/'Indice PondENGHO'!AB92-1</f>
        <v>3.1441000852101775E-2</v>
      </c>
      <c r="AC95" s="3">
        <f>+'Indice PondENGHO'!AC93/'Indice PondENGHO'!AC92-1</f>
        <v>6.0673013475354809E-2</v>
      </c>
      <c r="AD95" s="3">
        <f>+'Indice PondENGHO'!AD93/'Indice PondENGHO'!AD92-1</f>
        <v>1.769606008898994E-2</v>
      </c>
      <c r="AE95" s="3">
        <f>+'Indice PondENGHO'!AE93/'Indice PondENGHO'!AE92-1</f>
        <v>5.9600028488789869E-2</v>
      </c>
      <c r="AF95" s="3">
        <f>+'Indice PondENGHO'!AF93/'Indice PondENGHO'!AF92-1</f>
        <v>3.4754460868939852E-2</v>
      </c>
      <c r="AG95" s="3">
        <f>+'Indice PondENGHO'!AG93/'Indice PondENGHO'!AG92-1</f>
        <v>5.8456737638883594E-2</v>
      </c>
      <c r="AH95" s="3">
        <f>+'Indice PondENGHO'!AH93/'Indice PondENGHO'!AH92-1</f>
        <v>2.7985686476574845E-2</v>
      </c>
      <c r="AI95" s="3">
        <f>+'Indice PondENGHO'!AI93/'Indice PondENGHO'!AI92-1</f>
        <v>3.5657557747745372E-2</v>
      </c>
      <c r="AJ95" s="3">
        <f>+'Indice PondENGHO'!AJ93/'Indice PondENGHO'!AJ92-1</f>
        <v>5.7089306892549541E-2</v>
      </c>
      <c r="AK95" s="3">
        <f>+'Indice PondENGHO'!AK93/'Indice PondENGHO'!AK92-1</f>
        <v>3.8652499002452156E-2</v>
      </c>
      <c r="AL95" s="3">
        <f>+'Indice PondENGHO'!AL93/'Indice PondENGHO'!AL92-1</f>
        <v>6.4881349204890748E-2</v>
      </c>
      <c r="AM95" s="11">
        <f>+'Indice PondENGHO'!AM93/'Indice PondENGHO'!AM92-1</f>
        <v>3.4578383372344978E-2</v>
      </c>
      <c r="AN95" s="3">
        <f>+'Indice PondENGHO'!AN93/'Indice PondENGHO'!AN92-1</f>
        <v>3.2177328710769393E-2</v>
      </c>
      <c r="AO95" s="3">
        <f>+'Indice PondENGHO'!AO93/'Indice PondENGHO'!AO92-1</f>
        <v>6.0689225715961248E-2</v>
      </c>
      <c r="AP95" s="3">
        <f>+'Indice PondENGHO'!AP93/'Indice PondENGHO'!AP92-1</f>
        <v>1.6994823354122612E-2</v>
      </c>
      <c r="AQ95" s="3">
        <f>+'Indice PondENGHO'!AQ93/'Indice PondENGHO'!AQ92-1</f>
        <v>5.8721766384497887E-2</v>
      </c>
      <c r="AR95" s="3">
        <f>+'Indice PondENGHO'!AR93/'Indice PondENGHO'!AR92-1</f>
        <v>3.4782220296339039E-2</v>
      </c>
      <c r="AS95" s="3">
        <f>+'Indice PondENGHO'!AS93/'Indice PondENGHO'!AS92-1</f>
        <v>5.8543307378803089E-2</v>
      </c>
      <c r="AT95" s="3">
        <f>+'Indice PondENGHO'!AT93/'Indice PondENGHO'!AT92-1</f>
        <v>2.6807455940547564E-2</v>
      </c>
      <c r="AU95" s="3">
        <f>+'Indice PondENGHO'!AU93/'Indice PondENGHO'!AU92-1</f>
        <v>3.6278643345692529E-2</v>
      </c>
      <c r="AV95" s="3">
        <f>+'Indice PondENGHO'!AV93/'Indice PondENGHO'!AV92-1</f>
        <v>5.6536460765710839E-2</v>
      </c>
      <c r="AW95" s="3">
        <f>+'Indice PondENGHO'!AW93/'Indice PondENGHO'!AW92-1</f>
        <v>3.8395219523484903E-2</v>
      </c>
      <c r="AX95" s="3">
        <f>+'Indice PondENGHO'!AX93/'Indice PondENGHO'!AX92-1</f>
        <v>6.5975592933538163E-2</v>
      </c>
      <c r="AY95" s="3">
        <f>+'Indice PondENGHO'!AY93/'Indice PondENGHO'!AY92-1</f>
        <v>3.4625548220617253E-2</v>
      </c>
      <c r="AZ95" s="10">
        <f>+'Indice PondENGHO'!AZ93/'Indice PondENGHO'!AZ92-1</f>
        <v>3.3233209312808931E-2</v>
      </c>
      <c r="BA95" s="3">
        <f>+'Indice PondENGHO'!BA93/'Indice PondENGHO'!BA92-1</f>
        <v>6.1170128073071872E-2</v>
      </c>
      <c r="BB95" s="3">
        <f>+'Indice PondENGHO'!BB93/'Indice PondENGHO'!BB92-1</f>
        <v>1.5945657287936399E-2</v>
      </c>
      <c r="BC95" s="3">
        <f>+'Indice PondENGHO'!BC93/'Indice PondENGHO'!BC92-1</f>
        <v>5.5160648916118493E-2</v>
      </c>
      <c r="BD95" s="3">
        <f>+'Indice PondENGHO'!BD93/'Indice PondENGHO'!BD92-1</f>
        <v>3.4290529492013722E-2</v>
      </c>
      <c r="BE95" s="3">
        <f>+'Indice PondENGHO'!BE93/'Indice PondENGHO'!BE92-1</f>
        <v>5.9000890069455414E-2</v>
      </c>
      <c r="BF95" s="3">
        <f>+'Indice PondENGHO'!BF93/'Indice PondENGHO'!BF92-1</f>
        <v>2.5461029026921933E-2</v>
      </c>
      <c r="BG95" s="3">
        <f>+'Indice PondENGHO'!BG93/'Indice PondENGHO'!BG92-1</f>
        <v>3.6304673528963161E-2</v>
      </c>
      <c r="BH95" s="3">
        <f>+'Indice PondENGHO'!BH93/'Indice PondENGHO'!BH92-1</f>
        <v>5.6298445692869681E-2</v>
      </c>
      <c r="BI95" s="3">
        <f>+'Indice PondENGHO'!BI93/'Indice PondENGHO'!BI92-1</f>
        <v>3.4885843108843906E-2</v>
      </c>
      <c r="BJ95" s="3">
        <f>+'Indice PondENGHO'!BJ93/'Indice PondENGHO'!BJ92-1</f>
        <v>6.5759991171395304E-2</v>
      </c>
      <c r="BK95" s="11">
        <f>+'Indice PondENGHO'!BK93/'Indice PondENGHO'!BK92-1</f>
        <v>3.4279788005319167E-2</v>
      </c>
      <c r="BL95" s="65">
        <f>+'Indice PondENGHO'!BL93/'Indice PondENGHO'!BL92-1</f>
        <v>3.844397342922834E-2</v>
      </c>
      <c r="BM95" s="65">
        <f>+'Indice PondENGHO'!BM93/'Indice PondENGHO'!BM92-1</f>
        <v>3.9352806514615368E-2</v>
      </c>
      <c r="BN95" s="65">
        <f>+'Indice PondENGHO'!BN93/'Indice PondENGHO'!BN92-1</f>
        <v>3.9915504417715075E-2</v>
      </c>
      <c r="BO95" s="65">
        <f>+'Indice PondENGHO'!BO93/'Indice PondENGHO'!BO92-1</f>
        <v>4.0610038452343566E-2</v>
      </c>
      <c r="BP95" s="65">
        <f>+'Indice PondENGHO'!BP93/'Indice PondENGHO'!BP92-1</f>
        <v>4.1985767651929073E-2</v>
      </c>
      <c r="BQ95" s="10">
        <f>+'Indice PondENGHO'!BQ93/'Indice PondENGHO'!BQ92-1</f>
        <v>3.1421534300159593E-2</v>
      </c>
      <c r="BR95" s="3">
        <f>+'Indice PondENGHO'!BR93/'Indice PondENGHO'!BR92-1</f>
        <v>6.086402842764671E-2</v>
      </c>
      <c r="BS95" s="3">
        <f>+'Indice PondENGHO'!BS93/'Indice PondENGHO'!BS92-1</f>
        <v>1.7558743778683716E-2</v>
      </c>
      <c r="BT95" s="3">
        <f>+'Indice PondENGHO'!BT93/'Indice PondENGHO'!BT92-1</f>
        <v>6.0424380542019929E-2</v>
      </c>
      <c r="BU95" s="3">
        <f>+'Indice PondENGHO'!BU93/'Indice PondENGHO'!BU92-1</f>
        <v>3.4526972474882456E-2</v>
      </c>
      <c r="BV95" s="3">
        <f>+'Indice PondENGHO'!BV93/'Indice PondENGHO'!BV92-1</f>
        <v>5.8504460957252924E-2</v>
      </c>
      <c r="BW95" s="3">
        <f>+'Indice PondENGHO'!BW93/'Indice PondENGHO'!BW92-1</f>
        <v>2.6737838791436985E-2</v>
      </c>
      <c r="BX95" s="3">
        <f>+'Indice PondENGHO'!BX93/'Indice PondENGHO'!BX92-1</f>
        <v>3.6164380131967322E-2</v>
      </c>
      <c r="BY95" s="3">
        <f>+'Indice PondENGHO'!BY93/'Indice PondENGHO'!BY92-1</f>
        <v>5.6685800480506643E-2</v>
      </c>
      <c r="BZ95" s="3">
        <f>+'Indice PondENGHO'!BZ93/'Indice PondENGHO'!BZ92-1</f>
        <v>3.7795619595591523E-2</v>
      </c>
      <c r="CA95" s="3">
        <f>+'Indice PondENGHO'!CA93/'Indice PondENGHO'!CA92-1</f>
        <v>6.5420499549868838E-2</v>
      </c>
      <c r="CB95" s="11">
        <f>+'Indice PondENGHO'!CB93/'Indice PondENGHO'!CB92-1</f>
        <v>3.4622393587760092E-2</v>
      </c>
      <c r="CC95" s="55">
        <f>+'Indice PondENGHO'!CC93/'Indice PondENGHO'!CC92-1</f>
        <v>4.0464454213988255E-2</v>
      </c>
      <c r="CD95" s="56">
        <f>+'Indice PondENGHO'!CD93/'Indice PondENGHO'!CD92-1</f>
        <v>4.0464534136213537E-2</v>
      </c>
      <c r="CF95" s="3">
        <f t="shared" ref="CF95" si="13">+BL95-BP95</f>
        <v>-3.5417942227007337E-3</v>
      </c>
    </row>
    <row r="96" spans="1:84" x14ac:dyDescent="0.3">
      <c r="A96" s="2">
        <f>+'Indice PondENGHO'!A94</f>
        <v>45505</v>
      </c>
      <c r="B96" s="1" t="str">
        <f>+'Indice PondENGHO'!B94</f>
        <v>Agosto</v>
      </c>
      <c r="C96" s="1">
        <f>+'Indice PondENGHO'!C94</f>
        <v>2024</v>
      </c>
      <c r="D96" s="10">
        <f>+'Indice PondENGHO'!D94/'Indice PondENGHO'!D93-1</f>
        <v>3.9695281425151441E-2</v>
      </c>
      <c r="E96" s="3">
        <f>+'Indice PondENGHO'!E94/'Indice PondENGHO'!E93-1</f>
        <v>3.0318512683548571E-2</v>
      </c>
      <c r="F96" s="3">
        <f>+'Indice PondENGHO'!F94/'Indice PondENGHO'!F93-1</f>
        <v>2.2338788261177633E-2</v>
      </c>
      <c r="G96" s="3">
        <f>+'Indice PondENGHO'!G94/'Indice PondENGHO'!G93-1</f>
        <v>7.6454796404212821E-2</v>
      </c>
      <c r="H96" s="3">
        <f>+'Indice PondENGHO'!H94/'Indice PondENGHO'!H93-1</f>
        <v>4.2248177745462412E-2</v>
      </c>
      <c r="I96" s="3">
        <f>+'Indice PondENGHO'!I94/'Indice PondENGHO'!I93-1</f>
        <v>4.0845487233483135E-2</v>
      </c>
      <c r="J96" s="3">
        <f>+'Indice PondENGHO'!J94/'Indice PondENGHO'!J93-1</f>
        <v>4.5974798690602947E-2</v>
      </c>
      <c r="K96" s="3">
        <f>+'Indice PondENGHO'!K94/'Indice PondENGHO'!K93-1</f>
        <v>4.8856348733420374E-2</v>
      </c>
      <c r="L96" s="3">
        <f>+'Indice PondENGHO'!L94/'Indice PondENGHO'!L93-1</f>
        <v>3.7576719774035539E-2</v>
      </c>
      <c r="M96" s="3">
        <f>+'Indice PondENGHO'!M94/'Indice PondENGHO'!M93-1</f>
        <v>6.556209984667527E-2</v>
      </c>
      <c r="N96" s="3">
        <f>+'Indice PondENGHO'!N94/'Indice PondENGHO'!N93-1</f>
        <v>4.9799156995552263E-2</v>
      </c>
      <c r="O96" s="11">
        <f>+'Indice PondENGHO'!O94/'Indice PondENGHO'!O93-1</f>
        <v>2.1362526583640795E-2</v>
      </c>
      <c r="P96" s="3">
        <f>+'Indice PondENGHO'!P94/'Indice PondENGHO'!P93-1</f>
        <v>3.8322886163111747E-2</v>
      </c>
      <c r="Q96" s="3">
        <f>+'Indice PondENGHO'!Q94/'Indice PondENGHO'!Q93-1</f>
        <v>3.0150971660552583E-2</v>
      </c>
      <c r="R96" s="3">
        <f>+'Indice PondENGHO'!R94/'Indice PondENGHO'!R93-1</f>
        <v>2.1256932861884126E-2</v>
      </c>
      <c r="S96" s="3">
        <f>+'Indice PondENGHO'!S94/'Indice PondENGHO'!S93-1</f>
        <v>7.3442249958768357E-2</v>
      </c>
      <c r="T96" s="3">
        <f>+'Indice PondENGHO'!T94/'Indice PondENGHO'!T93-1</f>
        <v>4.2446950340663259E-2</v>
      </c>
      <c r="U96" s="3">
        <f>+'Indice PondENGHO'!U94/'Indice PondENGHO'!U93-1</f>
        <v>4.1072509769869869E-2</v>
      </c>
      <c r="V96" s="3">
        <f>+'Indice PondENGHO'!V94/'Indice PondENGHO'!V93-1</f>
        <v>4.7803368420936243E-2</v>
      </c>
      <c r="W96" s="3">
        <f>+'Indice PondENGHO'!W94/'Indice PondENGHO'!W93-1</f>
        <v>4.876618993903814E-2</v>
      </c>
      <c r="X96" s="3">
        <f>+'Indice PondENGHO'!X94/'Indice PondENGHO'!X93-1</f>
        <v>3.7266635268078607E-2</v>
      </c>
      <c r="Y96" s="3">
        <f>+'Indice PondENGHO'!Y94/'Indice PondENGHO'!Y93-1</f>
        <v>6.6009339174163406E-2</v>
      </c>
      <c r="Z96" s="3">
        <f>+'Indice PondENGHO'!Z94/'Indice PondENGHO'!Z93-1</f>
        <v>4.8828209952141766E-2</v>
      </c>
      <c r="AA96" s="3">
        <f>+'Indice PondENGHO'!AA94/'Indice PondENGHO'!AA93-1</f>
        <v>2.221403937040245E-2</v>
      </c>
      <c r="AB96" s="10">
        <f>+'Indice PondENGHO'!AB94/'Indice PondENGHO'!AB93-1</f>
        <v>3.7222928132156996E-2</v>
      </c>
      <c r="AC96" s="3">
        <f>+'Indice PondENGHO'!AC94/'Indice PondENGHO'!AC93-1</f>
        <v>3.0047441494490457E-2</v>
      </c>
      <c r="AD96" s="3">
        <f>+'Indice PondENGHO'!AD94/'Indice PondENGHO'!AD93-1</f>
        <v>2.0559062841039477E-2</v>
      </c>
      <c r="AE96" s="3">
        <f>+'Indice PondENGHO'!AE94/'Indice PondENGHO'!AE93-1</f>
        <v>7.0892003943565873E-2</v>
      </c>
      <c r="AF96" s="3">
        <f>+'Indice PondENGHO'!AF94/'Indice PondENGHO'!AF93-1</f>
        <v>4.2671084643286283E-2</v>
      </c>
      <c r="AG96" s="3">
        <f>+'Indice PondENGHO'!AG94/'Indice PondENGHO'!AG93-1</f>
        <v>4.0982398124557395E-2</v>
      </c>
      <c r="AH96" s="3">
        <f>+'Indice PondENGHO'!AH94/'Indice PondENGHO'!AH93-1</f>
        <v>4.7872411635774936E-2</v>
      </c>
      <c r="AI96" s="3">
        <f>+'Indice PondENGHO'!AI94/'Indice PondENGHO'!AI93-1</f>
        <v>4.8659662811274762E-2</v>
      </c>
      <c r="AJ96" s="3">
        <f>+'Indice PondENGHO'!AJ94/'Indice PondENGHO'!AJ93-1</f>
        <v>3.7405147811984563E-2</v>
      </c>
      <c r="AK96" s="3">
        <f>+'Indice PondENGHO'!AK94/'Indice PondENGHO'!AK93-1</f>
        <v>6.6527371816624159E-2</v>
      </c>
      <c r="AL96" s="3">
        <f>+'Indice PondENGHO'!AL94/'Indice PondENGHO'!AL93-1</f>
        <v>4.8030324072092734E-2</v>
      </c>
      <c r="AM96" s="11">
        <f>+'Indice PondENGHO'!AM94/'Indice PondENGHO'!AM93-1</f>
        <v>2.2592709240779385E-2</v>
      </c>
      <c r="AN96" s="3">
        <f>+'Indice PondENGHO'!AN94/'Indice PondENGHO'!AN93-1</f>
        <v>3.6595627512967521E-2</v>
      </c>
      <c r="AO96" s="3">
        <f>+'Indice PondENGHO'!AO94/'Indice PondENGHO'!AO93-1</f>
        <v>3.0184903601031987E-2</v>
      </c>
      <c r="AP96" s="3">
        <f>+'Indice PondENGHO'!AP94/'Indice PondENGHO'!AP93-1</f>
        <v>2.0615720435405605E-2</v>
      </c>
      <c r="AQ96" s="3">
        <f>+'Indice PondENGHO'!AQ94/'Indice PondENGHO'!AQ93-1</f>
        <v>6.9513591660950835E-2</v>
      </c>
      <c r="AR96" s="3">
        <f>+'Indice PondENGHO'!AR94/'Indice PondENGHO'!AR93-1</f>
        <v>4.2720261732512199E-2</v>
      </c>
      <c r="AS96" s="3">
        <f>+'Indice PondENGHO'!AS94/'Indice PondENGHO'!AS93-1</f>
        <v>4.1528053183433222E-2</v>
      </c>
      <c r="AT96" s="3">
        <f>+'Indice PondENGHO'!AT94/'Indice PondENGHO'!AT93-1</f>
        <v>5.0334675936758444E-2</v>
      </c>
      <c r="AU96" s="3">
        <f>+'Indice PondENGHO'!AU94/'Indice PondENGHO'!AU93-1</f>
        <v>4.8707460947713832E-2</v>
      </c>
      <c r="AV96" s="3">
        <f>+'Indice PondENGHO'!AV94/'Indice PondENGHO'!AV93-1</f>
        <v>3.6811836315265634E-2</v>
      </c>
      <c r="AW96" s="3">
        <f>+'Indice PondENGHO'!AW94/'Indice PondENGHO'!AW93-1</f>
        <v>6.7346679295932743E-2</v>
      </c>
      <c r="AX96" s="3">
        <f>+'Indice PondENGHO'!AX94/'Indice PondENGHO'!AX93-1</f>
        <v>4.8164556350480447E-2</v>
      </c>
      <c r="AY96" s="3">
        <f>+'Indice PondENGHO'!AY94/'Indice PondENGHO'!AY93-1</f>
        <v>2.3021053263425406E-2</v>
      </c>
      <c r="AZ96" s="10">
        <f>+'Indice PondENGHO'!AZ94/'Indice PondENGHO'!AZ93-1</f>
        <v>3.5165405878212708E-2</v>
      </c>
      <c r="BA96" s="3">
        <f>+'Indice PondENGHO'!BA94/'Indice PondENGHO'!BA93-1</f>
        <v>3.039748363289374E-2</v>
      </c>
      <c r="BB96" s="3">
        <f>+'Indice PondENGHO'!BB94/'Indice PondENGHO'!BB93-1</f>
        <v>2.0340594955012836E-2</v>
      </c>
      <c r="BC96" s="3">
        <f>+'Indice PondENGHO'!BC94/'Indice PondENGHO'!BC93-1</f>
        <v>6.7750193960452787E-2</v>
      </c>
      <c r="BD96" s="3">
        <f>+'Indice PondENGHO'!BD94/'Indice PondENGHO'!BD93-1</f>
        <v>4.2764103706329104E-2</v>
      </c>
      <c r="BE96" s="3">
        <f>+'Indice PondENGHO'!BE94/'Indice PondENGHO'!BE93-1</f>
        <v>4.2023097289878519E-2</v>
      </c>
      <c r="BF96" s="3">
        <f>+'Indice PondENGHO'!BF94/'Indice PondENGHO'!BF93-1</f>
        <v>5.1825339813354798E-2</v>
      </c>
      <c r="BG96" s="3">
        <f>+'Indice PondENGHO'!BG94/'Indice PondENGHO'!BG93-1</f>
        <v>4.8454351957187169E-2</v>
      </c>
      <c r="BH96" s="3">
        <f>+'Indice PondENGHO'!BH94/'Indice PondENGHO'!BH93-1</f>
        <v>3.6258041478268943E-2</v>
      </c>
      <c r="BI96" s="3">
        <f>+'Indice PondENGHO'!BI94/'Indice PondENGHO'!BI93-1</f>
        <v>6.7554421233188888E-2</v>
      </c>
      <c r="BJ96" s="3">
        <f>+'Indice PondENGHO'!BJ94/'Indice PondENGHO'!BJ93-1</f>
        <v>4.759057169197467E-2</v>
      </c>
      <c r="BK96" s="11">
        <f>+'Indice PondENGHO'!BK94/'Indice PondENGHO'!BK93-1</f>
        <v>2.3902734918797242E-2</v>
      </c>
      <c r="BL96" s="65">
        <f>+'Indice PondENGHO'!BL94/'Indice PondENGHO'!BL93-1</f>
        <v>4.1749522628150348E-2</v>
      </c>
      <c r="BM96" s="65">
        <f>+'Indice PondENGHO'!BM94/'Indice PondENGHO'!BM93-1</f>
        <v>4.1693074529161933E-2</v>
      </c>
      <c r="BN96" s="65">
        <f>+'Indice PondENGHO'!BN94/'Indice PondENGHO'!BN93-1</f>
        <v>4.1227228864620491E-2</v>
      </c>
      <c r="BO96" s="65">
        <f>+'Indice PondENGHO'!BO94/'Indice PondENGHO'!BO93-1</f>
        <v>4.1786310742923494E-2</v>
      </c>
      <c r="BP96" s="65">
        <f>+'Indice PondENGHO'!BP94/'Indice PondENGHO'!BP93-1</f>
        <v>4.218126193482119E-2</v>
      </c>
      <c r="BQ96" s="10">
        <f>+'Indice PondENGHO'!BQ94/'Indice PondENGHO'!BQ93-1</f>
        <v>3.7272254998578447E-2</v>
      </c>
      <c r="BR96" s="3">
        <f>+'Indice PondENGHO'!BR94/'Indice PondENGHO'!BR93-1</f>
        <v>3.0237783513087146E-2</v>
      </c>
      <c r="BS96" s="3">
        <f>+'Indice PondENGHO'!BS94/'Indice PondENGHO'!BS93-1</f>
        <v>2.0865777624690995E-2</v>
      </c>
      <c r="BT96" s="3">
        <f>+'Indice PondENGHO'!BT94/'Indice PondENGHO'!BT93-1</f>
        <v>7.0650488751358598E-2</v>
      </c>
      <c r="BU96" s="3">
        <f>+'Indice PondENGHO'!BU94/'Indice PondENGHO'!BU93-1</f>
        <v>4.2654330618707936E-2</v>
      </c>
      <c r="BV96" s="3">
        <f>+'Indice PondENGHO'!BV94/'Indice PondENGHO'!BV93-1</f>
        <v>4.1527739078683013E-2</v>
      </c>
      <c r="BW96" s="3">
        <f>+'Indice PondENGHO'!BW94/'Indice PondENGHO'!BW93-1</f>
        <v>4.9717035179368763E-2</v>
      </c>
      <c r="BX96" s="3">
        <f>+'Indice PondENGHO'!BX94/'Indice PondENGHO'!BX93-1</f>
        <v>4.8652059468018871E-2</v>
      </c>
      <c r="BY96" s="3">
        <f>+'Indice PondENGHO'!BY94/'Indice PondENGHO'!BY93-1</f>
        <v>3.6845643392867E-2</v>
      </c>
      <c r="BZ96" s="3">
        <f>+'Indice PondENGHO'!BZ94/'Indice PondENGHO'!BZ93-1</f>
        <v>6.7010145506564367E-2</v>
      </c>
      <c r="CA96" s="3">
        <f>+'Indice PondENGHO'!CA94/'Indice PondENGHO'!CA93-1</f>
        <v>4.8122043276028537E-2</v>
      </c>
      <c r="CB96" s="11">
        <f>+'Indice PondENGHO'!CB94/'Indice PondENGHO'!CB93-1</f>
        <v>2.2997094137051199E-2</v>
      </c>
      <c r="CC96" s="55">
        <f>+'Indice PondENGHO'!CC94/'Indice PondENGHO'!CC93-1</f>
        <v>4.1794878912515987E-2</v>
      </c>
      <c r="CD96" s="56">
        <f>+'Indice PondENGHO'!CD94/'Indice PondENGHO'!CD93-1</f>
        <v>4.1794805085886955E-2</v>
      </c>
      <c r="CF96" s="3">
        <f t="shared" ref="CF96" si="14">+BL96-BP96</f>
        <v>-4.3173930667084193E-4</v>
      </c>
    </row>
    <row r="97" spans="1:84" x14ac:dyDescent="0.3">
      <c r="A97" s="2">
        <f>+'Indice PondENGHO'!A95</f>
        <v>45536</v>
      </c>
      <c r="B97" s="1" t="str">
        <f>+'Indice PondENGHO'!B95</f>
        <v>Septiembre</v>
      </c>
      <c r="C97" s="1">
        <f>+'Indice PondENGHO'!C95</f>
        <v>2024</v>
      </c>
      <c r="D97" s="10">
        <f>+'Indice PondENGHO'!D95/'Indice PondENGHO'!D94-1</f>
        <v>2.2734605560602361E-2</v>
      </c>
      <c r="E97" s="3">
        <f>+'Indice PondENGHO'!E95/'Indice PondENGHO'!E94-1</f>
        <v>2.0764438996675239E-2</v>
      </c>
      <c r="F97" s="3">
        <f>+'Indice PondENGHO'!F95/'Indice PondENGHO'!F94-1</f>
        <v>5.6465847417983106E-2</v>
      </c>
      <c r="G97" s="3">
        <f>+'Indice PondENGHO'!G95/'Indice PondENGHO'!G94-1</f>
        <v>7.5924087809190688E-2</v>
      </c>
      <c r="H97" s="3">
        <f>+'Indice PondENGHO'!H95/'Indice PondENGHO'!H94-1</f>
        <v>2.6231130631767741E-2</v>
      </c>
      <c r="I97" s="3">
        <f>+'Indice PondENGHO'!I95/'Indice PondENGHO'!I94-1</f>
        <v>3.3514665182820647E-2</v>
      </c>
      <c r="J97" s="3">
        <f>+'Indice PondENGHO'!J95/'Indice PondENGHO'!J94-1</f>
        <v>3.1707125165129302E-2</v>
      </c>
      <c r="K97" s="3">
        <f>+'Indice PondENGHO'!K95/'Indice PondENGHO'!K94-1</f>
        <v>2.8015736106354661E-2</v>
      </c>
      <c r="L97" s="3">
        <f>+'Indice PondENGHO'!L95/'Indice PondENGHO'!L94-1</f>
        <v>2.3717876630471535E-2</v>
      </c>
      <c r="M97" s="3">
        <f>+'Indice PondENGHO'!M95/'Indice PondENGHO'!M94-1</f>
        <v>4.1478606778089899E-2</v>
      </c>
      <c r="N97" s="3">
        <f>+'Indice PondENGHO'!N95/'Indice PondENGHO'!N94-1</f>
        <v>3.5091230670738716E-2</v>
      </c>
      <c r="O97" s="11">
        <f>+'Indice PondENGHO'!O95/'Indice PondENGHO'!O94-1</f>
        <v>3.3435359502548057E-2</v>
      </c>
      <c r="P97" s="3">
        <f>+'Indice PondENGHO'!P95/'Indice PondENGHO'!P94-1</f>
        <v>2.2766826315754551E-2</v>
      </c>
      <c r="Q97" s="3">
        <f>+'Indice PondENGHO'!Q95/'Indice PondENGHO'!Q94-1</f>
        <v>2.1736433087098828E-2</v>
      </c>
      <c r="R97" s="3">
        <f>+'Indice PondENGHO'!R95/'Indice PondENGHO'!R94-1</f>
        <v>5.784462412957514E-2</v>
      </c>
      <c r="S97" s="3">
        <f>+'Indice PondENGHO'!S95/'Indice PondENGHO'!S94-1</f>
        <v>7.4386060813991017E-2</v>
      </c>
      <c r="T97" s="3">
        <f>+'Indice PondENGHO'!T95/'Indice PondENGHO'!T94-1</f>
        <v>2.6796146682130484E-2</v>
      </c>
      <c r="U97" s="3">
        <f>+'Indice PondENGHO'!U95/'Indice PondENGHO'!U94-1</f>
        <v>3.3298816109361473E-2</v>
      </c>
      <c r="V97" s="3">
        <f>+'Indice PondENGHO'!V95/'Indice PondENGHO'!V94-1</f>
        <v>3.2305836439272539E-2</v>
      </c>
      <c r="W97" s="3">
        <f>+'Indice PondENGHO'!W95/'Indice PondENGHO'!W94-1</f>
        <v>2.9199587633568003E-2</v>
      </c>
      <c r="X97" s="3">
        <f>+'Indice PondENGHO'!X95/'Indice PondENGHO'!X94-1</f>
        <v>2.2142290003825726E-2</v>
      </c>
      <c r="Y97" s="3">
        <f>+'Indice PondENGHO'!Y95/'Indice PondENGHO'!Y94-1</f>
        <v>4.1402379968582093E-2</v>
      </c>
      <c r="Z97" s="3">
        <f>+'Indice PondENGHO'!Z95/'Indice PondENGHO'!Z94-1</f>
        <v>3.5768525117491068E-2</v>
      </c>
      <c r="AA97" s="3">
        <f>+'Indice PondENGHO'!AA95/'Indice PondENGHO'!AA94-1</f>
        <v>3.3569683637874936E-2</v>
      </c>
      <c r="AB97" s="10">
        <f>+'Indice PondENGHO'!AB95/'Indice PondENGHO'!AB94-1</f>
        <v>2.2951759847307907E-2</v>
      </c>
      <c r="AC97" s="3">
        <f>+'Indice PondENGHO'!AC95/'Indice PondENGHO'!AC94-1</f>
        <v>2.1320136908126175E-2</v>
      </c>
      <c r="AD97" s="3">
        <f>+'Indice PondENGHO'!AD95/'Indice PondENGHO'!AD94-1</f>
        <v>5.8123276176063055E-2</v>
      </c>
      <c r="AE97" s="3">
        <f>+'Indice PondENGHO'!AE95/'Indice PondENGHO'!AE94-1</f>
        <v>7.3303431587284251E-2</v>
      </c>
      <c r="AF97" s="3">
        <f>+'Indice PondENGHO'!AF95/'Indice PondENGHO'!AF94-1</f>
        <v>2.7053379354362583E-2</v>
      </c>
      <c r="AG97" s="3">
        <f>+'Indice PondENGHO'!AG95/'Indice PondENGHO'!AG94-1</f>
        <v>3.3088347367507431E-2</v>
      </c>
      <c r="AH97" s="3">
        <f>+'Indice PondENGHO'!AH95/'Indice PondENGHO'!AH94-1</f>
        <v>3.2204583707445833E-2</v>
      </c>
      <c r="AI97" s="3">
        <f>+'Indice PondENGHO'!AI95/'Indice PondENGHO'!AI94-1</f>
        <v>2.9755377632648017E-2</v>
      </c>
      <c r="AJ97" s="3">
        <f>+'Indice PondENGHO'!AJ95/'Indice PondENGHO'!AJ94-1</f>
        <v>2.1493068127821147E-2</v>
      </c>
      <c r="AK97" s="3">
        <f>+'Indice PondENGHO'!AK95/'Indice PondENGHO'!AK94-1</f>
        <v>4.1421406800503435E-2</v>
      </c>
      <c r="AL97" s="3">
        <f>+'Indice PondENGHO'!AL95/'Indice PondENGHO'!AL94-1</f>
        <v>3.6726100027819397E-2</v>
      </c>
      <c r="AM97" s="11">
        <f>+'Indice PondENGHO'!AM95/'Indice PondENGHO'!AM94-1</f>
        <v>3.3591379149353395E-2</v>
      </c>
      <c r="AN97" s="3">
        <f>+'Indice PondENGHO'!AN95/'Indice PondENGHO'!AN94-1</f>
        <v>2.3173084082134698E-2</v>
      </c>
      <c r="AO97" s="3">
        <f>+'Indice PondENGHO'!AO95/'Indice PondENGHO'!AO94-1</f>
        <v>2.1669358480255196E-2</v>
      </c>
      <c r="AP97" s="3">
        <f>+'Indice PondENGHO'!AP95/'Indice PondENGHO'!AP94-1</f>
        <v>5.9002300507712047E-2</v>
      </c>
      <c r="AQ97" s="3">
        <f>+'Indice PondENGHO'!AQ95/'Indice PondENGHO'!AQ94-1</f>
        <v>7.2421365795268366E-2</v>
      </c>
      <c r="AR97" s="3">
        <f>+'Indice PondENGHO'!AR95/'Indice PondENGHO'!AR94-1</f>
        <v>2.7131650199304413E-2</v>
      </c>
      <c r="AS97" s="3">
        <f>+'Indice PondENGHO'!AS95/'Indice PondENGHO'!AS94-1</f>
        <v>3.3207022425250532E-2</v>
      </c>
      <c r="AT97" s="3">
        <f>+'Indice PondENGHO'!AT95/'Indice PondENGHO'!AT94-1</f>
        <v>3.3723853134003834E-2</v>
      </c>
      <c r="AU97" s="3">
        <f>+'Indice PondENGHO'!AU95/'Indice PondENGHO'!AU94-1</f>
        <v>3.0438752228481469E-2</v>
      </c>
      <c r="AV97" s="3">
        <f>+'Indice PondENGHO'!AV95/'Indice PondENGHO'!AV94-1</f>
        <v>2.1121686476886392E-2</v>
      </c>
      <c r="AW97" s="3">
        <f>+'Indice PondENGHO'!AW95/'Indice PondENGHO'!AW94-1</f>
        <v>4.199826984724031E-2</v>
      </c>
      <c r="AX97" s="3">
        <f>+'Indice PondENGHO'!AX95/'Indice PondENGHO'!AX94-1</f>
        <v>3.6845057579826701E-2</v>
      </c>
      <c r="AY97" s="3">
        <f>+'Indice PondENGHO'!AY95/'Indice PondENGHO'!AY94-1</f>
        <v>3.334980597271664E-2</v>
      </c>
      <c r="AZ97" s="10">
        <f>+'Indice PondENGHO'!AZ95/'Indice PondENGHO'!AZ94-1</f>
        <v>2.3335631432640502E-2</v>
      </c>
      <c r="BA97" s="3">
        <f>+'Indice PondENGHO'!BA95/'Indice PondENGHO'!BA94-1</f>
        <v>2.2483048328131749E-2</v>
      </c>
      <c r="BB97" s="3">
        <f>+'Indice PondENGHO'!BB95/'Indice PondENGHO'!BB94-1</f>
        <v>5.9974961063327337E-2</v>
      </c>
      <c r="BC97" s="3">
        <f>+'Indice PondENGHO'!BC95/'Indice PondENGHO'!BC94-1</f>
        <v>7.1022568557139509E-2</v>
      </c>
      <c r="BD97" s="3">
        <f>+'Indice PondENGHO'!BD95/'Indice PondENGHO'!BD94-1</f>
        <v>2.7308061956594631E-2</v>
      </c>
      <c r="BE97" s="3">
        <f>+'Indice PondENGHO'!BE95/'Indice PondENGHO'!BE94-1</f>
        <v>3.3141710434033911E-2</v>
      </c>
      <c r="BF97" s="3">
        <f>+'Indice PondENGHO'!BF95/'Indice PondENGHO'!BF94-1</f>
        <v>3.5297845758695434E-2</v>
      </c>
      <c r="BG97" s="3">
        <f>+'Indice PondENGHO'!BG95/'Indice PondENGHO'!BG94-1</f>
        <v>3.1195303647628903E-2</v>
      </c>
      <c r="BH97" s="3">
        <f>+'Indice PondENGHO'!BH95/'Indice PondENGHO'!BH94-1</f>
        <v>2.0399446947500843E-2</v>
      </c>
      <c r="BI97" s="3">
        <f>+'Indice PondENGHO'!BI95/'Indice PondENGHO'!BI94-1</f>
        <v>4.0933846142185537E-2</v>
      </c>
      <c r="BJ97" s="3">
        <f>+'Indice PondENGHO'!BJ95/'Indice PondENGHO'!BJ94-1</f>
        <v>3.7832377564694708E-2</v>
      </c>
      <c r="BK97" s="11">
        <f>+'Indice PondENGHO'!BK95/'Indice PondENGHO'!BK94-1</f>
        <v>3.3296281573653053E-2</v>
      </c>
      <c r="BL97" s="65">
        <f>+'Indice PondENGHO'!BL95/'Indice PondENGHO'!BL94-1</f>
        <v>3.3081080291061937E-2</v>
      </c>
      <c r="BM97" s="65">
        <f>+'Indice PondENGHO'!BM95/'Indice PondENGHO'!BM94-1</f>
        <v>3.3946058175184479E-2</v>
      </c>
      <c r="BN97" s="65">
        <f>+'Indice PondENGHO'!BN95/'Indice PondENGHO'!BN94-1</f>
        <v>3.4227982073778307E-2</v>
      </c>
      <c r="BO97" s="65">
        <f>+'Indice PondENGHO'!BO95/'Indice PondENGHO'!BO94-1</f>
        <v>3.4823097142526072E-2</v>
      </c>
      <c r="BP97" s="65">
        <f>+'Indice PondENGHO'!BP95/'Indice PondENGHO'!BP94-1</f>
        <v>3.5558823600745804E-2</v>
      </c>
      <c r="BQ97" s="10">
        <f>+'Indice PondENGHO'!BQ95/'Indice PondENGHO'!BQ94-1</f>
        <v>2.3011401191493697E-2</v>
      </c>
      <c r="BR97" s="3">
        <f>+'Indice PondENGHO'!BR95/'Indice PondENGHO'!BR94-1</f>
        <v>2.1748894059690604E-2</v>
      </c>
      <c r="BS97" s="3">
        <f>+'Indice PondENGHO'!BS95/'Indice PondENGHO'!BS94-1</f>
        <v>5.85838528532312E-2</v>
      </c>
      <c r="BT97" s="3">
        <f>+'Indice PondENGHO'!BT95/'Indice PondENGHO'!BT94-1</f>
        <v>7.2864147655607336E-2</v>
      </c>
      <c r="BU97" s="3">
        <f>+'Indice PondENGHO'!BU95/'Indice PondENGHO'!BU94-1</f>
        <v>2.7070586630800753E-2</v>
      </c>
      <c r="BV97" s="3">
        <f>+'Indice PondENGHO'!BV95/'Indice PondENGHO'!BV94-1</f>
        <v>3.3195558980004369E-2</v>
      </c>
      <c r="BW97" s="3">
        <f>+'Indice PondENGHO'!BW95/'Indice PondENGHO'!BW94-1</f>
        <v>3.3656693100437174E-2</v>
      </c>
      <c r="BX97" s="3">
        <f>+'Indice PondENGHO'!BX95/'Indice PondENGHO'!BX94-1</f>
        <v>3.0032553707937559E-2</v>
      </c>
      <c r="BY97" s="3">
        <f>+'Indice PondENGHO'!BY95/'Indice PondENGHO'!BY94-1</f>
        <v>2.1327518535485757E-2</v>
      </c>
      <c r="BZ97" s="3">
        <f>+'Indice PondENGHO'!BZ95/'Indice PondENGHO'!BZ94-1</f>
        <v>4.1358403329597726E-2</v>
      </c>
      <c r="CA97" s="3">
        <f>+'Indice PondENGHO'!CA95/'Indice PondENGHO'!CA94-1</f>
        <v>3.6953712537989292E-2</v>
      </c>
      <c r="CB97" s="11">
        <f>+'Indice PondENGHO'!CB95/'Indice PondENGHO'!CB94-1</f>
        <v>3.3409754488317622E-2</v>
      </c>
      <c r="CC97" s="55">
        <f>+'Indice PondENGHO'!CC95/'Indice PondENGHO'!CC94-1</f>
        <v>3.4602735241156646E-2</v>
      </c>
      <c r="CD97" s="56">
        <f>+'Indice PondENGHO'!CD95/'Indice PondENGHO'!CD94-1</f>
        <v>3.4602808558120701E-2</v>
      </c>
      <c r="CF97" s="3">
        <f t="shared" ref="CF97" si="15">+BL97-BP97</f>
        <v>-2.4777433096838664E-3</v>
      </c>
    </row>
    <row r="98" spans="1:84" x14ac:dyDescent="0.3">
      <c r="A98" s="2">
        <f>+'Indice PondENGHO'!A96</f>
        <v>45566</v>
      </c>
      <c r="B98" s="1" t="str">
        <f>+'Indice PondENGHO'!B96</f>
        <v>Octubre</v>
      </c>
      <c r="C98" s="1">
        <f>+'Indice PondENGHO'!C96</f>
        <v>2024</v>
      </c>
      <c r="D98" s="10">
        <f>+'Indice PondENGHO'!D96/'Indice PondENGHO'!D95-1</f>
        <v>1.0997363321166409E-2</v>
      </c>
      <c r="E98" s="3">
        <f>+'Indice PondENGHO'!E96/'Indice PondENGHO'!E95-1</f>
        <v>2.8414105915322452E-2</v>
      </c>
      <c r="F98" s="3">
        <f>+'Indice PondENGHO'!F96/'Indice PondENGHO'!F95-1</f>
        <v>4.4129026208225008E-2</v>
      </c>
      <c r="G98" s="3">
        <f>+'Indice PondENGHO'!G96/'Indice PondENGHO'!G95-1</f>
        <v>5.6416809727221517E-2</v>
      </c>
      <c r="H98" s="3">
        <f>+'Indice PondENGHO'!H96/'Indice PondENGHO'!H95-1</f>
        <v>2.5743292003957752E-2</v>
      </c>
      <c r="I98" s="3">
        <f>+'Indice PondENGHO'!I96/'Indice PondENGHO'!I95-1</f>
        <v>3.3974097858568975E-2</v>
      </c>
      <c r="J98" s="3">
        <f>+'Indice PondENGHO'!J96/'Indice PondENGHO'!J95-1</f>
        <v>1.2418892057961761E-2</v>
      </c>
      <c r="K98" s="3">
        <f>+'Indice PondENGHO'!K96/'Indice PondENGHO'!K95-1</f>
        <v>1.9401668772922376E-2</v>
      </c>
      <c r="L98" s="3">
        <f>+'Indice PondENGHO'!L96/'Indice PondENGHO'!L95-1</f>
        <v>2.8055554725092913E-2</v>
      </c>
      <c r="M98" s="3">
        <f>+'Indice PondENGHO'!M96/'Indice PondENGHO'!M95-1</f>
        <v>3.6219637487602263E-2</v>
      </c>
      <c r="N98" s="3">
        <f>+'Indice PondENGHO'!N96/'Indice PondENGHO'!N95-1</f>
        <v>4.4636561062932456E-2</v>
      </c>
      <c r="O98" s="11">
        <f>+'Indice PondENGHO'!O96/'Indice PondENGHO'!O95-1</f>
        <v>2.7004939806880346E-2</v>
      </c>
      <c r="P98" s="3">
        <f>+'Indice PondENGHO'!P96/'Indice PondENGHO'!P95-1</f>
        <v>1.1169061180582363E-2</v>
      </c>
      <c r="Q98" s="3">
        <f>+'Indice PondENGHO'!Q96/'Indice PondENGHO'!Q95-1</f>
        <v>2.9694544023598501E-2</v>
      </c>
      <c r="R98" s="3">
        <f>+'Indice PondENGHO'!R96/'Indice PondENGHO'!R95-1</f>
        <v>4.412988770542059E-2</v>
      </c>
      <c r="S98" s="3">
        <f>+'Indice PondENGHO'!S96/'Indice PondENGHO'!S95-1</f>
        <v>5.5211573816086768E-2</v>
      </c>
      <c r="T98" s="3">
        <f>+'Indice PondENGHO'!T96/'Indice PondENGHO'!T95-1</f>
        <v>2.5834479819247802E-2</v>
      </c>
      <c r="U98" s="3">
        <f>+'Indice PondENGHO'!U96/'Indice PondENGHO'!U95-1</f>
        <v>3.4496773938226921E-2</v>
      </c>
      <c r="V98" s="3">
        <f>+'Indice PondENGHO'!V96/'Indice PondENGHO'!V95-1</f>
        <v>1.2488358780747832E-2</v>
      </c>
      <c r="W98" s="3">
        <f>+'Indice PondENGHO'!W96/'Indice PondENGHO'!W95-1</f>
        <v>2.0124078508628296E-2</v>
      </c>
      <c r="X98" s="3">
        <f>+'Indice PondENGHO'!X96/'Indice PondENGHO'!X95-1</f>
        <v>2.8139617031293085E-2</v>
      </c>
      <c r="Y98" s="3">
        <f>+'Indice PondENGHO'!Y96/'Indice PondENGHO'!Y95-1</f>
        <v>3.3552685688049699E-2</v>
      </c>
      <c r="Z98" s="3">
        <f>+'Indice PondENGHO'!Z96/'Indice PondENGHO'!Z95-1</f>
        <v>4.3267347942099965E-2</v>
      </c>
      <c r="AA98" s="3">
        <f>+'Indice PondENGHO'!AA96/'Indice PondENGHO'!AA95-1</f>
        <v>2.7655571559969783E-2</v>
      </c>
      <c r="AB98" s="10">
        <f>+'Indice PondENGHO'!AB96/'Indice PondENGHO'!AB95-1</f>
        <v>1.1641762715385529E-2</v>
      </c>
      <c r="AC98" s="3">
        <f>+'Indice PondENGHO'!AC96/'Indice PondENGHO'!AC95-1</f>
        <v>2.8999435235233406E-2</v>
      </c>
      <c r="AD98" s="3">
        <f>+'Indice PondENGHO'!AD96/'Indice PondENGHO'!AD95-1</f>
        <v>4.4050572839505087E-2</v>
      </c>
      <c r="AE98" s="3">
        <f>+'Indice PondENGHO'!AE96/'Indice PondENGHO'!AE95-1</f>
        <v>5.4574386376973871E-2</v>
      </c>
      <c r="AF98" s="3">
        <f>+'Indice PondENGHO'!AF96/'Indice PondENGHO'!AF95-1</f>
        <v>2.6034836001678219E-2</v>
      </c>
      <c r="AG98" s="3">
        <f>+'Indice PondENGHO'!AG96/'Indice PondENGHO'!AG95-1</f>
        <v>3.4676125249033518E-2</v>
      </c>
      <c r="AH98" s="3">
        <f>+'Indice PondENGHO'!AH96/'Indice PondENGHO'!AH95-1</f>
        <v>1.2148836211046232E-2</v>
      </c>
      <c r="AI98" s="3">
        <f>+'Indice PondENGHO'!AI96/'Indice PondENGHO'!AI95-1</f>
        <v>2.0517381843482285E-2</v>
      </c>
      <c r="AJ98" s="3">
        <f>+'Indice PondENGHO'!AJ96/'Indice PondENGHO'!AJ95-1</f>
        <v>2.7979467461756169E-2</v>
      </c>
      <c r="AK98" s="3">
        <f>+'Indice PondENGHO'!AK96/'Indice PondENGHO'!AK95-1</f>
        <v>3.3731157700212622E-2</v>
      </c>
      <c r="AL98" s="3">
        <f>+'Indice PondENGHO'!AL96/'Indice PondENGHO'!AL95-1</f>
        <v>4.2474959582310179E-2</v>
      </c>
      <c r="AM98" s="11">
        <f>+'Indice PondENGHO'!AM96/'Indice PondENGHO'!AM95-1</f>
        <v>2.7797665209269296E-2</v>
      </c>
      <c r="AN98" s="3">
        <f>+'Indice PondENGHO'!AN96/'Indice PondENGHO'!AN95-1</f>
        <v>1.2016488049886753E-2</v>
      </c>
      <c r="AO98" s="3">
        <f>+'Indice PondENGHO'!AO96/'Indice PondENGHO'!AO95-1</f>
        <v>2.931047167739198E-2</v>
      </c>
      <c r="AP98" s="3">
        <f>+'Indice PondENGHO'!AP96/'Indice PondENGHO'!AP95-1</f>
        <v>4.434322069894403E-2</v>
      </c>
      <c r="AQ98" s="3">
        <f>+'Indice PondENGHO'!AQ96/'Indice PondENGHO'!AQ95-1</f>
        <v>5.4722372981886425E-2</v>
      </c>
      <c r="AR98" s="3">
        <f>+'Indice PondENGHO'!AR96/'Indice PondENGHO'!AR95-1</f>
        <v>2.6070656458116348E-2</v>
      </c>
      <c r="AS98" s="3">
        <f>+'Indice PondENGHO'!AS96/'Indice PondENGHO'!AS95-1</f>
        <v>3.5903214850411924E-2</v>
      </c>
      <c r="AT98" s="3">
        <f>+'Indice PondENGHO'!AT96/'Indice PondENGHO'!AT95-1</f>
        <v>1.2208024433622455E-2</v>
      </c>
      <c r="AU98" s="3">
        <f>+'Indice PondENGHO'!AU96/'Indice PondENGHO'!AU95-1</f>
        <v>2.0822427455998493E-2</v>
      </c>
      <c r="AV98" s="3">
        <f>+'Indice PondENGHO'!AV96/'Indice PondENGHO'!AV95-1</f>
        <v>2.8548222133220502E-2</v>
      </c>
      <c r="AW98" s="3">
        <f>+'Indice PondENGHO'!AW96/'Indice PondENGHO'!AW95-1</f>
        <v>3.3348570125146804E-2</v>
      </c>
      <c r="AX98" s="3">
        <f>+'Indice PondENGHO'!AX96/'Indice PondENGHO'!AX95-1</f>
        <v>4.2321409825848422E-2</v>
      </c>
      <c r="AY98" s="3">
        <f>+'Indice PondENGHO'!AY96/'Indice PondENGHO'!AY95-1</f>
        <v>2.8320261940415925E-2</v>
      </c>
      <c r="AZ98" s="10">
        <f>+'Indice PondENGHO'!AZ96/'Indice PondENGHO'!AZ95-1</f>
        <v>1.2483427381319911E-2</v>
      </c>
      <c r="BA98" s="3">
        <f>+'Indice PondENGHO'!BA96/'Indice PondENGHO'!BA95-1</f>
        <v>3.0358259600944848E-2</v>
      </c>
      <c r="BB98" s="3">
        <f>+'Indice PondENGHO'!BB96/'Indice PondENGHO'!BB95-1</f>
        <v>4.4531273697064666E-2</v>
      </c>
      <c r="BC98" s="3">
        <f>+'Indice PondENGHO'!BC96/'Indice PondENGHO'!BC95-1</f>
        <v>5.3726707714540245E-2</v>
      </c>
      <c r="BD98" s="3">
        <f>+'Indice PondENGHO'!BD96/'Indice PondENGHO'!BD95-1</f>
        <v>2.6205980968518228E-2</v>
      </c>
      <c r="BE98" s="3">
        <f>+'Indice PondENGHO'!BE96/'Indice PondENGHO'!BE95-1</f>
        <v>3.6853582883850988E-2</v>
      </c>
      <c r="BF98" s="3">
        <f>+'Indice PondENGHO'!BF96/'Indice PondENGHO'!BF95-1</f>
        <v>1.2182699108060024E-2</v>
      </c>
      <c r="BG98" s="3">
        <f>+'Indice PondENGHO'!BG96/'Indice PondENGHO'!BG95-1</f>
        <v>2.1293520008946354E-2</v>
      </c>
      <c r="BH98" s="3">
        <f>+'Indice PondENGHO'!BH96/'Indice PondENGHO'!BH95-1</f>
        <v>2.9071513219676826E-2</v>
      </c>
      <c r="BI98" s="3">
        <f>+'Indice PondENGHO'!BI96/'Indice PondENGHO'!BI95-1</f>
        <v>3.0825458758293012E-2</v>
      </c>
      <c r="BJ98" s="3">
        <f>+'Indice PondENGHO'!BJ96/'Indice PondENGHO'!BJ95-1</f>
        <v>4.1813716392823386E-2</v>
      </c>
      <c r="BK98" s="11">
        <f>+'Indice PondENGHO'!BK96/'Indice PondENGHO'!BK95-1</f>
        <v>2.9481908366752352E-2</v>
      </c>
      <c r="BL98" s="65">
        <f>+'Indice PondENGHO'!BL96/'Indice PondENGHO'!BL95-1</f>
        <v>2.4505648939364022E-2</v>
      </c>
      <c r="BM98" s="65">
        <f>+'Indice PondENGHO'!BM96/'Indice PondENGHO'!BM95-1</f>
        <v>2.5636935336685429E-2</v>
      </c>
      <c r="BN98" s="65">
        <f>+'Indice PondENGHO'!BN96/'Indice PondENGHO'!BN95-1</f>
        <v>2.6295301213072886E-2</v>
      </c>
      <c r="BO98" s="65">
        <f>+'Indice PondENGHO'!BO96/'Indice PondENGHO'!BO95-1</f>
        <v>2.7194345138702669E-2</v>
      </c>
      <c r="BP98" s="65">
        <f>+'Indice PondENGHO'!BP96/'Indice PondENGHO'!BP95-1</f>
        <v>2.8869072507666571E-2</v>
      </c>
      <c r="BQ98" s="10">
        <f>+'Indice PondENGHO'!BQ96/'Indice PondENGHO'!BQ95-1</f>
        <v>1.1707014275287753E-2</v>
      </c>
      <c r="BR98" s="3">
        <f>+'Indice PondENGHO'!BR96/'Indice PondENGHO'!BR95-1</f>
        <v>2.952867353285904E-2</v>
      </c>
      <c r="BS98" s="3">
        <f>+'Indice PondENGHO'!BS96/'Indice PondENGHO'!BS95-1</f>
        <v>4.4279016612790434E-2</v>
      </c>
      <c r="BT98" s="3">
        <f>+'Indice PondENGHO'!BT96/'Indice PondENGHO'!BT95-1</f>
        <v>5.4658192495415703E-2</v>
      </c>
      <c r="BU98" s="3">
        <f>+'Indice PondENGHO'!BU96/'Indice PondENGHO'!BU95-1</f>
        <v>2.6062356515730523E-2</v>
      </c>
      <c r="BV98" s="3">
        <f>+'Indice PondENGHO'!BV96/'Indice PondENGHO'!BV95-1</f>
        <v>3.5762636779787194E-2</v>
      </c>
      <c r="BW98" s="3">
        <f>+'Indice PondENGHO'!BW96/'Indice PondENGHO'!BW95-1</f>
        <v>1.2247870170511321E-2</v>
      </c>
      <c r="BX98" s="3">
        <f>+'Indice PondENGHO'!BX96/'Indice PondENGHO'!BX95-1</f>
        <v>2.0616315382097072E-2</v>
      </c>
      <c r="BY98" s="3">
        <f>+'Indice PondENGHO'!BY96/'Indice PondENGHO'!BY95-1</f>
        <v>2.8541429401519602E-2</v>
      </c>
      <c r="BZ98" s="3">
        <f>+'Indice PondENGHO'!BZ96/'Indice PondENGHO'!BZ95-1</f>
        <v>3.259185113919072E-2</v>
      </c>
      <c r="CA98" s="3">
        <f>+'Indice PondENGHO'!CA96/'Indice PondENGHO'!CA95-1</f>
        <v>4.2440698522436593E-2</v>
      </c>
      <c r="CB98" s="11">
        <f>+'Indice PondENGHO'!CB96/'Indice PondENGHO'!CB95-1</f>
        <v>2.8438318299149667E-2</v>
      </c>
      <c r="CC98" s="55">
        <f>+'Indice PondENGHO'!CC96/'Indice PondENGHO'!CC95-1</f>
        <v>2.7000351104018661E-2</v>
      </c>
      <c r="CD98" s="56">
        <f>+'Indice PondENGHO'!CD96/'Indice PondENGHO'!CD95-1</f>
        <v>2.7000419598754988E-2</v>
      </c>
      <c r="CF98" s="3">
        <f t="shared" ref="CF98" si="16">+BL98-BP98</f>
        <v>-4.3634235683025491E-3</v>
      </c>
    </row>
    <row r="99" spans="1:84" x14ac:dyDescent="0.3">
      <c r="A99" s="2">
        <f>+'Indice PondENGHO'!A97</f>
        <v>45597</v>
      </c>
      <c r="B99" s="1" t="str">
        <f>+'Indice PondENGHO'!B97</f>
        <v>Noviembre</v>
      </c>
      <c r="C99" s="1">
        <f>+'Indice PondENGHO'!C97</f>
        <v>2024</v>
      </c>
      <c r="D99" s="10">
        <f>+'Indice PondENGHO'!D97/'Indice PondENGHO'!D96-1</f>
        <v>7.2139560618453835E-3</v>
      </c>
      <c r="E99" s="3">
        <f>+'Indice PondENGHO'!E97/'Indice PondENGHO'!E96-1</f>
        <v>4.0253816637950912E-2</v>
      </c>
      <c r="F99" s="3">
        <f>+'Indice PondENGHO'!F97/'Indice PondENGHO'!F96-1</f>
        <v>1.9437475554551664E-2</v>
      </c>
      <c r="G99" s="3">
        <f>+'Indice PondENGHO'!G97/'Indice PondENGHO'!G96-1</f>
        <v>4.1371032081845227E-2</v>
      </c>
      <c r="H99" s="3">
        <f>+'Indice PondENGHO'!H97/'Indice PondENGHO'!H96-1</f>
        <v>1.5594972578647059E-2</v>
      </c>
      <c r="I99" s="3">
        <f>+'Indice PondENGHO'!I97/'Indice PondENGHO'!I96-1</f>
        <v>2.8253862256426565E-2</v>
      </c>
      <c r="J99" s="3">
        <f>+'Indice PondENGHO'!J97/'Indice PondENGHO'!J96-1</f>
        <v>3.165478546052003E-2</v>
      </c>
      <c r="K99" s="3">
        <f>+'Indice PondENGHO'!K97/'Indice PondENGHO'!K96-1</f>
        <v>1.6468842707471065E-2</v>
      </c>
      <c r="L99" s="3">
        <f>+'Indice PondENGHO'!L97/'Indice PondENGHO'!L96-1</f>
        <v>3.2586275574490786E-2</v>
      </c>
      <c r="M99" s="3">
        <f>+'Indice PondENGHO'!M97/'Indice PondENGHO'!M96-1</f>
        <v>4.8637867989841821E-2</v>
      </c>
      <c r="N99" s="3">
        <f>+'Indice PondENGHO'!N97/'Indice PondENGHO'!N96-1</f>
        <v>3.824863269916845E-2</v>
      </c>
      <c r="O99" s="11">
        <f>+'Indice PondENGHO'!O97/'Indice PondENGHO'!O96-1</f>
        <v>2.203894669942974E-2</v>
      </c>
      <c r="P99" s="3">
        <f>+'Indice PondENGHO'!P97/'Indice PondENGHO'!P96-1</f>
        <v>8.0875557355097882E-3</v>
      </c>
      <c r="Q99" s="3">
        <f>+'Indice PondENGHO'!Q97/'Indice PondENGHO'!Q96-1</f>
        <v>4.0053287026233786E-2</v>
      </c>
      <c r="R99" s="3">
        <f>+'Indice PondENGHO'!R97/'Indice PondENGHO'!R96-1</f>
        <v>1.8856498254778087E-2</v>
      </c>
      <c r="S99" s="3">
        <f>+'Indice PondENGHO'!S97/'Indice PondENGHO'!S96-1</f>
        <v>4.3713435846294502E-2</v>
      </c>
      <c r="T99" s="3">
        <f>+'Indice PondENGHO'!T97/'Indice PondENGHO'!T96-1</f>
        <v>1.5184588449060676E-2</v>
      </c>
      <c r="U99" s="3">
        <f>+'Indice PondENGHO'!U97/'Indice PondENGHO'!U96-1</f>
        <v>2.8550979871816429E-2</v>
      </c>
      <c r="V99" s="3">
        <f>+'Indice PondENGHO'!V97/'Indice PondENGHO'!V96-1</f>
        <v>3.2578424678845641E-2</v>
      </c>
      <c r="W99" s="3">
        <f>+'Indice PondENGHO'!W97/'Indice PondENGHO'!W96-1</f>
        <v>1.5872897734556579E-2</v>
      </c>
      <c r="X99" s="3">
        <f>+'Indice PondENGHO'!X97/'Indice PondENGHO'!X96-1</f>
        <v>3.1537505004455735E-2</v>
      </c>
      <c r="Y99" s="3">
        <f>+'Indice PondENGHO'!Y97/'Indice PondENGHO'!Y96-1</f>
        <v>4.850428004403784E-2</v>
      </c>
      <c r="Z99" s="3">
        <f>+'Indice PondENGHO'!Z97/'Indice PondENGHO'!Z96-1</f>
        <v>3.701366382229998E-2</v>
      </c>
      <c r="AA99" s="3">
        <f>+'Indice PondENGHO'!AA97/'Indice PondENGHO'!AA96-1</f>
        <v>2.2602362637580864E-2</v>
      </c>
      <c r="AB99" s="10">
        <f>+'Indice PondENGHO'!AB97/'Indice PondENGHO'!AB96-1</f>
        <v>8.7870771762801336E-3</v>
      </c>
      <c r="AC99" s="3">
        <f>+'Indice PondENGHO'!AC97/'Indice PondENGHO'!AC96-1</f>
        <v>4.0026958657301659E-2</v>
      </c>
      <c r="AD99" s="3">
        <f>+'Indice PondENGHO'!AD97/'Indice PondENGHO'!AD96-1</f>
        <v>1.8666451497461933E-2</v>
      </c>
      <c r="AE99" s="3">
        <f>+'Indice PondENGHO'!AE97/'Indice PondENGHO'!AE96-1</f>
        <v>4.5088063287516578E-2</v>
      </c>
      <c r="AF99" s="3">
        <f>+'Indice PondENGHO'!AF97/'Indice PondENGHO'!AF96-1</f>
        <v>1.51539865993644E-2</v>
      </c>
      <c r="AG99" s="3">
        <f>+'Indice PondENGHO'!AG97/'Indice PondENGHO'!AG96-1</f>
        <v>2.870919374746439E-2</v>
      </c>
      <c r="AH99" s="3">
        <f>+'Indice PondENGHO'!AH97/'Indice PondENGHO'!AH96-1</f>
        <v>3.2403831352802559E-2</v>
      </c>
      <c r="AI99" s="3">
        <f>+'Indice PondENGHO'!AI97/'Indice PondENGHO'!AI96-1</f>
        <v>1.5491218292305931E-2</v>
      </c>
      <c r="AJ99" s="3">
        <f>+'Indice PondENGHO'!AJ97/'Indice PondENGHO'!AJ96-1</f>
        <v>3.0919181934549123E-2</v>
      </c>
      <c r="AK99" s="3">
        <f>+'Indice PondENGHO'!AK97/'Indice PondENGHO'!AK96-1</f>
        <v>4.8829378620296682E-2</v>
      </c>
      <c r="AL99" s="3">
        <f>+'Indice PondENGHO'!AL97/'Indice PondENGHO'!AL96-1</f>
        <v>3.6219199920048073E-2</v>
      </c>
      <c r="AM99" s="11">
        <f>+'Indice PondENGHO'!AM97/'Indice PondENGHO'!AM96-1</f>
        <v>2.2881387531844766E-2</v>
      </c>
      <c r="AN99" s="3">
        <f>+'Indice PondENGHO'!AN97/'Indice PondENGHO'!AN96-1</f>
        <v>9.4740987687214062E-3</v>
      </c>
      <c r="AO99" s="3">
        <f>+'Indice PondENGHO'!AO97/'Indice PondENGHO'!AO96-1</f>
        <v>4.0073067394036377E-2</v>
      </c>
      <c r="AP99" s="3">
        <f>+'Indice PondENGHO'!AP97/'Indice PondENGHO'!AP96-1</f>
        <v>1.8826654864024794E-2</v>
      </c>
      <c r="AQ99" s="3">
        <f>+'Indice PondENGHO'!AQ97/'Indice PondENGHO'!AQ96-1</f>
        <v>4.6509690106972812E-2</v>
      </c>
      <c r="AR99" s="3">
        <f>+'Indice PondENGHO'!AR97/'Indice PondENGHO'!AR96-1</f>
        <v>1.5033041367020106E-2</v>
      </c>
      <c r="AS99" s="3">
        <f>+'Indice PondENGHO'!AS97/'Indice PondENGHO'!AS96-1</f>
        <v>2.9387141371306047E-2</v>
      </c>
      <c r="AT99" s="3">
        <f>+'Indice PondENGHO'!AT97/'Indice PondENGHO'!AT96-1</f>
        <v>3.3893354145264398E-2</v>
      </c>
      <c r="AU99" s="3">
        <f>+'Indice PondENGHO'!AU97/'Indice PondENGHO'!AU96-1</f>
        <v>1.5560681395172304E-2</v>
      </c>
      <c r="AV99" s="3">
        <f>+'Indice PondENGHO'!AV97/'Indice PondENGHO'!AV96-1</f>
        <v>2.9987946812948918E-2</v>
      </c>
      <c r="AW99" s="3">
        <f>+'Indice PondENGHO'!AW97/'Indice PondENGHO'!AW96-1</f>
        <v>4.9105358511363884E-2</v>
      </c>
      <c r="AX99" s="3">
        <f>+'Indice PondENGHO'!AX97/'Indice PondENGHO'!AX96-1</f>
        <v>3.5631663854462481E-2</v>
      </c>
      <c r="AY99" s="3">
        <f>+'Indice PondENGHO'!AY97/'Indice PondENGHO'!AY96-1</f>
        <v>2.2847257252221587E-2</v>
      </c>
      <c r="AZ99" s="10">
        <f>+'Indice PondENGHO'!AZ97/'Indice PondENGHO'!AZ96-1</f>
        <v>1.0220107793002198E-2</v>
      </c>
      <c r="BA99" s="3">
        <f>+'Indice PondENGHO'!BA97/'Indice PondENGHO'!BA96-1</f>
        <v>3.9998842082276775E-2</v>
      </c>
      <c r="BB99" s="3">
        <f>+'Indice PondENGHO'!BB97/'Indice PondENGHO'!BB96-1</f>
        <v>1.8955011219114359E-2</v>
      </c>
      <c r="BC99" s="3">
        <f>+'Indice PondENGHO'!BC97/'Indice PondENGHO'!BC96-1</f>
        <v>4.8116418665286709E-2</v>
      </c>
      <c r="BD99" s="3">
        <f>+'Indice PondENGHO'!BD97/'Indice PondENGHO'!BD96-1</f>
        <v>1.4503059217521264E-2</v>
      </c>
      <c r="BE99" s="3">
        <f>+'Indice PondENGHO'!BE97/'Indice PondENGHO'!BE96-1</f>
        <v>3.0019457011814632E-2</v>
      </c>
      <c r="BF99" s="3">
        <f>+'Indice PondENGHO'!BF97/'Indice PondENGHO'!BF96-1</f>
        <v>3.4929734845216664E-2</v>
      </c>
      <c r="BG99" s="3">
        <f>+'Indice PondENGHO'!BG97/'Indice PondENGHO'!BG96-1</f>
        <v>1.5328206431668878E-2</v>
      </c>
      <c r="BH99" s="3">
        <f>+'Indice PondENGHO'!BH97/'Indice PondENGHO'!BH96-1</f>
        <v>2.8760261654246166E-2</v>
      </c>
      <c r="BI99" s="3">
        <f>+'Indice PondENGHO'!BI97/'Indice PondENGHO'!BI96-1</f>
        <v>4.712109879076265E-2</v>
      </c>
      <c r="BJ99" s="3">
        <f>+'Indice PondENGHO'!BJ97/'Indice PondENGHO'!BJ96-1</f>
        <v>3.495546951698536E-2</v>
      </c>
      <c r="BK99" s="11">
        <f>+'Indice PondENGHO'!BK97/'Indice PondENGHO'!BK96-1</f>
        <v>2.3307112499087124E-2</v>
      </c>
      <c r="BL99" s="65">
        <f>+'Indice PondENGHO'!BL97/'Indice PondENGHO'!BL96-1</f>
        <v>2.0319002611617121E-2</v>
      </c>
      <c r="BM99" s="65">
        <f>+'Indice PondENGHO'!BM97/'Indice PondENGHO'!BM96-1</f>
        <v>2.2584761104629258E-2</v>
      </c>
      <c r="BN99" s="65">
        <f>+'Indice PondENGHO'!BN97/'Indice PondENGHO'!BN96-1</f>
        <v>2.3372309365687682E-2</v>
      </c>
      <c r="BO99" s="65">
        <f>+'Indice PondENGHO'!BO97/'Indice PondENGHO'!BO96-1</f>
        <v>2.4943339210105941E-2</v>
      </c>
      <c r="BP99" s="65">
        <f>+'Indice PondENGHO'!BP97/'Indice PondENGHO'!BP96-1</f>
        <v>2.6662958438023354E-2</v>
      </c>
      <c r="BQ99" s="10">
        <f>+'Indice PondENGHO'!BQ97/'Indice PondENGHO'!BQ96-1</f>
        <v>8.8432655630370505E-3</v>
      </c>
      <c r="BR99" s="3">
        <f>+'Indice PondENGHO'!BR97/'Indice PondENGHO'!BR96-1</f>
        <v>4.0062939513544782E-2</v>
      </c>
      <c r="BS99" s="3">
        <f>+'Indice PondENGHO'!BS97/'Indice PondENGHO'!BS96-1</f>
        <v>1.8922144987133738E-2</v>
      </c>
      <c r="BT99" s="3">
        <f>+'Indice PondENGHO'!BT97/'Indice PondENGHO'!BT96-1</f>
        <v>4.5701734025672014E-2</v>
      </c>
      <c r="BU99" s="3">
        <f>+'Indice PondENGHO'!BU97/'Indice PondENGHO'!BU96-1</f>
        <v>1.4900121505411867E-2</v>
      </c>
      <c r="BV99" s="3">
        <f>+'Indice PondENGHO'!BV97/'Indice PondENGHO'!BV96-1</f>
        <v>2.9340922363734867E-2</v>
      </c>
      <c r="BW99" s="3">
        <f>+'Indice PondENGHO'!BW97/'Indice PondENGHO'!BW96-1</f>
        <v>3.3636948051273485E-2</v>
      </c>
      <c r="BX99" s="3">
        <f>+'Indice PondENGHO'!BX97/'Indice PondENGHO'!BX96-1</f>
        <v>1.5637559610704566E-2</v>
      </c>
      <c r="BY99" s="3">
        <f>+'Indice PondENGHO'!BY97/'Indice PondENGHO'!BY96-1</f>
        <v>3.017115199705489E-2</v>
      </c>
      <c r="BZ99" s="3">
        <f>+'Indice PondENGHO'!BZ97/'Indice PondENGHO'!BZ96-1</f>
        <v>4.8148507750448877E-2</v>
      </c>
      <c r="CA99" s="3">
        <f>+'Indice PondENGHO'!CA97/'Indice PondENGHO'!CA96-1</f>
        <v>3.5830707838329312E-2</v>
      </c>
      <c r="CB99" s="11">
        <f>+'Indice PondENGHO'!CB97/'Indice PondENGHO'!CB96-1</f>
        <v>2.2908753486363009E-2</v>
      </c>
      <c r="CC99" s="55">
        <f>+'Indice PondENGHO'!CC97/'Indice PondENGHO'!CC96-1</f>
        <v>2.4285077262969912E-2</v>
      </c>
      <c r="CD99" s="56">
        <f>+'Indice PondENGHO'!CD97/'Indice PondENGHO'!CD96-1</f>
        <v>2.42850089493305E-2</v>
      </c>
      <c r="CF99" s="3">
        <f t="shared" ref="CF99" si="17">+BL99-BP99</f>
        <v>-6.3439558264062335E-3</v>
      </c>
    </row>
    <row r="100" spans="1:84" x14ac:dyDescent="0.3">
      <c r="A100" s="2">
        <f>+'Indice PondENGHO'!A98</f>
        <v>45627</v>
      </c>
      <c r="B100" s="1" t="str">
        <f>+'Indice PondENGHO'!B98</f>
        <v>Diciembre</v>
      </c>
      <c r="C100" s="1">
        <f>+'Indice PondENGHO'!C98</f>
        <v>2024</v>
      </c>
      <c r="D100" s="10">
        <f>+'Indice PondENGHO'!D98/'Indice PondENGHO'!D97-1</f>
        <v>2.2627238904341596E-2</v>
      </c>
      <c r="E100" s="3">
        <f>+'Indice PondENGHO'!E98/'Indice PondENGHO'!E97-1</f>
        <v>2.4554839648847304E-2</v>
      </c>
      <c r="F100" s="3">
        <f>+'Indice PondENGHO'!F98/'Indice PondENGHO'!F97-1</f>
        <v>1.6974113761659027E-2</v>
      </c>
      <c r="G100" s="3">
        <f>+'Indice PondENGHO'!G98/'Indice PondENGHO'!G97-1</f>
        <v>4.936144427296929E-2</v>
      </c>
      <c r="H100" s="3">
        <f>+'Indice PondENGHO'!H98/'Indice PondENGHO'!H97-1</f>
        <v>1.0228016795811534E-2</v>
      </c>
      <c r="I100" s="3">
        <f>+'Indice PondENGHO'!I98/'Indice PondENGHO'!I97-1</f>
        <v>1.9939156515720979E-2</v>
      </c>
      <c r="J100" s="3">
        <f>+'Indice PondENGHO'!J98/'Indice PondENGHO'!J97-1</f>
        <v>2.68093780362888E-2</v>
      </c>
      <c r="K100" s="3">
        <f>+'Indice PondENGHO'!K98/'Indice PondENGHO'!K97-1</f>
        <v>5.105497116784119E-2</v>
      </c>
      <c r="L100" s="3">
        <f>+'Indice PondENGHO'!L98/'Indice PondENGHO'!L97-1</f>
        <v>2.564844690912027E-2</v>
      </c>
      <c r="M100" s="3">
        <f>+'Indice PondENGHO'!M98/'Indice PondENGHO'!M97-1</f>
        <v>2.2274941420112659E-2</v>
      </c>
      <c r="N100" s="3">
        <f>+'Indice PondENGHO'!N98/'Indice PondENGHO'!N97-1</f>
        <v>4.4177255886693301E-2</v>
      </c>
      <c r="O100" s="11">
        <f>+'Indice PondENGHO'!O98/'Indice PondENGHO'!O97-1</f>
        <v>2.1082416371875468E-2</v>
      </c>
      <c r="P100" s="3">
        <f>+'Indice PondENGHO'!P98/'Indice PondENGHO'!P97-1</f>
        <v>2.2339360138978304E-2</v>
      </c>
      <c r="Q100" s="3">
        <f>+'Indice PondENGHO'!Q98/'Indice PondENGHO'!Q97-1</f>
        <v>2.4980735065442294E-2</v>
      </c>
      <c r="R100" s="3">
        <f>+'Indice PondENGHO'!R98/'Indice PondENGHO'!R97-1</f>
        <v>1.6253099640956892E-2</v>
      </c>
      <c r="S100" s="3">
        <f>+'Indice PondENGHO'!S98/'Indice PondENGHO'!S97-1</f>
        <v>5.1029282756324124E-2</v>
      </c>
      <c r="T100" s="3">
        <f>+'Indice PondENGHO'!T98/'Indice PondENGHO'!T97-1</f>
        <v>9.7190779239499925E-3</v>
      </c>
      <c r="U100" s="3">
        <f>+'Indice PondENGHO'!U98/'Indice PondENGHO'!U97-1</f>
        <v>2.0373969730280717E-2</v>
      </c>
      <c r="V100" s="3">
        <f>+'Indice PondENGHO'!V98/'Indice PondENGHO'!V97-1</f>
        <v>2.4680459467737448E-2</v>
      </c>
      <c r="W100" s="3">
        <f>+'Indice PondENGHO'!W98/'Indice PondENGHO'!W97-1</f>
        <v>5.0579887032411008E-2</v>
      </c>
      <c r="X100" s="3">
        <f>+'Indice PondENGHO'!X98/'Indice PondENGHO'!X97-1</f>
        <v>2.570730739397864E-2</v>
      </c>
      <c r="Y100" s="3">
        <f>+'Indice PondENGHO'!Y98/'Indice PondENGHO'!Y97-1</f>
        <v>2.2076665760101033E-2</v>
      </c>
      <c r="Z100" s="3">
        <f>+'Indice PondENGHO'!Z98/'Indice PondENGHO'!Z97-1</f>
        <v>4.5086810162021651E-2</v>
      </c>
      <c r="AA100" s="3">
        <f>+'Indice PondENGHO'!AA98/'Indice PondENGHO'!AA97-1</f>
        <v>2.1260404761420215E-2</v>
      </c>
      <c r="AB100" s="10">
        <f>+'Indice PondENGHO'!AB98/'Indice PondENGHO'!AB97-1</f>
        <v>2.21374709700497E-2</v>
      </c>
      <c r="AC100" s="3">
        <f>+'Indice PondENGHO'!AC98/'Indice PondENGHO'!AC97-1</f>
        <v>2.4615855683712828E-2</v>
      </c>
      <c r="AD100" s="3">
        <f>+'Indice PondENGHO'!AD98/'Indice PondENGHO'!AD97-1</f>
        <v>1.5835669413733822E-2</v>
      </c>
      <c r="AE100" s="3">
        <f>+'Indice PondENGHO'!AE98/'Indice PondENGHO'!AE97-1</f>
        <v>5.2668765025852382E-2</v>
      </c>
      <c r="AF100" s="3">
        <f>+'Indice PondENGHO'!AF98/'Indice PondENGHO'!AF97-1</f>
        <v>9.8189913476836033E-3</v>
      </c>
      <c r="AG100" s="3">
        <f>+'Indice PondENGHO'!AG98/'Indice PondENGHO'!AG97-1</f>
        <v>2.0476709232580825E-2</v>
      </c>
      <c r="AH100" s="3">
        <f>+'Indice PondENGHO'!AH98/'Indice PondENGHO'!AH97-1</f>
        <v>2.3352015947414317E-2</v>
      </c>
      <c r="AI100" s="3">
        <f>+'Indice PondENGHO'!AI98/'Indice PondENGHO'!AI97-1</f>
        <v>5.0399646519737162E-2</v>
      </c>
      <c r="AJ100" s="3">
        <f>+'Indice PondENGHO'!AJ98/'Indice PondENGHO'!AJ97-1</f>
        <v>2.5495009413376568E-2</v>
      </c>
      <c r="AK100" s="3">
        <f>+'Indice PondENGHO'!AK98/'Indice PondENGHO'!AK97-1</f>
        <v>2.2316314676244176E-2</v>
      </c>
      <c r="AL100" s="3">
        <f>+'Indice PondENGHO'!AL98/'Indice PondENGHO'!AL97-1</f>
        <v>4.5626107225668511E-2</v>
      </c>
      <c r="AM100" s="11">
        <f>+'Indice PondENGHO'!AM98/'Indice PondENGHO'!AM97-1</f>
        <v>2.1310980933357815E-2</v>
      </c>
      <c r="AN100" s="3">
        <f>+'Indice PondENGHO'!AN98/'Indice PondENGHO'!AN97-1</f>
        <v>2.1999416792749082E-2</v>
      </c>
      <c r="AO100" s="3">
        <f>+'Indice PondENGHO'!AO98/'Indice PondENGHO'!AO97-1</f>
        <v>2.4908052572249817E-2</v>
      </c>
      <c r="AP100" s="3">
        <f>+'Indice PondENGHO'!AP98/'Indice PondENGHO'!AP97-1</f>
        <v>1.5824626575648759E-2</v>
      </c>
      <c r="AQ100" s="3">
        <f>+'Indice PondENGHO'!AQ98/'Indice PondENGHO'!AQ97-1</f>
        <v>5.2936793119535475E-2</v>
      </c>
      <c r="AR100" s="3">
        <f>+'Indice PondENGHO'!AR98/'Indice PondENGHO'!AR97-1</f>
        <v>9.830817374871792E-3</v>
      </c>
      <c r="AS100" s="3">
        <f>+'Indice PondENGHO'!AS98/'Indice PondENGHO'!AS97-1</f>
        <v>2.1293273937749158E-2</v>
      </c>
      <c r="AT100" s="3">
        <f>+'Indice PondENGHO'!AT98/'Indice PondENGHO'!AT97-1</f>
        <v>2.2074812477902439E-2</v>
      </c>
      <c r="AU100" s="3">
        <f>+'Indice PondENGHO'!AU98/'Indice PondENGHO'!AU97-1</f>
        <v>5.0294414718858427E-2</v>
      </c>
      <c r="AV100" s="3">
        <f>+'Indice PondENGHO'!AV98/'Indice PondENGHO'!AV97-1</f>
        <v>2.6939672857868135E-2</v>
      </c>
      <c r="AW100" s="3">
        <f>+'Indice PondENGHO'!AW98/'Indice PondENGHO'!AW97-1</f>
        <v>2.2058224334148724E-2</v>
      </c>
      <c r="AX100" s="3">
        <f>+'Indice PondENGHO'!AX98/'Indice PondENGHO'!AX97-1</f>
        <v>4.6394570405783986E-2</v>
      </c>
      <c r="AY100" s="3">
        <f>+'Indice PondENGHO'!AY98/'Indice PondENGHO'!AY97-1</f>
        <v>2.1356089807447853E-2</v>
      </c>
      <c r="AZ100" s="10">
        <f>+'Indice PondENGHO'!AZ98/'Indice PondENGHO'!AZ97-1</f>
        <v>2.186354009058622E-2</v>
      </c>
      <c r="BA100" s="3">
        <f>+'Indice PondENGHO'!BA98/'Indice PondENGHO'!BA97-1</f>
        <v>2.5313262447349327E-2</v>
      </c>
      <c r="BB100" s="3">
        <f>+'Indice PondENGHO'!BB98/'Indice PondENGHO'!BB97-1</f>
        <v>1.558896950878319E-2</v>
      </c>
      <c r="BC100" s="3">
        <f>+'Indice PondENGHO'!BC98/'Indice PondENGHO'!BC97-1</f>
        <v>5.4098539026183001E-2</v>
      </c>
      <c r="BD100" s="3">
        <f>+'Indice PondENGHO'!BD98/'Indice PondENGHO'!BD97-1</f>
        <v>9.1717351398163949E-3</v>
      </c>
      <c r="BE100" s="3">
        <f>+'Indice PondENGHO'!BE98/'Indice PondENGHO'!BE97-1</f>
        <v>2.2069434941490496E-2</v>
      </c>
      <c r="BF100" s="3">
        <f>+'Indice PondENGHO'!BF98/'Indice PondENGHO'!BF97-1</f>
        <v>2.07777763968231E-2</v>
      </c>
      <c r="BG100" s="3">
        <f>+'Indice PondENGHO'!BG98/'Indice PondENGHO'!BG97-1</f>
        <v>5.0238392472447879E-2</v>
      </c>
      <c r="BH100" s="3">
        <f>+'Indice PondENGHO'!BH98/'Indice PondENGHO'!BH97-1</f>
        <v>2.903633565178998E-2</v>
      </c>
      <c r="BI100" s="3">
        <f>+'Indice PondENGHO'!BI98/'Indice PondENGHO'!BI97-1</f>
        <v>2.2189800931177839E-2</v>
      </c>
      <c r="BJ100" s="3">
        <f>+'Indice PondENGHO'!BJ98/'Indice PondENGHO'!BJ97-1</f>
        <v>4.6651160229112865E-2</v>
      </c>
      <c r="BK100" s="11">
        <f>+'Indice PondENGHO'!BK98/'Indice PondENGHO'!BK97-1</f>
        <v>2.1474645556118999E-2</v>
      </c>
      <c r="BL100" s="65">
        <f>+'Indice PondENGHO'!BL98/'Indice PondENGHO'!BL97-1</f>
        <v>2.6325876581951402E-2</v>
      </c>
      <c r="BM100" s="65">
        <f>+'Indice PondENGHO'!BM98/'Indice PondENGHO'!BM97-1</f>
        <v>2.6725733965583087E-2</v>
      </c>
      <c r="BN100" s="65">
        <f>+'Indice PondENGHO'!BN98/'Indice PondENGHO'!BN97-1</f>
        <v>2.6753996324876184E-2</v>
      </c>
      <c r="BO100" s="65">
        <f>+'Indice PondENGHO'!BO98/'Indice PondENGHO'!BO97-1</f>
        <v>2.6929402287534376E-2</v>
      </c>
      <c r="BP100" s="65">
        <f>+'Indice PondENGHO'!BP98/'Indice PondENGHO'!BP97-1</f>
        <v>2.7491859150091003E-2</v>
      </c>
      <c r="BQ100" s="10">
        <f>+'Indice PondENGHO'!BQ98/'Indice PondENGHO'!BQ97-1</f>
        <v>2.217167156704658E-2</v>
      </c>
      <c r="BR100" s="3">
        <f>+'Indice PondENGHO'!BR98/'Indice PondENGHO'!BR97-1</f>
        <v>2.4947805934643519E-2</v>
      </c>
      <c r="BS100" s="3">
        <f>+'Indice PondENGHO'!BS98/'Indice PondENGHO'!BS97-1</f>
        <v>1.5985412557958156E-2</v>
      </c>
      <c r="BT100" s="3">
        <f>+'Indice PondENGHO'!BT98/'Indice PondENGHO'!BT97-1</f>
        <v>5.2526170989982024E-2</v>
      </c>
      <c r="BU100" s="3">
        <f>+'Indice PondENGHO'!BU98/'Indice PondENGHO'!BU97-1</f>
        <v>9.5761915762022642E-3</v>
      </c>
      <c r="BV100" s="3">
        <f>+'Indice PondENGHO'!BV98/'Indice PondENGHO'!BV97-1</f>
        <v>2.1255103871768544E-2</v>
      </c>
      <c r="BW100" s="3">
        <f>+'Indice PondENGHO'!BW98/'Indice PondENGHO'!BW97-1</f>
        <v>2.2603292732598756E-2</v>
      </c>
      <c r="BX100" s="3">
        <f>+'Indice PondENGHO'!BX98/'Indice PondENGHO'!BX97-1</f>
        <v>5.0435235202051842E-2</v>
      </c>
      <c r="BY100" s="3">
        <f>+'Indice PondENGHO'!BY98/'Indice PondENGHO'!BY97-1</f>
        <v>2.7175467185380109E-2</v>
      </c>
      <c r="BZ100" s="3">
        <f>+'Indice PondENGHO'!BZ98/'Indice PondENGHO'!BZ97-1</f>
        <v>2.2172275157506194E-2</v>
      </c>
      <c r="CA100" s="3">
        <f>+'Indice PondENGHO'!CA98/'Indice PondENGHO'!CA97-1</f>
        <v>4.6036420245772147E-2</v>
      </c>
      <c r="CB100" s="11">
        <f>+'Indice PondENGHO'!CB98/'Indice PondENGHO'!CB97-1</f>
        <v>2.1351968403036992E-2</v>
      </c>
      <c r="CC100" s="55">
        <f>+'Indice PondENGHO'!CC98/'Indice PondENGHO'!CC97-1</f>
        <v>2.6974502188926497E-2</v>
      </c>
      <c r="CD100" s="56">
        <f>+'Indice PondENGHO'!CD98/'Indice PondENGHO'!CD97-1</f>
        <v>2.6974502188926497E-2</v>
      </c>
      <c r="CF100" s="3">
        <f t="shared" ref="CF100" si="18">+BL100-BP100</f>
        <v>-1.1659825681396008E-3</v>
      </c>
    </row>
    <row r="101" spans="1:84" x14ac:dyDescent="0.3"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8:BP9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9:BP9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0:BP10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8:CB9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9:CB9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0:CB10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F01F-A45D-48ED-A3F9-4EA863ADD472}">
  <dimension ref="A1:BV95"/>
  <sheetViews>
    <sheetView zoomScale="71" workbookViewId="0">
      <pane xSplit="3" ySplit="4" topLeftCell="BQ55" activePane="bottomRight" state="frozen"/>
      <selection pane="topRight" activeCell="D1" sqref="D1"/>
      <selection pane="bottomLeft" activeCell="A5" sqref="A5"/>
      <selection pane="bottomRight" activeCell="BQ95" sqref="BQ95"/>
    </sheetView>
  </sheetViews>
  <sheetFormatPr baseColWidth="10" defaultRowHeight="14.4" x14ac:dyDescent="0.3"/>
  <cols>
    <col min="1" max="3" width="11.44140625" style="1"/>
  </cols>
  <sheetData>
    <row r="1" spans="1:70" x14ac:dyDescent="0.3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18"/>
      <c r="Q1" s="18"/>
      <c r="R1" s="81" t="s">
        <v>150</v>
      </c>
      <c r="S1" s="82"/>
      <c r="T1" s="82"/>
      <c r="U1" s="82"/>
      <c r="V1" s="82"/>
      <c r="W1" s="82"/>
      <c r="X1" s="82"/>
      <c r="Y1" s="82"/>
      <c r="Z1" s="82"/>
      <c r="AA1" s="82"/>
      <c r="AB1" s="82"/>
      <c r="AC1" s="83"/>
      <c r="AE1" s="81" t="s">
        <v>98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3"/>
      <c r="AQ1" s="18"/>
      <c r="AR1" s="18"/>
      <c r="AS1" s="81" t="s">
        <v>151</v>
      </c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3"/>
      <c r="BF1" s="81" t="s">
        <v>152</v>
      </c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3"/>
    </row>
    <row r="2" spans="1:70" ht="48.6" thickBot="1" x14ac:dyDescent="0.3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/>
      <c r="Q2" s="16"/>
      <c r="R2" s="15" t="s">
        <v>100</v>
      </c>
      <c r="S2" s="16" t="s">
        <v>101</v>
      </c>
      <c r="T2" s="16" t="s">
        <v>102</v>
      </c>
      <c r="U2" s="16" t="s">
        <v>103</v>
      </c>
      <c r="V2" s="16" t="s">
        <v>104</v>
      </c>
      <c r="W2" s="16" t="s">
        <v>105</v>
      </c>
      <c r="X2" s="16" t="s">
        <v>106</v>
      </c>
      <c r="Y2" s="16" t="s">
        <v>107</v>
      </c>
      <c r="Z2" s="16" t="s">
        <v>108</v>
      </c>
      <c r="AA2" s="16" t="s">
        <v>109</v>
      </c>
      <c r="AB2" s="16" t="s">
        <v>110</v>
      </c>
      <c r="AC2" s="17" t="s">
        <v>111</v>
      </c>
      <c r="AE2" s="15" t="s">
        <v>100</v>
      </c>
      <c r="AF2" s="16" t="s">
        <v>101</v>
      </c>
      <c r="AG2" s="16" t="s">
        <v>102</v>
      </c>
      <c r="AH2" s="16" t="s">
        <v>103</v>
      </c>
      <c r="AI2" s="16" t="s">
        <v>104</v>
      </c>
      <c r="AJ2" s="16" t="s">
        <v>105</v>
      </c>
      <c r="AK2" s="16" t="s">
        <v>106</v>
      </c>
      <c r="AL2" s="16" t="s">
        <v>107</v>
      </c>
      <c r="AM2" s="16" t="s">
        <v>108</v>
      </c>
      <c r="AN2" s="16" t="s">
        <v>109</v>
      </c>
      <c r="AO2" s="16" t="s">
        <v>110</v>
      </c>
      <c r="AP2" s="17" t="s">
        <v>111</v>
      </c>
      <c r="AQ2" s="16"/>
      <c r="AR2" s="16"/>
      <c r="AS2" s="15" t="s">
        <v>100</v>
      </c>
      <c r="AT2" s="16" t="s">
        <v>101</v>
      </c>
      <c r="AU2" s="16" t="s">
        <v>102</v>
      </c>
      <c r="AV2" s="16" t="s">
        <v>103</v>
      </c>
      <c r="AW2" s="16" t="s">
        <v>104</v>
      </c>
      <c r="AX2" s="16" t="s">
        <v>105</v>
      </c>
      <c r="AY2" s="16" t="s">
        <v>106</v>
      </c>
      <c r="AZ2" s="16" t="s">
        <v>107</v>
      </c>
      <c r="BA2" s="16" t="s">
        <v>108</v>
      </c>
      <c r="BB2" s="16" t="s">
        <v>109</v>
      </c>
      <c r="BC2" s="16" t="s">
        <v>110</v>
      </c>
      <c r="BD2" s="17" t="s">
        <v>111</v>
      </c>
      <c r="BF2" s="15" t="s">
        <v>100</v>
      </c>
      <c r="BG2" s="16" t="s">
        <v>101</v>
      </c>
      <c r="BH2" s="16" t="s">
        <v>102</v>
      </c>
      <c r="BI2" s="16" t="s">
        <v>103</v>
      </c>
      <c r="BJ2" s="16" t="s">
        <v>104</v>
      </c>
      <c r="BK2" s="16" t="s">
        <v>105</v>
      </c>
      <c r="BL2" s="16" t="s">
        <v>106</v>
      </c>
      <c r="BM2" s="16" t="s">
        <v>107</v>
      </c>
      <c r="BN2" s="16" t="s">
        <v>108</v>
      </c>
      <c r="BO2" s="16" t="s">
        <v>109</v>
      </c>
      <c r="BP2" s="16" t="s">
        <v>110</v>
      </c>
      <c r="BQ2" s="17" t="s">
        <v>111</v>
      </c>
    </row>
    <row r="3" spans="1:70" s="31" customFormat="1" ht="15" thickBot="1" x14ac:dyDescent="0.35">
      <c r="A3" s="73"/>
      <c r="B3" s="74"/>
      <c r="C3" s="74"/>
      <c r="D3" s="32">
        <v>34.475013732910156</v>
      </c>
      <c r="E3" s="33">
        <v>2.2236170768737793</v>
      </c>
      <c r="F3" s="33">
        <v>7.9922947883605957</v>
      </c>
      <c r="G3" s="33">
        <v>14.191224098205566</v>
      </c>
      <c r="H3" s="33">
        <v>4.1193418502807617</v>
      </c>
      <c r="I3" s="33">
        <v>4.1856107711791992</v>
      </c>
      <c r="J3" s="33">
        <v>10.388893127441406</v>
      </c>
      <c r="K3" s="33">
        <v>5.0157270431518555</v>
      </c>
      <c r="L3" s="33">
        <v>7.702176570892334</v>
      </c>
      <c r="M3" s="33">
        <v>1.6482053995132446</v>
      </c>
      <c r="N3" s="33">
        <v>4.388763427734375</v>
      </c>
      <c r="O3" s="34">
        <v>3.6691303253173828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E3" s="35">
        <v>15.698500633239746</v>
      </c>
      <c r="AF3" s="36">
        <v>1.8403748273849487</v>
      </c>
      <c r="AG3" s="36">
        <v>5.9696140289306641</v>
      </c>
      <c r="AH3" s="36">
        <v>14.619551658630371</v>
      </c>
      <c r="AI3" s="36">
        <v>6.9953794479370117</v>
      </c>
      <c r="AJ3" s="36">
        <v>7.9965476989746094</v>
      </c>
      <c r="AK3" s="36">
        <v>15.644683837890625</v>
      </c>
      <c r="AL3" s="36">
        <v>4.5556302070617676</v>
      </c>
      <c r="AM3" s="36">
        <v>9.7462596893310547</v>
      </c>
      <c r="AN3" s="36">
        <v>3.7638986110687256</v>
      </c>
      <c r="AO3" s="36">
        <v>8.1615171432495117</v>
      </c>
      <c r="AP3" s="37">
        <v>5.0080423355102539</v>
      </c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</row>
    <row r="4" spans="1:70" x14ac:dyDescent="0.3">
      <c r="A4" s="1" t="s">
        <v>0</v>
      </c>
      <c r="B4" s="1" t="s">
        <v>1</v>
      </c>
      <c r="C4" s="1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tr">
        <f>+'Indice PondENGHO'!BL1</f>
        <v>ipc_quintil1</v>
      </c>
      <c r="AE4" t="s">
        <v>51</v>
      </c>
      <c r="AF4" t="s">
        <v>52</v>
      </c>
      <c r="AG4" t="s">
        <v>53</v>
      </c>
      <c r="AH4" t="s">
        <v>54</v>
      </c>
      <c r="AI4" t="s">
        <v>55</v>
      </c>
      <c r="AJ4" t="s">
        <v>56</v>
      </c>
      <c r="AK4" t="s">
        <v>57</v>
      </c>
      <c r="AL4" t="s">
        <v>58</v>
      </c>
      <c r="AM4" t="s">
        <v>59</v>
      </c>
      <c r="AN4" t="s">
        <v>60</v>
      </c>
      <c r="AO4" t="s">
        <v>61</v>
      </c>
      <c r="AP4" t="s">
        <v>62</v>
      </c>
      <c r="AQ4" s="57" t="str">
        <f>+'Indice PondENGHO'!BP1</f>
        <v>ipc_quintil5</v>
      </c>
    </row>
    <row r="5" spans="1:70" x14ac:dyDescent="0.3">
      <c r="A5" s="2">
        <v>42705</v>
      </c>
      <c r="B5" s="1" t="s">
        <v>82</v>
      </c>
      <c r="C5" s="1">
        <v>2016</v>
      </c>
      <c r="D5" s="57">
        <v>100</v>
      </c>
      <c r="E5" s="57">
        <v>100</v>
      </c>
      <c r="F5" s="57">
        <v>100</v>
      </c>
      <c r="G5" s="57">
        <v>100</v>
      </c>
      <c r="H5" s="57">
        <v>100</v>
      </c>
      <c r="I5" s="57">
        <v>100</v>
      </c>
      <c r="J5" s="57">
        <v>100</v>
      </c>
      <c r="K5" s="57">
        <v>100</v>
      </c>
      <c r="L5" s="57">
        <v>100</v>
      </c>
      <c r="M5" s="57">
        <v>100</v>
      </c>
      <c r="N5" s="57">
        <v>100</v>
      </c>
      <c r="O5" s="57">
        <v>100</v>
      </c>
      <c r="P5">
        <f>+'Indice PondENGHO'!BL2</f>
        <v>100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E5" s="57">
        <v>100</v>
      </c>
      <c r="AF5" s="57">
        <v>100</v>
      </c>
      <c r="AG5" s="57">
        <v>100</v>
      </c>
      <c r="AH5" s="57">
        <v>100</v>
      </c>
      <c r="AI5" s="57">
        <v>100</v>
      </c>
      <c r="AJ5" s="57">
        <v>100</v>
      </c>
      <c r="AK5" s="57">
        <v>100</v>
      </c>
      <c r="AL5" s="57">
        <v>100</v>
      </c>
      <c r="AM5" s="57">
        <v>100</v>
      </c>
      <c r="AN5" s="57">
        <v>100</v>
      </c>
      <c r="AO5" s="57">
        <v>100</v>
      </c>
      <c r="AP5" s="57">
        <v>100</v>
      </c>
      <c r="AQ5" s="57">
        <f>+'Indice PondENGHO'!BP2</f>
        <v>100</v>
      </c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</row>
    <row r="6" spans="1:70" x14ac:dyDescent="0.3">
      <c r="A6" s="2">
        <v>42736</v>
      </c>
      <c r="B6" s="1" t="s">
        <v>83</v>
      </c>
      <c r="C6" s="1">
        <v>2017</v>
      </c>
      <c r="D6" s="57">
        <v>101.31552124023438</v>
      </c>
      <c r="E6" s="57">
        <v>100.98404693603516</v>
      </c>
      <c r="F6" s="57">
        <v>99.448814392089844</v>
      </c>
      <c r="G6" s="57">
        <v>101.75705718994141</v>
      </c>
      <c r="H6" s="57">
        <v>100.89682769775391</v>
      </c>
      <c r="I6" s="57">
        <v>102.51604461669922</v>
      </c>
      <c r="J6" s="57">
        <v>102.0775146484375</v>
      </c>
      <c r="K6" s="57">
        <v>103.05092620849609</v>
      </c>
      <c r="L6" s="57">
        <v>103.20416259765625</v>
      </c>
      <c r="M6" s="57">
        <v>100.69159698486328</v>
      </c>
      <c r="N6" s="57">
        <v>103.06368255615234</v>
      </c>
      <c r="O6" s="57">
        <v>101.94652557373047</v>
      </c>
      <c r="P6">
        <f>+'Indice PondENGHO'!BL3</f>
        <v>101.50907897949219</v>
      </c>
      <c r="Q6" s="65">
        <f>+P6/P5-1</f>
        <v>1.5090789794921955E-2</v>
      </c>
      <c r="R6" s="75">
        <f>+D$3*(D6-D5)/$P5</f>
        <v>0.45352612823015082</v>
      </c>
      <c r="S6" s="75">
        <f t="shared" ref="S6:AC6" si="0">+E$3*(E6-E5)/$P5</f>
        <v>2.1881435714130929E-2</v>
      </c>
      <c r="T6" s="75">
        <f t="shared" si="0"/>
        <v>-4.4052378615197084E-2</v>
      </c>
      <c r="U6" s="75">
        <f t="shared" si="0"/>
        <v>0.2493479233582184</v>
      </c>
      <c r="V6" s="75">
        <f t="shared" si="0"/>
        <v>3.6943398678486117E-2</v>
      </c>
      <c r="W6" s="75">
        <f t="shared" si="0"/>
        <v>0.10531183448423689</v>
      </c>
      <c r="X6" s="75">
        <f t="shared" si="0"/>
        <v>0.21583077653311192</v>
      </c>
      <c r="Y6" s="75">
        <f t="shared" si="0"/>
        <v>0.15302613090614614</v>
      </c>
      <c r="Z6" s="75">
        <f t="shared" si="0"/>
        <v>0.24679026088997488</v>
      </c>
      <c r="AA6" s="75">
        <f t="shared" si="0"/>
        <v>1.1398938847387399E-2</v>
      </c>
      <c r="AB6" s="75">
        <f t="shared" si="0"/>
        <v>0.13445777956629171</v>
      </c>
      <c r="AC6" s="75">
        <f t="shared" si="0"/>
        <v>7.1420560115802806E-2</v>
      </c>
      <c r="AE6" s="57">
        <v>101.28296661376953</v>
      </c>
      <c r="AF6" s="57">
        <v>100.91390228271484</v>
      </c>
      <c r="AG6" s="57">
        <v>99.006050109863281</v>
      </c>
      <c r="AH6" s="57">
        <v>101.74652099609375</v>
      </c>
      <c r="AI6" s="57">
        <v>100.87369537353516</v>
      </c>
      <c r="AJ6" s="57">
        <v>102.14638519287109</v>
      </c>
      <c r="AK6" s="57">
        <v>102.10839080810547</v>
      </c>
      <c r="AL6" s="57">
        <v>103.01628112792969</v>
      </c>
      <c r="AM6" s="57">
        <v>103.07907104492188</v>
      </c>
      <c r="AN6" s="57">
        <v>100.83375549316406</v>
      </c>
      <c r="AO6" s="57">
        <v>103.12466430664063</v>
      </c>
      <c r="AP6" s="57">
        <v>101.98666381835938</v>
      </c>
      <c r="AQ6" s="57">
        <f>+'Indice PondENGHO'!BP3</f>
        <v>101.68459320068359</v>
      </c>
      <c r="AR6" s="65">
        <f>+AQ6/AQ5-1</f>
        <v>1.6845932006835929E-2</v>
      </c>
      <c r="AS6" s="75">
        <f>+AE$3*(AE6-AE5)/$P5</f>
        <v>0.2014065219868644</v>
      </c>
      <c r="AT6" s="75">
        <f t="shared" ref="AT6:AT69" si="1">+AF$3*(AF6-AF5)/$P5</f>
        <v>1.6819227557980411E-2</v>
      </c>
      <c r="AU6" s="75">
        <f t="shared" ref="AU6:AU69" si="2">+AG$3*(AG6-AG5)/$P5</f>
        <v>-5.9334972082142487E-2</v>
      </c>
      <c r="AV6" s="75">
        <f t="shared" ref="AV6:AV69" si="3">+AH$3*(AH6-AH5)/$P5</f>
        <v>0.25533353925275148</v>
      </c>
      <c r="AW6" s="75">
        <f t="shared" ref="AW6:AW69" si="4">+AI$3*(AI6-AI5)/$P5</f>
        <v>6.1118306597854825E-2</v>
      </c>
      <c r="AX6" s="75">
        <f t="shared" ref="AX6:AX69" si="5">+AJ$3*(AJ6-AJ5)/$P5</f>
        <v>0.17163671575166517</v>
      </c>
      <c r="AY6" s="75">
        <f t="shared" ref="AY6:AY69" si="6">+AK$3*(AK6-AK5)/$P5</f>
        <v>0.32985107599524782</v>
      </c>
      <c r="AZ6" s="75">
        <f t="shared" ref="AZ6:AZ69" si="7">+AL$3*(AL6-AL5)/$P5</f>
        <v>0.13741061419386824</v>
      </c>
      <c r="BA6" s="75">
        <f t="shared" ref="BA6:BA69" si="8">+AM$3*(AM6-AM5)/$P5</f>
        <v>0.30009426005708517</v>
      </c>
      <c r="BB6" s="75">
        <f t="shared" ref="BB6:BB69" si="9">+AN$3*(AN6-AN5)/$P5</f>
        <v>3.1381711426911353E-2</v>
      </c>
      <c r="BC6" s="75">
        <f t="shared" ref="BC6:BC69" si="10">+AO$3*(AO6-AO5)/$P5</f>
        <v>0.25502001305547312</v>
      </c>
      <c r="BD6" s="75">
        <f t="shared" ref="BD6:BD69" si="11">+AP$3*(AP6-AP5)/$P5</f>
        <v>9.9492965087702029E-2</v>
      </c>
      <c r="BE6" s="57"/>
      <c r="BF6" s="57">
        <f>+R6-AS6</f>
        <v>0.25211960624328644</v>
      </c>
      <c r="BG6" s="57">
        <f t="shared" ref="BG6:BQ6" si="12">+S6-AT6</f>
        <v>5.0622081561505182E-3</v>
      </c>
      <c r="BH6" s="57">
        <f t="shared" si="12"/>
        <v>1.5282593466945403E-2</v>
      </c>
      <c r="BI6" s="57">
        <f t="shared" si="12"/>
        <v>-5.9856158945330862E-3</v>
      </c>
      <c r="BJ6" s="57">
        <f t="shared" si="12"/>
        <v>-2.4174907919368709E-2</v>
      </c>
      <c r="BK6" s="57">
        <f t="shared" si="12"/>
        <v>-6.6324881267428276E-2</v>
      </c>
      <c r="BL6" s="57">
        <f t="shared" si="12"/>
        <v>-0.1140202994621359</v>
      </c>
      <c r="BM6" s="57">
        <f t="shared" si="12"/>
        <v>1.5615516712277899E-2</v>
      </c>
      <c r="BN6" s="57">
        <f t="shared" si="12"/>
        <v>-5.3303999167110289E-2</v>
      </c>
      <c r="BO6" s="57">
        <f t="shared" si="12"/>
        <v>-1.9982772579523952E-2</v>
      </c>
      <c r="BP6" s="57">
        <f t="shared" si="12"/>
        <v>-0.12056223348918141</v>
      </c>
      <c r="BQ6" s="57">
        <f t="shared" si="12"/>
        <v>-2.8072404971899223E-2</v>
      </c>
      <c r="BR6" s="57">
        <f t="shared" ref="BR6:BR69" si="13">+SUM(BF6:BQ6)</f>
        <v>-0.14434719017252068</v>
      </c>
    </row>
    <row r="7" spans="1:70" x14ac:dyDescent="0.3">
      <c r="A7" s="2">
        <v>42767</v>
      </c>
      <c r="B7" s="1" t="s">
        <v>84</v>
      </c>
      <c r="C7" s="1">
        <v>2017</v>
      </c>
      <c r="D7" s="57">
        <v>103.272705078125</v>
      </c>
      <c r="E7" s="57">
        <v>105.11042022705078</v>
      </c>
      <c r="F7" s="57">
        <v>99.300804138183594</v>
      </c>
      <c r="G7" s="57">
        <v>106.74596405029297</v>
      </c>
      <c r="H7" s="57">
        <v>101.32181549072266</v>
      </c>
      <c r="I7" s="57">
        <v>105.06521606445313</v>
      </c>
      <c r="J7" s="57">
        <v>104.02630615234375</v>
      </c>
      <c r="K7" s="57">
        <v>107.11670684814453</v>
      </c>
      <c r="L7" s="57">
        <v>103.94693756103516</v>
      </c>
      <c r="M7" s="57">
        <v>104.21710968017578</v>
      </c>
      <c r="N7" s="57">
        <v>104.85345458984375</v>
      </c>
      <c r="O7" s="57">
        <v>103.69755554199219</v>
      </c>
      <c r="P7">
        <f>+'Indice PondENGHO'!BL4</f>
        <v>103.52626800537109</v>
      </c>
      <c r="Q7" s="65">
        <f t="shared" ref="Q7:Q70" si="14">+P7/P6-1</f>
        <v>1.9872005993537112E-2</v>
      </c>
      <c r="R7" s="75">
        <f t="shared" ref="R7:R70" si="15">+D$3*(D7-D6)/$P6</f>
        <v>0.66470842182245415</v>
      </c>
      <c r="S7" s="75">
        <f t="shared" ref="S7:S70" si="16">+E$3*(E7-E6)/$P6</f>
        <v>9.0390674486485245E-2</v>
      </c>
      <c r="T7" s="75">
        <f t="shared" ref="T7:T70" si="17">+F$3*(F7-F6)/$P6</f>
        <v>-1.1653554468343066E-2</v>
      </c>
      <c r="U7" s="75">
        <f t="shared" ref="U7:U70" si="18">+G$3*(G7-G6)/$P6</f>
        <v>0.69746170462868229</v>
      </c>
      <c r="V7" s="75">
        <f t="shared" ref="V7:V70" si="19">+H$3*(H7-H6)/$P6</f>
        <v>1.7246437649072893E-2</v>
      </c>
      <c r="W7" s="75">
        <f t="shared" ref="W7:W70" si="20">+I$3*(I7-I6)/$P6</f>
        <v>0.10511216904506486</v>
      </c>
      <c r="X7" s="75">
        <f t="shared" ref="X7:X70" si="21">+J$3*(J7-J6)/$P6</f>
        <v>0.19944803819802254</v>
      </c>
      <c r="Y7" s="75">
        <f t="shared" ref="Y7:Y70" si="22">+K$3*(K7-K6)/$P6</f>
        <v>0.2008967681593079</v>
      </c>
      <c r="Z7" s="75">
        <f t="shared" ref="Z7:Z70" si="23">+L$3*(L7-L6)/$P6</f>
        <v>5.63593323661052E-2</v>
      </c>
      <c r="AA7" s="75">
        <f t="shared" ref="AA7:AA70" si="24">+M$3*(M7-M6)/$P6</f>
        <v>5.7243835909894333E-2</v>
      </c>
      <c r="AB7" s="75">
        <f t="shared" ref="AB7:AB70" si="25">+N$3*(N7-N6)/$P6</f>
        <v>7.7381118264638546E-2</v>
      </c>
      <c r="AC7" s="75">
        <f t="shared" ref="AC7:AC70" si="26">+O$3*(O7-O6)/$P6</f>
        <v>6.3292438683111255E-2</v>
      </c>
      <c r="AE7" s="57">
        <v>103.10145568847656</v>
      </c>
      <c r="AF7" s="57">
        <v>105.28750610351563</v>
      </c>
      <c r="AG7" s="57">
        <v>98.963394165039063</v>
      </c>
      <c r="AH7" s="57">
        <v>107.4716796875</v>
      </c>
      <c r="AI7" s="57">
        <v>101.31082153320313</v>
      </c>
      <c r="AJ7" s="57">
        <v>105.05087280273438</v>
      </c>
      <c r="AK7" s="57">
        <v>104.03643035888672</v>
      </c>
      <c r="AL7" s="57">
        <v>107.26271820068359</v>
      </c>
      <c r="AM7" s="57">
        <v>103.65223693847656</v>
      </c>
      <c r="AN7" s="57">
        <v>104.41826629638672</v>
      </c>
      <c r="AO7" s="57">
        <v>104.90280914306641</v>
      </c>
      <c r="AP7" s="57">
        <v>103.91586303710938</v>
      </c>
      <c r="AQ7" s="57">
        <f>+'Indice PondENGHO'!BP4</f>
        <v>103.81848907470703</v>
      </c>
      <c r="AR7" s="65">
        <f t="shared" ref="AR7:AR70" si="27">+AQ7/AQ6-1</f>
        <v>2.0985439454057842E-2</v>
      </c>
      <c r="AS7" s="75">
        <f t="shared" ref="AS7:AS70" si="28">+AE$3*(AE7-AE6)/$P6</f>
        <v>0.28123151325799473</v>
      </c>
      <c r="AT7" s="75">
        <f t="shared" si="1"/>
        <v>7.9294093273987232E-2</v>
      </c>
      <c r="AU7" s="75">
        <f t="shared" si="2"/>
        <v>-2.5085394252409013E-3</v>
      </c>
      <c r="AV7" s="75">
        <f t="shared" si="3"/>
        <v>0.82454943030051564</v>
      </c>
      <c r="AW7" s="75">
        <f t="shared" si="4"/>
        <v>3.0124038009592416E-2</v>
      </c>
      <c r="AX7" s="75">
        <f t="shared" si="5"/>
        <v>0.22880587575860867</v>
      </c>
      <c r="AY7" s="75">
        <f t="shared" si="6"/>
        <v>0.29715144204012772</v>
      </c>
      <c r="AZ7" s="75">
        <f t="shared" si="7"/>
        <v>0.19057602724316849</v>
      </c>
      <c r="BA7" s="75">
        <f t="shared" si="8"/>
        <v>5.503176365909148E-2</v>
      </c>
      <c r="BB7" s="75">
        <f t="shared" si="9"/>
        <v>0.13291161115092301</v>
      </c>
      <c r="BC7" s="75">
        <f t="shared" si="10"/>
        <v>0.142966123932634</v>
      </c>
      <c r="BD7" s="75">
        <f t="shared" si="11"/>
        <v>9.5178790491097023E-2</v>
      </c>
      <c r="BF7" s="57">
        <f t="shared" ref="BF7:BF70" si="29">+R7-AS7</f>
        <v>0.38347690856445943</v>
      </c>
      <c r="BG7" s="57">
        <f t="shared" ref="BG7:BG70" si="30">+S7-AT7</f>
        <v>1.1096581212498013E-2</v>
      </c>
      <c r="BH7" s="57">
        <f t="shared" ref="BH7:BH70" si="31">+T7-AU7</f>
        <v>-9.1450150431021636E-3</v>
      </c>
      <c r="BI7" s="57">
        <f t="shared" ref="BI7:BI70" si="32">+U7-AV7</f>
        <v>-0.12708772567183335</v>
      </c>
      <c r="BJ7" s="57">
        <f t="shared" ref="BJ7:BJ70" si="33">+V7-AW7</f>
        <v>-1.2877600360519523E-2</v>
      </c>
      <c r="BK7" s="57">
        <f t="shared" ref="BK7:BK70" si="34">+W7-AX7</f>
        <v>-0.12369370671354381</v>
      </c>
      <c r="BL7" s="57">
        <f t="shared" ref="BL7:BL70" si="35">+X7-AY7</f>
        <v>-9.7703403842105185E-2</v>
      </c>
      <c r="BM7" s="57">
        <f t="shared" ref="BM7:BM70" si="36">+Y7-AZ7</f>
        <v>1.0320740916139409E-2</v>
      </c>
      <c r="BN7" s="57">
        <f t="shared" ref="BN7:BN70" si="37">+Z7-BA7</f>
        <v>1.3275687070137196E-3</v>
      </c>
      <c r="BO7" s="57">
        <f t="shared" ref="BO7:BO70" si="38">+AA7-BB7</f>
        <v>-7.5667775241028676E-2</v>
      </c>
      <c r="BP7" s="57">
        <f t="shared" ref="BP7:BP70" si="39">+AB7-BC7</f>
        <v>-6.5585005667995452E-2</v>
      </c>
      <c r="BQ7" s="57">
        <f t="shared" ref="BQ7:BQ70" si="40">+AC7-BD7</f>
        <v>-3.1886351807985769E-2</v>
      </c>
      <c r="BR7" s="57">
        <f t="shared" si="13"/>
        <v>-0.13742478494800336</v>
      </c>
    </row>
    <row r="8" spans="1:70" x14ac:dyDescent="0.3">
      <c r="A8" s="2">
        <v>42795</v>
      </c>
      <c r="B8" s="1" t="s">
        <v>85</v>
      </c>
      <c r="C8" s="1">
        <v>2017</v>
      </c>
      <c r="D8" s="57">
        <v>105.87045288085938</v>
      </c>
      <c r="E8" s="57">
        <v>107.25253295898438</v>
      </c>
      <c r="F8" s="57">
        <v>102.28192901611328</v>
      </c>
      <c r="G8" s="57">
        <v>111.78063201904297</v>
      </c>
      <c r="H8" s="57">
        <v>102.27632904052734</v>
      </c>
      <c r="I8" s="57">
        <v>107.21785736083984</v>
      </c>
      <c r="J8" s="57">
        <v>105.27593994140625</v>
      </c>
      <c r="K8" s="57">
        <v>110.82113647460938</v>
      </c>
      <c r="L8" s="57">
        <v>105.59775543212891</v>
      </c>
      <c r="M8" s="57">
        <v>116.596923828125</v>
      </c>
      <c r="N8" s="57">
        <v>106.04940795898438</v>
      </c>
      <c r="O8" s="57">
        <v>105.58788299560547</v>
      </c>
      <c r="P8">
        <f>+'Indice PondENGHO'!BL5</f>
        <v>106.15035247802734</v>
      </c>
      <c r="Q8" s="65">
        <f t="shared" si="14"/>
        <v>2.5347040159122702E-2</v>
      </c>
      <c r="R8" s="75">
        <f t="shared" si="15"/>
        <v>0.86506925149913061</v>
      </c>
      <c r="S8" s="75">
        <f t="shared" si="16"/>
        <v>4.6009950354524126E-2</v>
      </c>
      <c r="T8" s="75">
        <f t="shared" si="17"/>
        <v>0.23014476696961036</v>
      </c>
      <c r="U8" s="75">
        <f t="shared" si="18"/>
        <v>0.69014466358317716</v>
      </c>
      <c r="V8" s="75">
        <f t="shared" si="19"/>
        <v>3.798038592646364E-2</v>
      </c>
      <c r="W8" s="75">
        <f t="shared" si="20"/>
        <v>8.7032197433929981E-2</v>
      </c>
      <c r="X8" s="75">
        <f t="shared" si="21"/>
        <v>0.12540113860123334</v>
      </c>
      <c r="Y8" s="75">
        <f t="shared" si="22"/>
        <v>0.17947529853919456</v>
      </c>
      <c r="Z8" s="75">
        <f t="shared" si="23"/>
        <v>0.12281801493017187</v>
      </c>
      <c r="AA8" s="75">
        <f t="shared" si="24"/>
        <v>0.19709467864292901</v>
      </c>
      <c r="AB8" s="75">
        <f t="shared" si="25"/>
        <v>5.0699754843744303E-2</v>
      </c>
      <c r="AC8" s="75">
        <f t="shared" si="26"/>
        <v>6.699611527069281E-2</v>
      </c>
      <c r="AE8" s="57">
        <v>106.03763580322266</v>
      </c>
      <c r="AF8" s="57">
        <v>107.29032897949219</v>
      </c>
      <c r="AG8" s="57">
        <v>102.38634490966797</v>
      </c>
      <c r="AH8" s="57">
        <v>110.73004913330078</v>
      </c>
      <c r="AI8" s="57">
        <v>102.15190124511719</v>
      </c>
      <c r="AJ8" s="57">
        <v>107.04312133789063</v>
      </c>
      <c r="AK8" s="57">
        <v>105.29332733154297</v>
      </c>
      <c r="AL8" s="57">
        <v>110.50009155273438</v>
      </c>
      <c r="AM8" s="57">
        <v>105.43785095214844</v>
      </c>
      <c r="AN8" s="57">
        <v>113.69577789306641</v>
      </c>
      <c r="AO8" s="57">
        <v>105.91433715820313</v>
      </c>
      <c r="AP8" s="57">
        <v>105.70615386962891</v>
      </c>
      <c r="AQ8" s="57">
        <f>+'Indice PondENGHO'!BP5</f>
        <v>106.15550231933594</v>
      </c>
      <c r="AR8" s="65">
        <f t="shared" si="27"/>
        <v>2.2510568834682276E-2</v>
      </c>
      <c r="AS8" s="75">
        <f t="shared" si="28"/>
        <v>0.44523603795179884</v>
      </c>
      <c r="AT8" s="75">
        <f t="shared" si="1"/>
        <v>3.560395709876029E-2</v>
      </c>
      <c r="AU8" s="75">
        <f t="shared" si="2"/>
        <v>0.19737690906056085</v>
      </c>
      <c r="AV8" s="75">
        <f t="shared" si="3"/>
        <v>0.4601334651927752</v>
      </c>
      <c r="AW8" s="75">
        <f t="shared" si="4"/>
        <v>5.6832645899059765E-2</v>
      </c>
      <c r="AX8" s="75">
        <f t="shared" si="5"/>
        <v>0.15388471686009891</v>
      </c>
      <c r="AY8" s="75">
        <f t="shared" si="6"/>
        <v>0.18993977212613039</v>
      </c>
      <c r="AZ8" s="75">
        <f t="shared" si="7"/>
        <v>0.14245926293193711</v>
      </c>
      <c r="BA8" s="75">
        <f t="shared" si="8"/>
        <v>0.16810282276621746</v>
      </c>
      <c r="BB8" s="75">
        <f t="shared" si="9"/>
        <v>0.33730195906516197</v>
      </c>
      <c r="BC8" s="75">
        <f t="shared" si="10"/>
        <v>7.9744043666165665E-2</v>
      </c>
      <c r="BD8" s="75">
        <f t="shared" si="11"/>
        <v>8.6604612093894362E-2</v>
      </c>
      <c r="BF8" s="57">
        <f t="shared" si="29"/>
        <v>0.41983321354733177</v>
      </c>
      <c r="BG8" s="57">
        <f t="shared" si="30"/>
        <v>1.0405993255763836E-2</v>
      </c>
      <c r="BH8" s="57">
        <f t="shared" si="31"/>
        <v>3.2767857909049514E-2</v>
      </c>
      <c r="BI8" s="57">
        <f t="shared" si="32"/>
        <v>0.23001119839040196</v>
      </c>
      <c r="BJ8" s="57">
        <f t="shared" si="33"/>
        <v>-1.8852259972596125E-2</v>
      </c>
      <c r="BK8" s="57">
        <f t="shared" si="34"/>
        <v>-6.6852519426168933E-2</v>
      </c>
      <c r="BL8" s="57">
        <f t="shared" si="35"/>
        <v>-6.4538633524897054E-2</v>
      </c>
      <c r="BM8" s="57">
        <f t="shared" si="36"/>
        <v>3.7016035607257441E-2</v>
      </c>
      <c r="BN8" s="57">
        <f t="shared" si="37"/>
        <v>-4.528480783604559E-2</v>
      </c>
      <c r="BO8" s="57">
        <f t="shared" si="38"/>
        <v>-0.14020728042223296</v>
      </c>
      <c r="BP8" s="57">
        <f t="shared" si="39"/>
        <v>-2.9044288822421362E-2</v>
      </c>
      <c r="BQ8" s="57">
        <f t="shared" si="40"/>
        <v>-1.9608496823201552E-2</v>
      </c>
      <c r="BR8" s="57">
        <f t="shared" si="13"/>
        <v>0.34564601188224098</v>
      </c>
    </row>
    <row r="9" spans="1:70" x14ac:dyDescent="0.3">
      <c r="A9" s="2">
        <v>42826</v>
      </c>
      <c r="B9" s="1" t="s">
        <v>86</v>
      </c>
      <c r="C9" s="1">
        <v>2017</v>
      </c>
      <c r="D9" s="57">
        <v>108.28361511230469</v>
      </c>
      <c r="E9" s="57">
        <v>109.83644104003906</v>
      </c>
      <c r="F9" s="57">
        <v>106.34880065917969</v>
      </c>
      <c r="G9" s="57">
        <v>118.5626220703125</v>
      </c>
      <c r="H9" s="57">
        <v>103.48152160644531</v>
      </c>
      <c r="I9" s="57">
        <v>109.25569152832031</v>
      </c>
      <c r="J9" s="57">
        <v>105.92284393310547</v>
      </c>
      <c r="K9" s="57">
        <v>118.58323669433594</v>
      </c>
      <c r="L9" s="57">
        <v>108.28703308105469</v>
      </c>
      <c r="M9" s="57">
        <v>119.94288635253906</v>
      </c>
      <c r="N9" s="57">
        <v>107.99934387207031</v>
      </c>
      <c r="O9" s="57">
        <v>107.5074462890625</v>
      </c>
      <c r="P9">
        <f>+'Indice PondENGHO'!BL6</f>
        <v>109.06640625</v>
      </c>
      <c r="Q9" s="65">
        <f t="shared" si="14"/>
        <v>2.7470975874303027E-2</v>
      </c>
      <c r="R9" s="75">
        <f t="shared" si="15"/>
        <v>0.78373551407695996</v>
      </c>
      <c r="S9" s="75">
        <f t="shared" si="16"/>
        <v>5.4127207305267114E-2</v>
      </c>
      <c r="T9" s="75">
        <f t="shared" si="17"/>
        <v>0.30620375984657461</v>
      </c>
      <c r="U9" s="75">
        <f t="shared" si="18"/>
        <v>0.90668319419183097</v>
      </c>
      <c r="V9" s="75">
        <f t="shared" si="19"/>
        <v>4.6769511909635859E-2</v>
      </c>
      <c r="W9" s="75">
        <f t="shared" si="20"/>
        <v>8.0353766541178762E-2</v>
      </c>
      <c r="X9" s="75">
        <f t="shared" si="21"/>
        <v>6.3312238504997564E-2</v>
      </c>
      <c r="Y9" s="75">
        <f t="shared" si="22"/>
        <v>0.36676822144134047</v>
      </c>
      <c r="Z9" s="75">
        <f t="shared" si="23"/>
        <v>0.19513162996296346</v>
      </c>
      <c r="AA9" s="75">
        <f t="shared" si="24"/>
        <v>5.195303991524447E-2</v>
      </c>
      <c r="AB9" s="75">
        <f t="shared" si="25"/>
        <v>8.0619679746695386E-2</v>
      </c>
      <c r="AC9" s="75">
        <f t="shared" si="26"/>
        <v>6.6350489913325539E-2</v>
      </c>
      <c r="AE9" s="57">
        <v>108.32595825195313</v>
      </c>
      <c r="AF9" s="57">
        <v>109.85652923583984</v>
      </c>
      <c r="AG9" s="57">
        <v>107.05696105957031</v>
      </c>
      <c r="AH9" s="57">
        <v>116.94340515136719</v>
      </c>
      <c r="AI9" s="57">
        <v>103.26703643798828</v>
      </c>
      <c r="AJ9" s="57">
        <v>108.83908081054688</v>
      </c>
      <c r="AK9" s="57">
        <v>105.9703369140625</v>
      </c>
      <c r="AL9" s="57">
        <v>118.0113525390625</v>
      </c>
      <c r="AM9" s="57">
        <v>108.32003021240234</v>
      </c>
      <c r="AN9" s="57">
        <v>117.51849365234375</v>
      </c>
      <c r="AO9" s="57">
        <v>108.00279235839844</v>
      </c>
      <c r="AP9" s="57">
        <v>107.61767578125</v>
      </c>
      <c r="AQ9" s="57">
        <f>+'Indice PondENGHO'!BP6</f>
        <v>108.88553619384766</v>
      </c>
      <c r="AR9" s="65">
        <f t="shared" si="27"/>
        <v>2.5717309181951364E-2</v>
      </c>
      <c r="AS9" s="75">
        <f t="shared" si="28"/>
        <v>0.33841839025346565</v>
      </c>
      <c r="AT9" s="75">
        <f t="shared" si="1"/>
        <v>4.449132992552824E-2</v>
      </c>
      <c r="AU9" s="75">
        <f t="shared" si="2"/>
        <v>0.26266305331372841</v>
      </c>
      <c r="AV9" s="75">
        <f t="shared" si="3"/>
        <v>0.85573412766939683</v>
      </c>
      <c r="AW9" s="75">
        <f t="shared" si="4"/>
        <v>7.3488157389740696E-2</v>
      </c>
      <c r="AX9" s="75">
        <f t="shared" si="5"/>
        <v>0.13529371550126271</v>
      </c>
      <c r="AY9" s="75">
        <f t="shared" si="6"/>
        <v>9.9779234138038353E-2</v>
      </c>
      <c r="AZ9" s="75">
        <f t="shared" si="7"/>
        <v>0.32235905622191935</v>
      </c>
      <c r="BA9" s="75">
        <f t="shared" si="8"/>
        <v>0.2646290557297325</v>
      </c>
      <c r="BB9" s="75">
        <f t="shared" si="9"/>
        <v>0.13554655449526501</v>
      </c>
      <c r="BC9" s="75">
        <f t="shared" si="10"/>
        <v>0.16057377598280578</v>
      </c>
      <c r="BD9" s="75">
        <f t="shared" si="11"/>
        <v>9.0183239482275787E-2</v>
      </c>
      <c r="BF9" s="57">
        <f t="shared" si="29"/>
        <v>0.44531712382349431</v>
      </c>
      <c r="BG9" s="57">
        <f t="shared" si="30"/>
        <v>9.6358773797388733E-3</v>
      </c>
      <c r="BH9" s="57">
        <f t="shared" si="31"/>
        <v>4.3540706532846196E-2</v>
      </c>
      <c r="BI9" s="57">
        <f t="shared" si="32"/>
        <v>5.0949066522434139E-2</v>
      </c>
      <c r="BJ9" s="57">
        <f t="shared" si="33"/>
        <v>-2.6718645480104837E-2</v>
      </c>
      <c r="BK9" s="57">
        <f t="shared" si="34"/>
        <v>-5.4939948960083945E-2</v>
      </c>
      <c r="BL9" s="57">
        <f t="shared" si="35"/>
        <v>-3.6466995633040789E-2</v>
      </c>
      <c r="BM9" s="57">
        <f t="shared" si="36"/>
        <v>4.4409165219421121E-2</v>
      </c>
      <c r="BN9" s="57">
        <f t="shared" si="37"/>
        <v>-6.9497425766769039E-2</v>
      </c>
      <c r="BO9" s="57">
        <f t="shared" si="38"/>
        <v>-8.3593514580020539E-2</v>
      </c>
      <c r="BP9" s="57">
        <f t="shared" si="39"/>
        <v>-7.9954096236110397E-2</v>
      </c>
      <c r="BQ9" s="57">
        <f t="shared" si="40"/>
        <v>-2.3832749568950248E-2</v>
      </c>
      <c r="BR9" s="57">
        <f t="shared" si="13"/>
        <v>0.2188485632528549</v>
      </c>
    </row>
    <row r="10" spans="1:70" x14ac:dyDescent="0.3">
      <c r="A10" s="2">
        <v>42856</v>
      </c>
      <c r="B10" s="1" t="s">
        <v>87</v>
      </c>
      <c r="C10" s="1">
        <v>2017</v>
      </c>
      <c r="D10" s="57">
        <v>109.74765014648438</v>
      </c>
      <c r="E10" s="57">
        <v>111.70307159423828</v>
      </c>
      <c r="F10" s="57">
        <v>108.5286865234375</v>
      </c>
      <c r="G10" s="57">
        <v>120.76380157470703</v>
      </c>
      <c r="H10" s="57">
        <v>106.20056915283203</v>
      </c>
      <c r="I10" s="57">
        <v>110.96834564208984</v>
      </c>
      <c r="J10" s="57">
        <v>106.98415374755859</v>
      </c>
      <c r="K10" s="57">
        <v>118.97034454345703</v>
      </c>
      <c r="L10" s="57">
        <v>109.09556579589844</v>
      </c>
      <c r="M10" s="57">
        <v>121.85102081298828</v>
      </c>
      <c r="N10" s="57">
        <v>109.71611022949219</v>
      </c>
      <c r="O10" s="57">
        <v>108.97812652587891</v>
      </c>
      <c r="P10">
        <f>+'Indice PondENGHO'!BL7</f>
        <v>110.68207550048828</v>
      </c>
      <c r="Q10" s="65">
        <f t="shared" si="14"/>
        <v>1.4813628742702534E-2</v>
      </c>
      <c r="R10" s="75">
        <f t="shared" si="15"/>
        <v>0.46276969824341596</v>
      </c>
      <c r="S10" s="75">
        <f t="shared" si="16"/>
        <v>3.8056370602490161E-2</v>
      </c>
      <c r="T10" s="75">
        <f t="shared" si="17"/>
        <v>0.15974020810948511</v>
      </c>
      <c r="U10" s="75">
        <f t="shared" si="18"/>
        <v>0.28640745304872328</v>
      </c>
      <c r="V10" s="75">
        <f t="shared" si="19"/>
        <v>0.10269602470498593</v>
      </c>
      <c r="W10" s="75">
        <f t="shared" si="20"/>
        <v>6.572604482324837E-2</v>
      </c>
      <c r="X10" s="75">
        <f t="shared" si="21"/>
        <v>0.10109285357935945</v>
      </c>
      <c r="Y10" s="75">
        <f t="shared" si="22"/>
        <v>1.7802248870311687E-2</v>
      </c>
      <c r="Z10" s="75">
        <f t="shared" si="23"/>
        <v>5.709789060799373E-2</v>
      </c>
      <c r="AA10" s="75">
        <f t="shared" si="24"/>
        <v>2.8835620690579912E-2</v>
      </c>
      <c r="AB10" s="75">
        <f t="shared" si="25"/>
        <v>6.9081595905410936E-2</v>
      </c>
      <c r="AC10" s="75">
        <f t="shared" si="26"/>
        <v>4.947552267724991E-2</v>
      </c>
      <c r="AE10" s="57">
        <v>109.72557830810547</v>
      </c>
      <c r="AF10" s="57">
        <v>111.74454498291016</v>
      </c>
      <c r="AG10" s="57">
        <v>108.82956695556641</v>
      </c>
      <c r="AH10" s="57">
        <v>119.11395263671875</v>
      </c>
      <c r="AI10" s="57">
        <v>106.14726257324219</v>
      </c>
      <c r="AJ10" s="57">
        <v>110.47742462158203</v>
      </c>
      <c r="AK10" s="57">
        <v>106.91635131835938</v>
      </c>
      <c r="AL10" s="57">
        <v>118.36202239990234</v>
      </c>
      <c r="AM10" s="57">
        <v>109.23655700683594</v>
      </c>
      <c r="AN10" s="57">
        <v>119.63257598876953</v>
      </c>
      <c r="AO10" s="57">
        <v>109.43035125732422</v>
      </c>
      <c r="AP10" s="57">
        <v>108.98897552490234</v>
      </c>
      <c r="AQ10" s="57">
        <f>+'Indice PondENGHO'!BP7</f>
        <v>110.45436096191406</v>
      </c>
      <c r="AR10" s="65">
        <f t="shared" si="27"/>
        <v>1.4408018024298919E-2</v>
      </c>
      <c r="AS10" s="75">
        <f t="shared" si="28"/>
        <v>0.20145466503626194</v>
      </c>
      <c r="AT10" s="75">
        <f t="shared" si="1"/>
        <v>3.1858174978737705E-2</v>
      </c>
      <c r="AU10" s="75">
        <f t="shared" si="2"/>
        <v>9.7021377969015929E-2</v>
      </c>
      <c r="AV10" s="75">
        <f t="shared" si="3"/>
        <v>0.29094596751332324</v>
      </c>
      <c r="AW10" s="75">
        <f t="shared" si="4"/>
        <v>0.18473401118381697</v>
      </c>
      <c r="AX10" s="75">
        <f t="shared" si="5"/>
        <v>0.12012034578486418</v>
      </c>
      <c r="AY10" s="75">
        <f t="shared" si="6"/>
        <v>0.13569802811133744</v>
      </c>
      <c r="AZ10" s="75">
        <f t="shared" si="7"/>
        <v>1.4647243506734124E-2</v>
      </c>
      <c r="BA10" s="75">
        <f t="shared" si="8"/>
        <v>8.1901553905650432E-2</v>
      </c>
      <c r="BB10" s="75">
        <f t="shared" si="9"/>
        <v>7.2957309618496058E-2</v>
      </c>
      <c r="BC10" s="75">
        <f t="shared" si="10"/>
        <v>0.10682525286360722</v>
      </c>
      <c r="BD10" s="75">
        <f t="shared" si="11"/>
        <v>6.2966475260436083E-2</v>
      </c>
      <c r="BF10" s="57">
        <f t="shared" si="29"/>
        <v>0.26131503320715399</v>
      </c>
      <c r="BG10" s="57">
        <f t="shared" si="30"/>
        <v>6.198195623752456E-3</v>
      </c>
      <c r="BH10" s="57">
        <f t="shared" si="31"/>
        <v>6.2718830140469181E-2</v>
      </c>
      <c r="BI10" s="57">
        <f t="shared" si="32"/>
        <v>-4.5385144645999631E-3</v>
      </c>
      <c r="BJ10" s="57">
        <f t="shared" si="33"/>
        <v>-8.2037986478831038E-2</v>
      </c>
      <c r="BK10" s="57">
        <f t="shared" si="34"/>
        <v>-5.4394300961615807E-2</v>
      </c>
      <c r="BL10" s="57">
        <f t="shared" si="35"/>
        <v>-3.4605174531977992E-2</v>
      </c>
      <c r="BM10" s="57">
        <f t="shared" si="36"/>
        <v>3.1550053635775628E-3</v>
      </c>
      <c r="BN10" s="57">
        <f t="shared" si="37"/>
        <v>-2.4803663297656701E-2</v>
      </c>
      <c r="BO10" s="57">
        <f t="shared" si="38"/>
        <v>-4.4121688927916146E-2</v>
      </c>
      <c r="BP10" s="57">
        <f t="shared" si="39"/>
        <v>-3.7743656958196287E-2</v>
      </c>
      <c r="BQ10" s="57">
        <f t="shared" si="40"/>
        <v>-1.3490952583186173E-2</v>
      </c>
      <c r="BR10" s="57">
        <f t="shared" si="13"/>
        <v>3.7651126130973121E-2</v>
      </c>
    </row>
    <row r="11" spans="1:70" x14ac:dyDescent="0.3">
      <c r="A11" s="2">
        <v>42887</v>
      </c>
      <c r="B11" s="1" t="s">
        <v>88</v>
      </c>
      <c r="C11" s="1">
        <v>2017</v>
      </c>
      <c r="D11" s="57">
        <v>110.69936370849609</v>
      </c>
      <c r="E11" s="57">
        <v>112.56363677978516</v>
      </c>
      <c r="F11" s="57">
        <v>109.67550659179688</v>
      </c>
      <c r="G11" s="57">
        <v>122.76113891601563</v>
      </c>
      <c r="H11" s="57">
        <v>107.36279296875</v>
      </c>
      <c r="I11" s="57">
        <v>112.66709899902344</v>
      </c>
      <c r="J11" s="57">
        <v>107.92303466796875</v>
      </c>
      <c r="K11" s="57">
        <v>120.18810272216797</v>
      </c>
      <c r="L11" s="57">
        <v>111.46802520751953</v>
      </c>
      <c r="M11" s="57">
        <v>122.87461090087891</v>
      </c>
      <c r="N11" s="57">
        <v>110.91646575927734</v>
      </c>
      <c r="O11" s="57">
        <v>110.45803833007813</v>
      </c>
      <c r="P11">
        <f>+'Indice PondENGHO'!BL8</f>
        <v>111.9189453125</v>
      </c>
      <c r="Q11" s="65">
        <f t="shared" si="14"/>
        <v>1.1174978481554243E-2</v>
      </c>
      <c r="R11" s="75">
        <f t="shared" si="15"/>
        <v>0.29643768398620335</v>
      </c>
      <c r="S11" s="75">
        <f t="shared" si="16"/>
        <v>1.7288864829216561E-2</v>
      </c>
      <c r="T11" s="75">
        <f t="shared" si="17"/>
        <v>8.2811277382447895E-2</v>
      </c>
      <c r="U11" s="75">
        <f t="shared" si="18"/>
        <v>0.25609080496597036</v>
      </c>
      <c r="V11" s="75">
        <f t="shared" si="19"/>
        <v>4.3255397792777858E-2</v>
      </c>
      <c r="W11" s="75">
        <f t="shared" si="20"/>
        <v>6.4240937985723848E-2</v>
      </c>
      <c r="X11" s="75">
        <f t="shared" si="21"/>
        <v>8.8125683381243644E-2</v>
      </c>
      <c r="Y11" s="75">
        <f t="shared" si="22"/>
        <v>5.5184568968015546E-2</v>
      </c>
      <c r="Z11" s="75">
        <f t="shared" si="23"/>
        <v>0.16509539790388542</v>
      </c>
      <c r="AA11" s="75">
        <f t="shared" si="24"/>
        <v>1.5242637094767184E-2</v>
      </c>
      <c r="AB11" s="75">
        <f t="shared" si="25"/>
        <v>4.7596473282402206E-2</v>
      </c>
      <c r="AC11" s="75">
        <f t="shared" si="26"/>
        <v>4.9059337341018326E-2</v>
      </c>
      <c r="AE11" s="57">
        <v>110.72563934326172</v>
      </c>
      <c r="AF11" s="57">
        <v>112.46987152099609</v>
      </c>
      <c r="AG11" s="57">
        <v>109.79547119140625</v>
      </c>
      <c r="AH11" s="57">
        <v>121.30478668212891</v>
      </c>
      <c r="AI11" s="57">
        <v>107.55428314208984</v>
      </c>
      <c r="AJ11" s="57">
        <v>112.04682159423828</v>
      </c>
      <c r="AK11" s="57">
        <v>107.61550140380859</v>
      </c>
      <c r="AL11" s="57">
        <v>119.90000152587891</v>
      </c>
      <c r="AM11" s="57">
        <v>111.88104248046875</v>
      </c>
      <c r="AN11" s="57">
        <v>120.65557098388672</v>
      </c>
      <c r="AO11" s="57">
        <v>110.96060943603516</v>
      </c>
      <c r="AP11" s="57">
        <v>110.38227081298828</v>
      </c>
      <c r="AQ11" s="57">
        <f>+'Indice PondENGHO'!BP8</f>
        <v>111.83715057373047</v>
      </c>
      <c r="AR11" s="65">
        <f t="shared" si="27"/>
        <v>1.2519103816038601E-2</v>
      </c>
      <c r="AS11" s="75">
        <f t="shared" si="28"/>
        <v>0.14184282976885021</v>
      </c>
      <c r="AT11" s="75">
        <f t="shared" si="1"/>
        <v>1.2060423481322781E-2</v>
      </c>
      <c r="AU11" s="75">
        <f t="shared" si="2"/>
        <v>5.2095838018936018E-2</v>
      </c>
      <c r="AV11" s="75">
        <f t="shared" si="3"/>
        <v>0.28937848660254512</v>
      </c>
      <c r="AW11" s="75">
        <f t="shared" si="4"/>
        <v>8.8927161201436955E-2</v>
      </c>
      <c r="AX11" s="75">
        <f t="shared" si="5"/>
        <v>0.11338563804232864</v>
      </c>
      <c r="AY11" s="75">
        <f t="shared" si="6"/>
        <v>9.8823427304080405E-2</v>
      </c>
      <c r="AZ11" s="75">
        <f t="shared" si="7"/>
        <v>6.3302609139258267E-2</v>
      </c>
      <c r="BA11" s="75">
        <f t="shared" si="8"/>
        <v>0.23286374107228699</v>
      </c>
      <c r="BB11" s="75">
        <f t="shared" si="9"/>
        <v>3.4788374032928691E-2</v>
      </c>
      <c r="BC11" s="75">
        <f t="shared" si="10"/>
        <v>0.11283876185617783</v>
      </c>
      <c r="BD11" s="75">
        <f t="shared" si="11"/>
        <v>6.3042563640492516E-2</v>
      </c>
      <c r="BF11" s="57">
        <f t="shared" si="29"/>
        <v>0.15459485421735314</v>
      </c>
      <c r="BG11" s="57">
        <f t="shared" si="30"/>
        <v>5.2284413478937801E-3</v>
      </c>
      <c r="BH11" s="57">
        <f t="shared" si="31"/>
        <v>3.0715439363511877E-2</v>
      </c>
      <c r="BI11" s="57">
        <f t="shared" si="32"/>
        <v>-3.3287681636574751E-2</v>
      </c>
      <c r="BJ11" s="57">
        <f t="shared" si="33"/>
        <v>-4.5671763408659097E-2</v>
      </c>
      <c r="BK11" s="57">
        <f t="shared" si="34"/>
        <v>-4.914470005660479E-2</v>
      </c>
      <c r="BL11" s="57">
        <f t="shared" si="35"/>
        <v>-1.0697743922836761E-2</v>
      </c>
      <c r="BM11" s="57">
        <f t="shared" si="36"/>
        <v>-8.1180401712427214E-3</v>
      </c>
      <c r="BN11" s="57">
        <f t="shared" si="37"/>
        <v>-6.7768343168401579E-2</v>
      </c>
      <c r="BO11" s="57">
        <f t="shared" si="38"/>
        <v>-1.9545736938161508E-2</v>
      </c>
      <c r="BP11" s="57">
        <f t="shared" si="39"/>
        <v>-6.524228857377562E-2</v>
      </c>
      <c r="BQ11" s="57">
        <f t="shared" si="40"/>
        <v>-1.398322629947419E-2</v>
      </c>
      <c r="BR11" s="57">
        <f t="shared" si="13"/>
        <v>-0.12292078924697222</v>
      </c>
    </row>
    <row r="12" spans="1:70" x14ac:dyDescent="0.3">
      <c r="A12" s="2">
        <v>42917</v>
      </c>
      <c r="B12" s="1" t="s">
        <v>89</v>
      </c>
      <c r="C12" s="1">
        <v>2017</v>
      </c>
      <c r="D12" s="57">
        <v>111.89708709716797</v>
      </c>
      <c r="E12" s="57">
        <v>115.79512023925781</v>
      </c>
      <c r="F12" s="57">
        <v>108.65848541259766</v>
      </c>
      <c r="G12" s="57">
        <v>125.07801055908203</v>
      </c>
      <c r="H12" s="57">
        <v>109.95118713378906</v>
      </c>
      <c r="I12" s="57">
        <v>116.27838897705078</v>
      </c>
      <c r="J12" s="57">
        <v>110.46901702880859</v>
      </c>
      <c r="K12" s="57">
        <v>121.24257659912109</v>
      </c>
      <c r="L12" s="57">
        <v>115.31314849853516</v>
      </c>
      <c r="M12" s="57">
        <v>123.96878051757813</v>
      </c>
      <c r="N12" s="57">
        <v>113.47945404052734</v>
      </c>
      <c r="O12" s="57">
        <v>111.83872985839844</v>
      </c>
      <c r="P12">
        <f>+'Indice PondENGHO'!BL9</f>
        <v>113.58232116699219</v>
      </c>
      <c r="Q12" s="65">
        <f t="shared" si="14"/>
        <v>1.4862326032895501E-2</v>
      </c>
      <c r="R12" s="75">
        <f t="shared" si="15"/>
        <v>0.36894138125941411</v>
      </c>
      <c r="S12" s="75">
        <f t="shared" si="16"/>
        <v>6.4203444591574552E-2</v>
      </c>
      <c r="T12" s="75">
        <f t="shared" si="17"/>
        <v>-7.2626962731558428E-2</v>
      </c>
      <c r="U12" s="75">
        <f t="shared" si="18"/>
        <v>0.29377729214412901</v>
      </c>
      <c r="V12" s="75">
        <f t="shared" si="19"/>
        <v>9.5269664839104484E-2</v>
      </c>
      <c r="W12" s="75">
        <f t="shared" si="20"/>
        <v>0.1350571539758294</v>
      </c>
      <c r="X12" s="75">
        <f t="shared" si="21"/>
        <v>0.23633120002393337</v>
      </c>
      <c r="Y12" s="75">
        <f t="shared" si="22"/>
        <v>4.7256995910416773E-2</v>
      </c>
      <c r="Z12" s="75">
        <f t="shared" si="23"/>
        <v>0.26461845616539459</v>
      </c>
      <c r="AA12" s="75">
        <f t="shared" si="24"/>
        <v>1.6113592432375878E-2</v>
      </c>
      <c r="AB12" s="75">
        <f t="shared" si="25"/>
        <v>0.10050442490370287</v>
      </c>
      <c r="AC12" s="75">
        <f t="shared" si="26"/>
        <v>4.5264339672999566E-2</v>
      </c>
      <c r="AE12" s="57">
        <v>111.99583435058594</v>
      </c>
      <c r="AF12" s="57">
        <v>115.85250091552734</v>
      </c>
      <c r="AG12" s="57">
        <v>108.42226409912109</v>
      </c>
      <c r="AH12" s="57">
        <v>123.86968231201172</v>
      </c>
      <c r="AI12" s="57">
        <v>110.15163421630859</v>
      </c>
      <c r="AJ12" s="57">
        <v>115.85887908935547</v>
      </c>
      <c r="AK12" s="57">
        <v>109.87563323974609</v>
      </c>
      <c r="AL12" s="57">
        <v>120.99597930908203</v>
      </c>
      <c r="AM12" s="57">
        <v>115.89675140380859</v>
      </c>
      <c r="AN12" s="57">
        <v>121.56761932373047</v>
      </c>
      <c r="AO12" s="57">
        <v>113.87709045410156</v>
      </c>
      <c r="AP12" s="57">
        <v>111.87722778320313</v>
      </c>
      <c r="AQ12" s="57">
        <f>+'Indice PondENGHO'!BP9</f>
        <v>113.96254730224609</v>
      </c>
      <c r="AR12" s="65">
        <f t="shared" si="27"/>
        <v>1.900438912840885E-2</v>
      </c>
      <c r="AS12" s="75">
        <f t="shared" si="28"/>
        <v>0.17816605643611383</v>
      </c>
      <c r="AT12" s="75">
        <f t="shared" si="1"/>
        <v>5.5623343935965512E-2</v>
      </c>
      <c r="AU12" s="75">
        <f t="shared" si="2"/>
        <v>-7.3245117704097862E-2</v>
      </c>
      <c r="AV12" s="75">
        <f t="shared" si="3"/>
        <v>0.33504268696748546</v>
      </c>
      <c r="AW12" s="75">
        <f t="shared" si="4"/>
        <v>0.16234477793669536</v>
      </c>
      <c r="AX12" s="75">
        <f t="shared" si="5"/>
        <v>0.27236943223350446</v>
      </c>
      <c r="AY12" s="75">
        <f t="shared" si="6"/>
        <v>0.31593442831742169</v>
      </c>
      <c r="AZ12" s="75">
        <f t="shared" si="7"/>
        <v>4.4611477364155487E-2</v>
      </c>
      <c r="BA12" s="75">
        <f t="shared" si="8"/>
        <v>0.34970077581014219</v>
      </c>
      <c r="BB12" s="75">
        <f t="shared" si="9"/>
        <v>3.0672711130186273E-2</v>
      </c>
      <c r="BC12" s="75">
        <f t="shared" si="10"/>
        <v>0.21267989758524167</v>
      </c>
      <c r="BD12" s="75">
        <f t="shared" si="11"/>
        <v>6.6894910202177291E-2</v>
      </c>
      <c r="BF12" s="57">
        <f t="shared" si="29"/>
        <v>0.19077532482330029</v>
      </c>
      <c r="BG12" s="57">
        <f t="shared" si="30"/>
        <v>8.5801006556090395E-3</v>
      </c>
      <c r="BH12" s="57">
        <f t="shared" si="31"/>
        <v>6.1815497253943363E-4</v>
      </c>
      <c r="BI12" s="57">
        <f t="shared" si="32"/>
        <v>-4.1265394823356449E-2</v>
      </c>
      <c r="BJ12" s="57">
        <f t="shared" si="33"/>
        <v>-6.7075113097590872E-2</v>
      </c>
      <c r="BK12" s="57">
        <f t="shared" si="34"/>
        <v>-0.13731227825767506</v>
      </c>
      <c r="BL12" s="57">
        <f t="shared" si="35"/>
        <v>-7.9603228293488315E-2</v>
      </c>
      <c r="BM12" s="57">
        <f t="shared" si="36"/>
        <v>2.6455185462612857E-3</v>
      </c>
      <c r="BN12" s="57">
        <f t="shared" si="37"/>
        <v>-8.5082319644747606E-2</v>
      </c>
      <c r="BO12" s="57">
        <f t="shared" si="38"/>
        <v>-1.4559118697810396E-2</v>
      </c>
      <c r="BP12" s="57">
        <f t="shared" si="39"/>
        <v>-0.1121754726815388</v>
      </c>
      <c r="BQ12" s="57">
        <f t="shared" si="40"/>
        <v>-2.1630570529177724E-2</v>
      </c>
      <c r="BR12" s="57">
        <f t="shared" si="13"/>
        <v>-0.35608439702767514</v>
      </c>
    </row>
    <row r="13" spans="1:70" x14ac:dyDescent="0.3">
      <c r="A13" s="2">
        <v>42948</v>
      </c>
      <c r="B13" s="1" t="s">
        <v>90</v>
      </c>
      <c r="C13" s="1">
        <v>2017</v>
      </c>
      <c r="D13" s="57">
        <v>114.05255889892578</v>
      </c>
      <c r="E13" s="57">
        <v>117.40802764892578</v>
      </c>
      <c r="F13" s="57">
        <v>108.04271697998047</v>
      </c>
      <c r="G13" s="57">
        <v>127.60695648193359</v>
      </c>
      <c r="H13" s="57">
        <v>110.89823150634766</v>
      </c>
      <c r="I13" s="57">
        <v>119.09580230712891</v>
      </c>
      <c r="J13" s="57">
        <v>111.63196563720703</v>
      </c>
      <c r="K13" s="57">
        <v>123.04806518554688</v>
      </c>
      <c r="L13" s="57">
        <v>116.54331207275391</v>
      </c>
      <c r="M13" s="57">
        <v>126.24822235107422</v>
      </c>
      <c r="N13" s="57">
        <v>114.33528137207031</v>
      </c>
      <c r="O13" s="57">
        <v>113.74549865722656</v>
      </c>
      <c r="P13">
        <f>+'Indice PondENGHO'!BL10</f>
        <v>115.19100189208984</v>
      </c>
      <c r="Q13" s="65">
        <f t="shared" si="14"/>
        <v>1.4163125991522252E-2</v>
      </c>
      <c r="R13" s="75">
        <f t="shared" si="15"/>
        <v>0.65423843431803508</v>
      </c>
      <c r="S13" s="75">
        <f t="shared" si="16"/>
        <v>3.1576115214981243E-2</v>
      </c>
      <c r="T13" s="75">
        <f t="shared" si="17"/>
        <v>-4.3328951057512936E-2</v>
      </c>
      <c r="U13" s="75">
        <f t="shared" si="18"/>
        <v>0.3159720452504659</v>
      </c>
      <c r="V13" s="75">
        <f t="shared" si="19"/>
        <v>3.4346890236710677E-2</v>
      </c>
      <c r="W13" s="75">
        <f t="shared" si="20"/>
        <v>0.10382421718518169</v>
      </c>
      <c r="X13" s="75">
        <f t="shared" si="21"/>
        <v>0.10636997625356784</v>
      </c>
      <c r="Y13" s="75">
        <f t="shared" si="22"/>
        <v>7.9729290931848787E-2</v>
      </c>
      <c r="Z13" s="75">
        <f t="shared" si="23"/>
        <v>8.341911806664426E-2</v>
      </c>
      <c r="AA13" s="75">
        <f t="shared" si="24"/>
        <v>3.3077228033762347E-2</v>
      </c>
      <c r="AB13" s="75">
        <f t="shared" si="25"/>
        <v>3.3068735121278801E-2</v>
      </c>
      <c r="AC13" s="75">
        <f t="shared" si="26"/>
        <v>6.159570566323673E-2</v>
      </c>
      <c r="AE13" s="57">
        <v>114.36699676513672</v>
      </c>
      <c r="AF13" s="57">
        <v>117.31710815429688</v>
      </c>
      <c r="AG13" s="57">
        <v>107.87133026123047</v>
      </c>
      <c r="AH13" s="57">
        <v>126.69509124755859</v>
      </c>
      <c r="AI13" s="57">
        <v>111.23068237304688</v>
      </c>
      <c r="AJ13" s="57">
        <v>118.87417602539063</v>
      </c>
      <c r="AK13" s="57">
        <v>111.10037231445313</v>
      </c>
      <c r="AL13" s="57">
        <v>122.85774230957031</v>
      </c>
      <c r="AM13" s="57">
        <v>116.46833801269531</v>
      </c>
      <c r="AN13" s="57">
        <v>123.65591430664063</v>
      </c>
      <c r="AO13" s="57">
        <v>114.74950408935547</v>
      </c>
      <c r="AP13" s="57">
        <v>113.58840942382813</v>
      </c>
      <c r="AQ13" s="57">
        <f>+'Indice PondENGHO'!BP10</f>
        <v>115.54465484619141</v>
      </c>
      <c r="AR13" s="65">
        <f t="shared" si="27"/>
        <v>1.3882697266754951E-2</v>
      </c>
      <c r="AS13" s="75">
        <f t="shared" si="28"/>
        <v>0.3277243701650745</v>
      </c>
      <c r="AT13" s="75">
        <f t="shared" si="1"/>
        <v>2.3731037247199101E-2</v>
      </c>
      <c r="AU13" s="75">
        <f t="shared" si="2"/>
        <v>-2.8955759434156146E-2</v>
      </c>
      <c r="AV13" s="75">
        <f t="shared" si="3"/>
        <v>0.36366761539635856</v>
      </c>
      <c r="AW13" s="75">
        <f t="shared" si="4"/>
        <v>6.6457096680419769E-2</v>
      </c>
      <c r="AX13" s="75">
        <f t="shared" si="5"/>
        <v>0.21228625659205339</v>
      </c>
      <c r="AY13" s="75">
        <f t="shared" si="6"/>
        <v>0.16869399578066055</v>
      </c>
      <c r="AZ13" s="75">
        <f t="shared" si="7"/>
        <v>7.4672745514194949E-2</v>
      </c>
      <c r="BA13" s="75">
        <f t="shared" si="8"/>
        <v>4.9046642716199261E-2</v>
      </c>
      <c r="BB13" s="75">
        <f t="shared" si="9"/>
        <v>6.9202059835712648E-2</v>
      </c>
      <c r="BC13" s="75">
        <f t="shared" si="10"/>
        <v>6.2687738434760637E-2</v>
      </c>
      <c r="BD13" s="75">
        <f t="shared" si="11"/>
        <v>7.5448978432114469E-2</v>
      </c>
      <c r="BF13" s="57">
        <f t="shared" si="29"/>
        <v>0.32651406415296058</v>
      </c>
      <c r="BG13" s="57">
        <f t="shared" si="30"/>
        <v>7.8450779677821415E-3</v>
      </c>
      <c r="BH13" s="57">
        <f t="shared" si="31"/>
        <v>-1.437319162335679E-2</v>
      </c>
      <c r="BI13" s="57">
        <f t="shared" si="32"/>
        <v>-4.7695570145892652E-2</v>
      </c>
      <c r="BJ13" s="57">
        <f t="shared" si="33"/>
        <v>-3.2110206443709093E-2</v>
      </c>
      <c r="BK13" s="57">
        <f t="shared" si="34"/>
        <v>-0.1084620394068717</v>
      </c>
      <c r="BL13" s="57">
        <f t="shared" si="35"/>
        <v>-6.2324019527092711E-2</v>
      </c>
      <c r="BM13" s="57">
        <f t="shared" si="36"/>
        <v>5.0565454176538377E-3</v>
      </c>
      <c r="BN13" s="57">
        <f t="shared" si="37"/>
        <v>3.4372475350444999E-2</v>
      </c>
      <c r="BO13" s="57">
        <f t="shared" si="38"/>
        <v>-3.6124831801950301E-2</v>
      </c>
      <c r="BP13" s="57">
        <f t="shared" si="39"/>
        <v>-2.9619003313481836E-2</v>
      </c>
      <c r="BQ13" s="57">
        <f t="shared" si="40"/>
        <v>-1.3853272768877739E-2</v>
      </c>
      <c r="BR13" s="57">
        <f t="shared" si="13"/>
        <v>2.922602785760877E-2</v>
      </c>
    </row>
    <row r="14" spans="1:70" x14ac:dyDescent="0.3">
      <c r="A14" s="2">
        <v>42979</v>
      </c>
      <c r="B14" s="1" t="s">
        <v>91</v>
      </c>
      <c r="C14" s="1">
        <v>2017</v>
      </c>
      <c r="D14" s="57">
        <v>116.20478057861328</v>
      </c>
      <c r="E14" s="57">
        <v>118.23562622070313</v>
      </c>
      <c r="F14" s="57">
        <v>111.36385345458984</v>
      </c>
      <c r="G14" s="57">
        <v>130.02391052246094</v>
      </c>
      <c r="H14" s="57">
        <v>112.03694152832031</v>
      </c>
      <c r="I14" s="57">
        <v>121.92190551757813</v>
      </c>
      <c r="J14" s="57">
        <v>112.517333984375</v>
      </c>
      <c r="K14" s="57">
        <v>124.29291534423828</v>
      </c>
      <c r="L14" s="57">
        <v>119.39632415771484</v>
      </c>
      <c r="M14" s="57">
        <v>130.63325500488281</v>
      </c>
      <c r="N14" s="57">
        <v>115.93889617919922</v>
      </c>
      <c r="O14" s="57">
        <v>115.50946044921875</v>
      </c>
      <c r="P14">
        <f>+'Indice PondENGHO'!BL11</f>
        <v>117.33956146240234</v>
      </c>
      <c r="Q14" s="65">
        <f t="shared" si="14"/>
        <v>1.8652147607199909E-2</v>
      </c>
      <c r="R14" s="75">
        <f t="shared" si="15"/>
        <v>0.64412906168662021</v>
      </c>
      <c r="S14" s="75">
        <f t="shared" si="16"/>
        <v>1.5975747122369828E-2</v>
      </c>
      <c r="T14" s="75">
        <f t="shared" si="17"/>
        <v>0.23043034005660062</v>
      </c>
      <c r="U14" s="75">
        <f t="shared" si="18"/>
        <v>0.29776228924823944</v>
      </c>
      <c r="V14" s="75">
        <f t="shared" si="19"/>
        <v>4.0721373820850511E-2</v>
      </c>
      <c r="W14" s="75">
        <f t="shared" si="20"/>
        <v>0.10269003519217293</v>
      </c>
      <c r="X14" s="75">
        <f t="shared" si="21"/>
        <v>7.9849962115652831E-2</v>
      </c>
      <c r="Y14" s="75">
        <f t="shared" si="22"/>
        <v>5.420413489822358E-2</v>
      </c>
      <c r="Z14" s="75">
        <f t="shared" si="23"/>
        <v>0.19076492500555117</v>
      </c>
      <c r="AA14" s="75">
        <f t="shared" si="24"/>
        <v>6.2743047445839806E-2</v>
      </c>
      <c r="AB14" s="75">
        <f t="shared" si="25"/>
        <v>6.1097532811579341E-2</v>
      </c>
      <c r="AC14" s="75">
        <f t="shared" si="26"/>
        <v>5.6186729843385227E-2</v>
      </c>
      <c r="AE14" s="57">
        <v>116.40825653076172</v>
      </c>
      <c r="AF14" s="57">
        <v>118.10466766357422</v>
      </c>
      <c r="AG14" s="57">
        <v>111.91093444824219</v>
      </c>
      <c r="AH14" s="57">
        <v>129.08296203613281</v>
      </c>
      <c r="AI14" s="57">
        <v>112.33743286132813</v>
      </c>
      <c r="AJ14" s="57">
        <v>121.8162841796875</v>
      </c>
      <c r="AK14" s="57">
        <v>112.03704833984375</v>
      </c>
      <c r="AL14" s="57">
        <v>124.14156341552734</v>
      </c>
      <c r="AM14" s="57">
        <v>119.70295715332031</v>
      </c>
      <c r="AN14" s="57">
        <v>129.04127502441406</v>
      </c>
      <c r="AO14" s="57">
        <v>116.34707641601563</v>
      </c>
      <c r="AP14" s="57">
        <v>115.56907653808594</v>
      </c>
      <c r="AQ14" s="57">
        <f>+'Indice PondENGHO'!BP11</f>
        <v>117.75395965576172</v>
      </c>
      <c r="AR14" s="65">
        <f t="shared" si="27"/>
        <v>1.9120787651417226E-2</v>
      </c>
      <c r="AS14" s="75">
        <f t="shared" si="28"/>
        <v>0.27818768130248711</v>
      </c>
      <c r="AT14" s="75">
        <f t="shared" si="1"/>
        <v>1.2582620796192562E-2</v>
      </c>
      <c r="AU14" s="75">
        <f t="shared" si="2"/>
        <v>0.20934688847226854</v>
      </c>
      <c r="AV14" s="75">
        <f t="shared" si="3"/>
        <v>0.30305839670010259</v>
      </c>
      <c r="AW14" s="75">
        <f t="shared" si="4"/>
        <v>6.7211322868514445E-2</v>
      </c>
      <c r="AX14" s="75">
        <f t="shared" si="5"/>
        <v>0.20424085045650331</v>
      </c>
      <c r="AY14" s="75">
        <f t="shared" si="6"/>
        <v>0.1272148000717635</v>
      </c>
      <c r="AZ14" s="75">
        <f t="shared" si="7"/>
        <v>5.0773186400794049E-2</v>
      </c>
      <c r="BA14" s="75">
        <f t="shared" si="8"/>
        <v>0.27367969392387881</v>
      </c>
      <c r="BB14" s="75">
        <f t="shared" si="9"/>
        <v>0.17596818668805633</v>
      </c>
      <c r="BC14" s="75">
        <f t="shared" si="10"/>
        <v>0.11319125380845597</v>
      </c>
      <c r="BD14" s="75">
        <f t="shared" si="11"/>
        <v>8.6111454869090817E-2</v>
      </c>
      <c r="BF14" s="57">
        <f t="shared" si="29"/>
        <v>0.3659413803841331</v>
      </c>
      <c r="BG14" s="57">
        <f t="shared" si="30"/>
        <v>3.3931263261772655E-3</v>
      </c>
      <c r="BH14" s="57">
        <f t="shared" si="31"/>
        <v>2.1083451584332086E-2</v>
      </c>
      <c r="BI14" s="57">
        <f t="shared" si="32"/>
        <v>-5.2961074518631523E-3</v>
      </c>
      <c r="BJ14" s="57">
        <f t="shared" si="33"/>
        <v>-2.6489949047663934E-2</v>
      </c>
      <c r="BK14" s="57">
        <f t="shared" si="34"/>
        <v>-0.10155081526433038</v>
      </c>
      <c r="BL14" s="57">
        <f t="shared" si="35"/>
        <v>-4.736483795611067E-2</v>
      </c>
      <c r="BM14" s="57">
        <f t="shared" si="36"/>
        <v>3.4309484974295312E-3</v>
      </c>
      <c r="BN14" s="57">
        <f t="shared" si="37"/>
        <v>-8.2914768918327636E-2</v>
      </c>
      <c r="BO14" s="57">
        <f t="shared" si="38"/>
        <v>-0.11322513924221653</v>
      </c>
      <c r="BP14" s="57">
        <f t="shared" si="39"/>
        <v>-5.2093720996876633E-2</v>
      </c>
      <c r="BQ14" s="57">
        <f t="shared" si="40"/>
        <v>-2.992472502570559E-2</v>
      </c>
      <c r="BR14" s="57">
        <f t="shared" si="13"/>
        <v>-6.5011157111022552E-2</v>
      </c>
    </row>
    <row r="15" spans="1:70" x14ac:dyDescent="0.3">
      <c r="A15" s="2">
        <v>43009</v>
      </c>
      <c r="B15" s="1" t="s">
        <v>92</v>
      </c>
      <c r="C15" s="1">
        <v>2017</v>
      </c>
      <c r="D15" s="57">
        <v>118.0206298828125</v>
      </c>
      <c r="E15" s="57">
        <v>121.73275756835938</v>
      </c>
      <c r="F15" s="57">
        <v>113.81708526611328</v>
      </c>
      <c r="G15" s="57">
        <v>131.26573181152344</v>
      </c>
      <c r="H15" s="57">
        <v>112.87552642822266</v>
      </c>
      <c r="I15" s="57">
        <v>123.37143707275391</v>
      </c>
      <c r="J15" s="57">
        <v>114.09012603759766</v>
      </c>
      <c r="K15" s="57">
        <v>130.87913513183594</v>
      </c>
      <c r="L15" s="57">
        <v>121.09073638916016</v>
      </c>
      <c r="M15" s="57">
        <v>131.7225341796875</v>
      </c>
      <c r="N15" s="57">
        <v>117.5411376953125</v>
      </c>
      <c r="O15" s="57">
        <v>117.06813049316406</v>
      </c>
      <c r="P15">
        <f>+'Indice PondENGHO'!BL12</f>
        <v>119.24903869628906</v>
      </c>
      <c r="Q15" s="65">
        <f t="shared" si="14"/>
        <v>1.627308991178178E-2</v>
      </c>
      <c r="R15" s="75">
        <f t="shared" si="15"/>
        <v>0.53350659333444006</v>
      </c>
      <c r="S15" s="75">
        <f t="shared" si="16"/>
        <v>6.6271604289323244E-2</v>
      </c>
      <c r="T15" s="75">
        <f t="shared" si="17"/>
        <v>0.16709583347268264</v>
      </c>
      <c r="U15" s="75">
        <f t="shared" si="18"/>
        <v>0.15018774557679898</v>
      </c>
      <c r="V15" s="75">
        <f t="shared" si="19"/>
        <v>2.9439498751562015E-2</v>
      </c>
      <c r="W15" s="75">
        <f t="shared" si="20"/>
        <v>5.1706132312859504E-2</v>
      </c>
      <c r="X15" s="75">
        <f t="shared" si="21"/>
        <v>0.13925029503246267</v>
      </c>
      <c r="Y15" s="75">
        <f t="shared" si="22"/>
        <v>0.28153063032692793</v>
      </c>
      <c r="Z15" s="75">
        <f t="shared" si="23"/>
        <v>0.11122133087784844</v>
      </c>
      <c r="AA15" s="75">
        <f t="shared" si="24"/>
        <v>1.5300515828718867E-2</v>
      </c>
      <c r="AB15" s="75">
        <f t="shared" si="25"/>
        <v>5.9927435220292494E-2</v>
      </c>
      <c r="AC15" s="75">
        <f t="shared" si="26"/>
        <v>4.8738579334438543E-2</v>
      </c>
      <c r="AE15" s="57">
        <v>118.16340637207031</v>
      </c>
      <c r="AF15" s="57">
        <v>121.65827941894531</v>
      </c>
      <c r="AG15" s="57">
        <v>114.26477813720703</v>
      </c>
      <c r="AH15" s="57">
        <v>130.28230285644531</v>
      </c>
      <c r="AI15" s="57">
        <v>113.14757537841797</v>
      </c>
      <c r="AJ15" s="57">
        <v>123.02296447753906</v>
      </c>
      <c r="AK15" s="57">
        <v>113.43924713134766</v>
      </c>
      <c r="AL15" s="57">
        <v>130.73548889160156</v>
      </c>
      <c r="AM15" s="57">
        <v>121.07688140869141</v>
      </c>
      <c r="AN15" s="57">
        <v>130.02182006835938</v>
      </c>
      <c r="AO15" s="57">
        <v>118.08795166015625</v>
      </c>
      <c r="AP15" s="57">
        <v>117.15886688232422</v>
      </c>
      <c r="AQ15" s="57">
        <f>+'Indice PondENGHO'!BP12</f>
        <v>119.45254516601563</v>
      </c>
      <c r="AR15" s="65">
        <f t="shared" si="27"/>
        <v>1.4424869577375654E-2</v>
      </c>
      <c r="AS15" s="75">
        <f t="shared" si="28"/>
        <v>0.23481612298374011</v>
      </c>
      <c r="AT15" s="75">
        <f t="shared" si="1"/>
        <v>5.5735487156901679E-2</v>
      </c>
      <c r="AU15" s="75">
        <f t="shared" si="2"/>
        <v>0.11975107229335263</v>
      </c>
      <c r="AV15" s="75">
        <f t="shared" si="3"/>
        <v>0.14942807745604933</v>
      </c>
      <c r="AW15" s="75">
        <f t="shared" si="4"/>
        <v>4.8297899219319478E-2</v>
      </c>
      <c r="AX15" s="75">
        <f t="shared" si="5"/>
        <v>8.2233787470517405E-2</v>
      </c>
      <c r="AY15" s="75">
        <f t="shared" si="6"/>
        <v>0.18695277617838987</v>
      </c>
      <c r="AZ15" s="75">
        <f t="shared" si="7"/>
        <v>0.2560047583912527</v>
      </c>
      <c r="BA15" s="75">
        <f t="shared" si="8"/>
        <v>0.11411856682801791</v>
      </c>
      <c r="BB15" s="75">
        <f t="shared" si="9"/>
        <v>3.1452922467062744E-2</v>
      </c>
      <c r="BC15" s="75">
        <f t="shared" si="10"/>
        <v>0.12108604269724445</v>
      </c>
      <c r="BD15" s="75">
        <f t="shared" si="11"/>
        <v>6.7852114404584787E-2</v>
      </c>
      <c r="BF15" s="57">
        <f t="shared" si="29"/>
        <v>0.29869047035069995</v>
      </c>
      <c r="BG15" s="57">
        <f t="shared" si="30"/>
        <v>1.0536117132421564E-2</v>
      </c>
      <c r="BH15" s="57">
        <f t="shared" si="31"/>
        <v>4.7344761179330008E-2</v>
      </c>
      <c r="BI15" s="57">
        <f t="shared" si="32"/>
        <v>7.596681207496514E-4</v>
      </c>
      <c r="BJ15" s="57">
        <f t="shared" si="33"/>
        <v>-1.8858400467757462E-2</v>
      </c>
      <c r="BK15" s="57">
        <f t="shared" si="34"/>
        <v>-3.0527655157657901E-2</v>
      </c>
      <c r="BL15" s="57">
        <f t="shared" si="35"/>
        <v>-4.7702481145927206E-2</v>
      </c>
      <c r="BM15" s="57">
        <f t="shared" si="36"/>
        <v>2.5525871935675237E-2</v>
      </c>
      <c r="BN15" s="57">
        <f t="shared" si="37"/>
        <v>-2.8972359501694689E-3</v>
      </c>
      <c r="BO15" s="57">
        <f t="shared" si="38"/>
        <v>-1.6152406638343879E-2</v>
      </c>
      <c r="BP15" s="57">
        <f t="shared" si="39"/>
        <v>-6.1158607476951954E-2</v>
      </c>
      <c r="BQ15" s="57">
        <f t="shared" si="40"/>
        <v>-1.9113535070146244E-2</v>
      </c>
      <c r="BR15" s="57">
        <f t="shared" si="13"/>
        <v>0.1864465668119224</v>
      </c>
    </row>
    <row r="16" spans="1:70" x14ac:dyDescent="0.3">
      <c r="A16" s="2">
        <v>43040</v>
      </c>
      <c r="B16" s="1" t="s">
        <v>93</v>
      </c>
      <c r="C16" s="1">
        <v>2017</v>
      </c>
      <c r="D16" s="57">
        <v>119.43980407714844</v>
      </c>
      <c r="E16" s="57">
        <v>123.08334350585938</v>
      </c>
      <c r="F16" s="57">
        <v>115.40888214111328</v>
      </c>
      <c r="G16" s="57">
        <v>133.02287292480469</v>
      </c>
      <c r="H16" s="57">
        <v>113.91735076904297</v>
      </c>
      <c r="I16" s="57">
        <v>124.99613952636719</v>
      </c>
      <c r="J16" s="57">
        <v>117.52829742431641</v>
      </c>
      <c r="K16" s="57">
        <v>131.89268493652344</v>
      </c>
      <c r="L16" s="57">
        <v>122.10475921630859</v>
      </c>
      <c r="M16" s="57">
        <v>132.16438293457031</v>
      </c>
      <c r="N16" s="57">
        <v>119.56930541992188</v>
      </c>
      <c r="O16" s="57">
        <v>118.45561981201172</v>
      </c>
      <c r="P16">
        <f>+'Indice PondENGHO'!BL13</f>
        <v>120.85115814208984</v>
      </c>
      <c r="Q16" s="65">
        <f t="shared" si="14"/>
        <v>1.3435072209522447E-2</v>
      </c>
      <c r="R16" s="75">
        <f t="shared" si="15"/>
        <v>0.41028464777591278</v>
      </c>
      <c r="S16" s="75">
        <f t="shared" si="16"/>
        <v>2.5184152318907034E-2</v>
      </c>
      <c r="T16" s="75">
        <f t="shared" si="17"/>
        <v>0.10668521949759822</v>
      </c>
      <c r="U16" s="75">
        <f t="shared" si="18"/>
        <v>0.20910846396215538</v>
      </c>
      <c r="V16" s="75">
        <f t="shared" si="19"/>
        <v>3.5988806741767333E-2</v>
      </c>
      <c r="W16" s="75">
        <f t="shared" si="20"/>
        <v>5.7026640752422648E-2</v>
      </c>
      <c r="X16" s="75">
        <f t="shared" si="21"/>
        <v>0.299531094597911</v>
      </c>
      <c r="Y16" s="75">
        <f t="shared" si="22"/>
        <v>4.2630860764419527E-2</v>
      </c>
      <c r="Z16" s="75">
        <f t="shared" si="23"/>
        <v>6.5494723873658775E-2</v>
      </c>
      <c r="AA16" s="75">
        <f t="shared" si="24"/>
        <v>6.107030392260248E-3</v>
      </c>
      <c r="AB16" s="75">
        <f t="shared" si="25"/>
        <v>7.4643355052503788E-2</v>
      </c>
      <c r="AC16" s="75">
        <f t="shared" si="26"/>
        <v>4.2691154507363917E-2</v>
      </c>
      <c r="AE16" s="57">
        <v>119.55126953125</v>
      </c>
      <c r="AF16" s="57">
        <v>123.02366638183594</v>
      </c>
      <c r="AG16" s="57">
        <v>115.81150054931641</v>
      </c>
      <c r="AH16" s="57">
        <v>131.79194641113281</v>
      </c>
      <c r="AI16" s="57">
        <v>114.13685607910156</v>
      </c>
      <c r="AJ16" s="57">
        <v>124.60373687744141</v>
      </c>
      <c r="AK16" s="57">
        <v>116.86464691162109</v>
      </c>
      <c r="AL16" s="57">
        <v>131.6556396484375</v>
      </c>
      <c r="AM16" s="57">
        <v>121.81997680664063</v>
      </c>
      <c r="AN16" s="57">
        <v>130.51805114746094</v>
      </c>
      <c r="AO16" s="57">
        <v>120.22367095947266</v>
      </c>
      <c r="AP16" s="57">
        <v>118.58954620361328</v>
      </c>
      <c r="AQ16" s="57">
        <f>+'Indice PondENGHO'!BP13</f>
        <v>121.09535980224609</v>
      </c>
      <c r="AR16" s="65">
        <f t="shared" si="27"/>
        <v>1.3752864235310192E-2</v>
      </c>
      <c r="AS16" s="75">
        <f t="shared" si="28"/>
        <v>0.18270479092684244</v>
      </c>
      <c r="AT16" s="75">
        <f t="shared" si="1"/>
        <v>2.1072067528722899E-2</v>
      </c>
      <c r="AU16" s="75">
        <f t="shared" si="2"/>
        <v>7.7429016712710283E-2</v>
      </c>
      <c r="AV16" s="75">
        <f t="shared" si="3"/>
        <v>0.18507748301504004</v>
      </c>
      <c r="AW16" s="75">
        <f t="shared" si="4"/>
        <v>5.8033120916203204E-2</v>
      </c>
      <c r="AX16" s="75">
        <f t="shared" si="5"/>
        <v>0.10600271528591389</v>
      </c>
      <c r="AY16" s="75">
        <f t="shared" si="6"/>
        <v>0.44938975749098098</v>
      </c>
      <c r="AZ16" s="75">
        <f t="shared" si="7"/>
        <v>3.5152204401149537E-2</v>
      </c>
      <c r="BA16" s="75">
        <f t="shared" si="8"/>
        <v>6.0733409690666693E-2</v>
      </c>
      <c r="BB16" s="75">
        <f t="shared" si="9"/>
        <v>1.5662713006487569E-2</v>
      </c>
      <c r="BC16" s="75">
        <f t="shared" si="10"/>
        <v>0.14617065147949168</v>
      </c>
      <c r="BD16" s="75">
        <f t="shared" si="11"/>
        <v>6.0083525099122397E-2</v>
      </c>
      <c r="BF16" s="57">
        <f t="shared" si="29"/>
        <v>0.22757985684907034</v>
      </c>
      <c r="BG16" s="57">
        <f t="shared" si="30"/>
        <v>4.1120847901841354E-3</v>
      </c>
      <c r="BH16" s="57">
        <f t="shared" si="31"/>
        <v>2.9256202784887941E-2</v>
      </c>
      <c r="BI16" s="57">
        <f t="shared" si="32"/>
        <v>2.4030980947115338E-2</v>
      </c>
      <c r="BJ16" s="57">
        <f t="shared" si="33"/>
        <v>-2.2044314174435871E-2</v>
      </c>
      <c r="BK16" s="57">
        <f t="shared" si="34"/>
        <v>-4.8976074533491239E-2</v>
      </c>
      <c r="BL16" s="57">
        <f t="shared" si="35"/>
        <v>-0.14985866289306998</v>
      </c>
      <c r="BM16" s="57">
        <f t="shared" si="36"/>
        <v>7.4786563632699907E-3</v>
      </c>
      <c r="BN16" s="57">
        <f t="shared" si="37"/>
        <v>4.7613141829920824E-3</v>
      </c>
      <c r="BO16" s="57">
        <f t="shared" si="38"/>
        <v>-9.5556826142273212E-3</v>
      </c>
      <c r="BP16" s="57">
        <f t="shared" si="39"/>
        <v>-7.1527296426987894E-2</v>
      </c>
      <c r="BQ16" s="57">
        <f t="shared" si="40"/>
        <v>-1.739237059175848E-2</v>
      </c>
      <c r="BR16" s="57">
        <f t="shared" si="13"/>
        <v>-2.2135305316450998E-2</v>
      </c>
    </row>
    <row r="17" spans="1:70" x14ac:dyDescent="0.3">
      <c r="A17" s="2">
        <v>43070</v>
      </c>
      <c r="B17" s="1" t="s">
        <v>82</v>
      </c>
      <c r="C17" s="1">
        <v>2017</v>
      </c>
      <c r="D17" s="57">
        <v>120.36515045166016</v>
      </c>
      <c r="E17" s="57">
        <v>123.73664855957031</v>
      </c>
      <c r="F17" s="57">
        <v>116.44706726074219</v>
      </c>
      <c r="G17" s="57">
        <v>155.42205810546875</v>
      </c>
      <c r="H17" s="57">
        <v>117.05918121337891</v>
      </c>
      <c r="I17" s="57">
        <v>127.72043609619141</v>
      </c>
      <c r="J17" s="57">
        <v>121.36076354980469</v>
      </c>
      <c r="K17" s="57">
        <v>133.84321594238281</v>
      </c>
      <c r="L17" s="57">
        <v>123.06742858886719</v>
      </c>
      <c r="M17" s="57">
        <v>132.15592956542969</v>
      </c>
      <c r="N17" s="57">
        <v>121.50654602050781</v>
      </c>
      <c r="O17" s="57">
        <v>119.78908538818359</v>
      </c>
      <c r="P17">
        <f>+'Indice PondENGHO'!BL14</f>
        <v>124.21298217773438</v>
      </c>
      <c r="Q17" s="65">
        <f t="shared" si="14"/>
        <v>2.7817888444990224E-2</v>
      </c>
      <c r="R17" s="75">
        <f t="shared" si="15"/>
        <v>0.26397205835199677</v>
      </c>
      <c r="S17" s="75">
        <f t="shared" si="16"/>
        <v>1.2020573870972596E-2</v>
      </c>
      <c r="T17" s="75">
        <f t="shared" si="17"/>
        <v>6.8658684356238661E-2</v>
      </c>
      <c r="U17" s="75">
        <f t="shared" si="18"/>
        <v>2.6302756332899464</v>
      </c>
      <c r="V17" s="75">
        <f t="shared" si="19"/>
        <v>0.10709267362272563</v>
      </c>
      <c r="W17" s="75">
        <f t="shared" si="20"/>
        <v>9.4354454205031163E-2</v>
      </c>
      <c r="X17" s="75">
        <f t="shared" si="21"/>
        <v>0.32945551870859952</v>
      </c>
      <c r="Y17" s="75">
        <f t="shared" si="22"/>
        <v>8.0953556962130052E-2</v>
      </c>
      <c r="Z17" s="75">
        <f t="shared" si="23"/>
        <v>6.135356583110859E-2</v>
      </c>
      <c r="AA17" s="75">
        <f t="shared" si="24"/>
        <v>-1.1528965775632263E-4</v>
      </c>
      <c r="AB17" s="75">
        <f t="shared" si="25"/>
        <v>7.0351751934205453E-2</v>
      </c>
      <c r="AC17" s="75">
        <f t="shared" si="26"/>
        <v>4.0484998725014584E-2</v>
      </c>
      <c r="AE17" s="57">
        <v>120.31330871582031</v>
      </c>
      <c r="AF17" s="57">
        <v>123.70810699462891</v>
      </c>
      <c r="AG17" s="57">
        <v>116.7755126953125</v>
      </c>
      <c r="AH17" s="57">
        <v>155.16561889648438</v>
      </c>
      <c r="AI17" s="57">
        <v>117.49585723876953</v>
      </c>
      <c r="AJ17" s="57">
        <v>127.79085540771484</v>
      </c>
      <c r="AK17" s="57">
        <v>120.72868347167969</v>
      </c>
      <c r="AL17" s="57">
        <v>133.93342590332031</v>
      </c>
      <c r="AM17" s="57">
        <v>122.65215301513672</v>
      </c>
      <c r="AN17" s="57">
        <v>130.49406433105469</v>
      </c>
      <c r="AO17" s="57">
        <v>122.42713165283203</v>
      </c>
      <c r="AP17" s="57">
        <v>119.85764312744141</v>
      </c>
      <c r="AQ17" s="57">
        <f>+'Indice PondENGHO'!BP14</f>
        <v>125.09336853027344</v>
      </c>
      <c r="AR17" s="65">
        <f t="shared" si="27"/>
        <v>3.3015375110625689E-2</v>
      </c>
      <c r="AS17" s="75">
        <f t="shared" si="28"/>
        <v>9.8988481413353882E-2</v>
      </c>
      <c r="AT17" s="75">
        <f t="shared" si="1"/>
        <v>1.0422964032691445E-2</v>
      </c>
      <c r="AU17" s="75">
        <f t="shared" si="2"/>
        <v>4.7618744571994061E-2</v>
      </c>
      <c r="AV17" s="75">
        <f t="shared" si="3"/>
        <v>2.8275493392437205</v>
      </c>
      <c r="AW17" s="75">
        <f t="shared" si="4"/>
        <v>0.19443328503572058</v>
      </c>
      <c r="AX17" s="75">
        <f t="shared" si="5"/>
        <v>0.21088705926717299</v>
      </c>
      <c r="AY17" s="75">
        <f t="shared" si="6"/>
        <v>0.50021556474528461</v>
      </c>
      <c r="AZ17" s="75">
        <f t="shared" si="7"/>
        <v>8.5863900913335456E-2</v>
      </c>
      <c r="BA17" s="75">
        <f t="shared" si="8"/>
        <v>6.7112351755453187E-2</v>
      </c>
      <c r="BB17" s="75">
        <f t="shared" si="9"/>
        <v>-7.4706727137272629E-4</v>
      </c>
      <c r="BC17" s="75">
        <f t="shared" si="10"/>
        <v>0.14880769452109788</v>
      </c>
      <c r="BD17" s="75">
        <f t="shared" si="11"/>
        <v>5.254962532171023E-2</v>
      </c>
      <c r="BF17" s="57">
        <f t="shared" si="29"/>
        <v>0.16498357693864291</v>
      </c>
      <c r="BG17" s="57">
        <f t="shared" si="30"/>
        <v>1.5976098382811509E-3</v>
      </c>
      <c r="BH17" s="57">
        <f t="shared" si="31"/>
        <v>2.10399397842446E-2</v>
      </c>
      <c r="BI17" s="57">
        <f t="shared" si="32"/>
        <v>-0.19727370595377414</v>
      </c>
      <c r="BJ17" s="57">
        <f t="shared" si="33"/>
        <v>-8.7340611412994942E-2</v>
      </c>
      <c r="BK17" s="57">
        <f t="shared" si="34"/>
        <v>-0.11653260506214183</v>
      </c>
      <c r="BL17" s="57">
        <f t="shared" si="35"/>
        <v>-0.1707600460366851</v>
      </c>
      <c r="BM17" s="57">
        <f t="shared" si="36"/>
        <v>-4.9103439512054037E-3</v>
      </c>
      <c r="BN17" s="57">
        <f t="shared" si="37"/>
        <v>-5.7587859243445963E-3</v>
      </c>
      <c r="BO17" s="57">
        <f t="shared" si="38"/>
        <v>6.317776136164036E-4</v>
      </c>
      <c r="BP17" s="57">
        <f t="shared" si="39"/>
        <v>-7.8455942586892424E-2</v>
      </c>
      <c r="BQ17" s="57">
        <f t="shared" si="40"/>
        <v>-1.2064626596695646E-2</v>
      </c>
      <c r="BR17" s="57">
        <f t="shared" si="13"/>
        <v>-0.48484376334994905</v>
      </c>
    </row>
    <row r="18" spans="1:70" x14ac:dyDescent="0.3">
      <c r="A18" s="2">
        <v>43101</v>
      </c>
      <c r="B18" s="1" t="s">
        <v>83</v>
      </c>
      <c r="C18" s="1">
        <v>2018</v>
      </c>
      <c r="D18" s="57">
        <v>122.6455078125</v>
      </c>
      <c r="E18" s="57">
        <v>126.57524871826172</v>
      </c>
      <c r="F18" s="57">
        <v>115.91785430908203</v>
      </c>
      <c r="G18" s="57">
        <v>158.42131042480469</v>
      </c>
      <c r="H18" s="57">
        <v>118.23609161376953</v>
      </c>
      <c r="I18" s="57">
        <v>129.92547607421875</v>
      </c>
      <c r="J18" s="57">
        <v>124.17176818847656</v>
      </c>
      <c r="K18" s="57">
        <v>136.49462890625</v>
      </c>
      <c r="L18" s="57">
        <v>127.11897277832031</v>
      </c>
      <c r="M18" s="57">
        <v>133.01849365234375</v>
      </c>
      <c r="N18" s="57">
        <v>124.94850158691406</v>
      </c>
      <c r="O18" s="57">
        <v>122.42145538330078</v>
      </c>
      <c r="P18">
        <f>+'Indice PondENGHO'!BL15</f>
        <v>126.43131256103516</v>
      </c>
      <c r="Q18" s="65">
        <f t="shared" si="14"/>
        <v>1.7859086420826786E-2</v>
      </c>
      <c r="R18" s="75">
        <f t="shared" si="15"/>
        <v>0.63290768768764383</v>
      </c>
      <c r="S18" s="75">
        <f t="shared" si="16"/>
        <v>5.0815620691331186E-2</v>
      </c>
      <c r="T18" s="75">
        <f t="shared" si="17"/>
        <v>-3.4051399791966114E-2</v>
      </c>
      <c r="U18" s="75">
        <f t="shared" si="18"/>
        <v>0.34266194277387435</v>
      </c>
      <c r="V18" s="75">
        <f t="shared" si="19"/>
        <v>3.9030511798056063E-2</v>
      </c>
      <c r="W18" s="75">
        <f t="shared" si="20"/>
        <v>7.4303337067503444E-2</v>
      </c>
      <c r="X18" s="75">
        <f t="shared" si="21"/>
        <v>0.23510607554786603</v>
      </c>
      <c r="Y18" s="75">
        <f t="shared" si="22"/>
        <v>0.107064201118713</v>
      </c>
      <c r="Z18" s="75">
        <f t="shared" si="23"/>
        <v>0.25122743359698974</v>
      </c>
      <c r="AA18" s="75">
        <f t="shared" si="24"/>
        <v>1.144552494073209E-2</v>
      </c>
      <c r="AB18" s="75">
        <f t="shared" si="25"/>
        <v>0.12161312324114136</v>
      </c>
      <c r="AC18" s="75">
        <f t="shared" si="26"/>
        <v>7.7757641811705622E-2</v>
      </c>
      <c r="AE18" s="57">
        <v>122.91043090820313</v>
      </c>
      <c r="AF18" s="57">
        <v>126.55262756347656</v>
      </c>
      <c r="AG18" s="57">
        <v>115.86159515380859</v>
      </c>
      <c r="AH18" s="57">
        <v>156.67953491210938</v>
      </c>
      <c r="AI18" s="57">
        <v>118.75212097167969</v>
      </c>
      <c r="AJ18" s="57">
        <v>130.0665283203125</v>
      </c>
      <c r="AK18" s="57">
        <v>123.32518768310547</v>
      </c>
      <c r="AL18" s="57">
        <v>136.30961608886719</v>
      </c>
      <c r="AM18" s="57">
        <v>127.02516174316406</v>
      </c>
      <c r="AN18" s="57">
        <v>130.99403381347656</v>
      </c>
      <c r="AO18" s="57">
        <v>126.13031768798828</v>
      </c>
      <c r="AP18" s="57">
        <v>123.03456878662109</v>
      </c>
      <c r="AQ18" s="57">
        <f>+'Indice PondENGHO'!BP15</f>
        <v>127.37387084960938</v>
      </c>
      <c r="AR18" s="65">
        <f t="shared" si="27"/>
        <v>1.8230401388416029E-2</v>
      </c>
      <c r="AS18" s="75">
        <f t="shared" si="28"/>
        <v>0.32823400313651685</v>
      </c>
      <c r="AT18" s="75">
        <f t="shared" si="1"/>
        <v>4.2145224751107629E-2</v>
      </c>
      <c r="AU18" s="75">
        <f t="shared" si="2"/>
        <v>-4.392242164543652E-2</v>
      </c>
      <c r="AV18" s="75">
        <f t="shared" si="3"/>
        <v>0.17818405942132617</v>
      </c>
      <c r="AW18" s="75">
        <f t="shared" si="4"/>
        <v>7.0749782706397549E-2</v>
      </c>
      <c r="AX18" s="75">
        <f t="shared" si="5"/>
        <v>0.14650261730946193</v>
      </c>
      <c r="AY18" s="75">
        <f t="shared" si="6"/>
        <v>0.32703093315466192</v>
      </c>
      <c r="AZ18" s="75">
        <f t="shared" si="7"/>
        <v>8.7149053160253953E-2</v>
      </c>
      <c r="BA18" s="75">
        <f t="shared" si="8"/>
        <v>0.34312418830811747</v>
      </c>
      <c r="BB18" s="75">
        <f t="shared" si="9"/>
        <v>1.5150062477139129E-2</v>
      </c>
      <c r="BC18" s="75">
        <f t="shared" si="10"/>
        <v>0.24332091364913397</v>
      </c>
      <c r="BD18" s="75">
        <f t="shared" si="11"/>
        <v>0.12808788517109326</v>
      </c>
      <c r="BF18" s="57">
        <f t="shared" si="29"/>
        <v>0.30467368455112698</v>
      </c>
      <c r="BG18" s="57">
        <f t="shared" si="30"/>
        <v>8.6703959402235561E-3</v>
      </c>
      <c r="BH18" s="57">
        <f t="shared" si="31"/>
        <v>9.8710218534704061E-3</v>
      </c>
      <c r="BI18" s="57">
        <f t="shared" si="32"/>
        <v>0.16447788335254818</v>
      </c>
      <c r="BJ18" s="57">
        <f t="shared" si="33"/>
        <v>-3.1719270908341486E-2</v>
      </c>
      <c r="BK18" s="57">
        <f t="shared" si="34"/>
        <v>-7.2199280241958486E-2</v>
      </c>
      <c r="BL18" s="57">
        <f t="shared" si="35"/>
        <v>-9.192485760679589E-2</v>
      </c>
      <c r="BM18" s="57">
        <f t="shared" si="36"/>
        <v>1.9915147958459042E-2</v>
      </c>
      <c r="BN18" s="57">
        <f t="shared" si="37"/>
        <v>-9.1896754711127737E-2</v>
      </c>
      <c r="BO18" s="57">
        <f t="shared" si="38"/>
        <v>-3.7045375364070394E-3</v>
      </c>
      <c r="BP18" s="57">
        <f t="shared" si="39"/>
        <v>-0.12170779040799261</v>
      </c>
      <c r="BQ18" s="57">
        <f t="shared" si="40"/>
        <v>-5.0330243359387641E-2</v>
      </c>
      <c r="BR18" s="57">
        <f t="shared" si="13"/>
        <v>4.4125398883817279E-2</v>
      </c>
    </row>
    <row r="19" spans="1:70" x14ac:dyDescent="0.3">
      <c r="A19" s="2">
        <v>43132</v>
      </c>
      <c r="B19" s="1" t="s">
        <v>84</v>
      </c>
      <c r="C19" s="1">
        <v>2018</v>
      </c>
      <c r="D19" s="57">
        <v>125.23297119140625</v>
      </c>
      <c r="E19" s="57">
        <v>128.77557373046875</v>
      </c>
      <c r="F19" s="57">
        <v>115.26148223876953</v>
      </c>
      <c r="G19" s="57">
        <v>163.95657348632813</v>
      </c>
      <c r="H19" s="57">
        <v>120.26220703125</v>
      </c>
      <c r="I19" s="57">
        <v>132.81008911132813</v>
      </c>
      <c r="J19" s="57">
        <v>129.6400146484375</v>
      </c>
      <c r="K19" s="57">
        <v>149.25735473632813</v>
      </c>
      <c r="L19" s="57">
        <v>128.50334167480469</v>
      </c>
      <c r="M19" s="57">
        <v>135.260986328125</v>
      </c>
      <c r="N19" s="57">
        <v>127.74043273925781</v>
      </c>
      <c r="O19" s="57">
        <v>124.57843017578125</v>
      </c>
      <c r="P19">
        <f>+'Indice PondENGHO'!BL16</f>
        <v>129.30767822265625</v>
      </c>
      <c r="Q19" s="65">
        <f t="shared" si="14"/>
        <v>2.2750421579563307E-2</v>
      </c>
      <c r="R19" s="75">
        <f t="shared" si="15"/>
        <v>0.70554385392568086</v>
      </c>
      <c r="S19" s="75">
        <f t="shared" si="16"/>
        <v>3.8698326962745902E-2</v>
      </c>
      <c r="T19" s="75">
        <f t="shared" si="17"/>
        <v>-4.1492245635364758E-2</v>
      </c>
      <c r="U19" s="75">
        <f t="shared" si="18"/>
        <v>0.6213030376527745</v>
      </c>
      <c r="V19" s="75">
        <f t="shared" si="19"/>
        <v>6.6014200625317279E-2</v>
      </c>
      <c r="W19" s="75">
        <f t="shared" si="20"/>
        <v>9.5497445642512349E-2</v>
      </c>
      <c r="X19" s="75">
        <f t="shared" si="21"/>
        <v>0.44932720317697583</v>
      </c>
      <c r="Y19" s="75">
        <f t="shared" si="22"/>
        <v>0.50631720729271412</v>
      </c>
      <c r="Z19" s="75">
        <f t="shared" si="23"/>
        <v>8.4335545237866572E-2</v>
      </c>
      <c r="AA19" s="75">
        <f t="shared" si="24"/>
        <v>2.9233964764917398E-2</v>
      </c>
      <c r="AB19" s="75">
        <f t="shared" si="25"/>
        <v>9.6915274277828131E-2</v>
      </c>
      <c r="AC19" s="75">
        <f t="shared" si="26"/>
        <v>6.2597005929323393E-2</v>
      </c>
      <c r="AE19" s="57">
        <v>125.62738800048828</v>
      </c>
      <c r="AF19" s="57">
        <v>128.70191955566406</v>
      </c>
      <c r="AG19" s="57">
        <v>115.18217468261719</v>
      </c>
      <c r="AH19" s="57">
        <v>162.64439392089844</v>
      </c>
      <c r="AI19" s="57">
        <v>120.82945251464844</v>
      </c>
      <c r="AJ19" s="57">
        <v>133.25529479980469</v>
      </c>
      <c r="AK19" s="57">
        <v>128.84814453125</v>
      </c>
      <c r="AL19" s="57">
        <v>148.45700073242188</v>
      </c>
      <c r="AM19" s="57">
        <v>128.22923278808594</v>
      </c>
      <c r="AN19" s="57">
        <v>133.26689147949219</v>
      </c>
      <c r="AO19" s="57">
        <v>128.61909484863281</v>
      </c>
      <c r="AP19" s="57">
        <v>125.10850524902344</v>
      </c>
      <c r="AQ19" s="57">
        <f>+'Indice PondENGHO'!BP16</f>
        <v>130.47358703613281</v>
      </c>
      <c r="AR19" s="65">
        <f t="shared" si="27"/>
        <v>2.4335573425285029E-2</v>
      </c>
      <c r="AS19" s="75">
        <f t="shared" si="28"/>
        <v>0.33735434497789674</v>
      </c>
      <c r="AT19" s="75">
        <f t="shared" si="1"/>
        <v>3.128578513501068E-2</v>
      </c>
      <c r="AU19" s="75">
        <f t="shared" si="2"/>
        <v>-3.2079695244869907E-2</v>
      </c>
      <c r="AV19" s="75">
        <f t="shared" si="3"/>
        <v>0.68973075299950415</v>
      </c>
      <c r="AW19" s="75">
        <f t="shared" si="4"/>
        <v>0.11493768503921555</v>
      </c>
      <c r="AX19" s="75">
        <f t="shared" si="5"/>
        <v>0.20168360778379824</v>
      </c>
      <c r="AY19" s="75">
        <f t="shared" si="6"/>
        <v>0.68341387896152561</v>
      </c>
      <c r="AZ19" s="75">
        <f t="shared" si="7"/>
        <v>0.43770005466217782</v>
      </c>
      <c r="BA19" s="75">
        <f t="shared" si="8"/>
        <v>9.2818692225057689E-2</v>
      </c>
      <c r="BB19" s="75">
        <f t="shared" si="9"/>
        <v>6.766366368413089E-2</v>
      </c>
      <c r="BC19" s="75">
        <f t="shared" si="10"/>
        <v>0.16065796558524537</v>
      </c>
      <c r="BD19" s="75">
        <f t="shared" si="11"/>
        <v>8.2150231572224286E-2</v>
      </c>
      <c r="BF19" s="57">
        <f t="shared" si="29"/>
        <v>0.36818950894778413</v>
      </c>
      <c r="BG19" s="57">
        <f t="shared" si="30"/>
        <v>7.4125418277352223E-3</v>
      </c>
      <c r="BH19" s="57">
        <f t="shared" si="31"/>
        <v>-9.4125503904948504E-3</v>
      </c>
      <c r="BI19" s="57">
        <f t="shared" si="32"/>
        <v>-6.8427715346729645E-2</v>
      </c>
      <c r="BJ19" s="57">
        <f t="shared" si="33"/>
        <v>-4.8923484413898266E-2</v>
      </c>
      <c r="BK19" s="57">
        <f t="shared" si="34"/>
        <v>-0.10618616214128589</v>
      </c>
      <c r="BL19" s="57">
        <f t="shared" si="35"/>
        <v>-0.23408667578454978</v>
      </c>
      <c r="BM19" s="57">
        <f t="shared" si="36"/>
        <v>6.8617152630536304E-2</v>
      </c>
      <c r="BN19" s="57">
        <f t="shared" si="37"/>
        <v>-8.4831469871911175E-3</v>
      </c>
      <c r="BO19" s="57">
        <f t="shared" si="38"/>
        <v>-3.8429698919213495E-2</v>
      </c>
      <c r="BP19" s="57">
        <f t="shared" si="39"/>
        <v>-6.3742691307417235E-2</v>
      </c>
      <c r="BQ19" s="57">
        <f t="shared" si="40"/>
        <v>-1.9553225642900893E-2</v>
      </c>
      <c r="BR19" s="57">
        <f t="shared" si="13"/>
        <v>-0.1530261475276255</v>
      </c>
    </row>
    <row r="20" spans="1:70" x14ac:dyDescent="0.3">
      <c r="A20" s="2">
        <v>43160</v>
      </c>
      <c r="B20" s="1" t="s">
        <v>85</v>
      </c>
      <c r="C20" s="1">
        <v>2018</v>
      </c>
      <c r="D20" s="57">
        <v>128.31471252441406</v>
      </c>
      <c r="E20" s="57">
        <v>129.66384887695313</v>
      </c>
      <c r="F20" s="57">
        <v>119.14240264892578</v>
      </c>
      <c r="G20" s="57">
        <v>165.16801452636719</v>
      </c>
      <c r="H20" s="57">
        <v>125.45065307617188</v>
      </c>
      <c r="I20" s="57">
        <v>134.67723083496094</v>
      </c>
      <c r="J20" s="57">
        <v>132.43934631347656</v>
      </c>
      <c r="K20" s="57">
        <v>153.46907043457031</v>
      </c>
      <c r="L20" s="57">
        <v>130.35543823242188</v>
      </c>
      <c r="M20" s="57">
        <v>154.92169189453125</v>
      </c>
      <c r="N20" s="57">
        <v>130.18424987792969</v>
      </c>
      <c r="O20" s="57">
        <v>126.69652557373047</v>
      </c>
      <c r="P20">
        <f>+'Indice PondENGHO'!BL17</f>
        <v>132.32765197753906</v>
      </c>
      <c r="Q20" s="65">
        <f t="shared" si="14"/>
        <v>2.3354945324149279E-2</v>
      </c>
      <c r="R20" s="75">
        <f t="shared" si="15"/>
        <v>0.8216300550519523</v>
      </c>
      <c r="S20" s="75">
        <f t="shared" si="16"/>
        <v>1.5275069600152624E-2</v>
      </c>
      <c r="T20" s="75">
        <f t="shared" si="17"/>
        <v>0.23987330369295451</v>
      </c>
      <c r="U20" s="75">
        <f t="shared" si="18"/>
        <v>0.13295290362691969</v>
      </c>
      <c r="V20" s="75">
        <f t="shared" si="19"/>
        <v>0.1652878098543229</v>
      </c>
      <c r="W20" s="75">
        <f t="shared" si="20"/>
        <v>6.0438240150740653E-2</v>
      </c>
      <c r="X20" s="75">
        <f t="shared" si="21"/>
        <v>0.22490510924089827</v>
      </c>
      <c r="Y20" s="75">
        <f t="shared" si="22"/>
        <v>0.16336861519828308</v>
      </c>
      <c r="Z20" s="75">
        <f t="shared" si="23"/>
        <v>0.11031962609788795</v>
      </c>
      <c r="AA20" s="75">
        <f t="shared" si="24"/>
        <v>0.25060291483226993</v>
      </c>
      <c r="AB20" s="75">
        <f t="shared" si="25"/>
        <v>8.294430330583713E-2</v>
      </c>
      <c r="AC20" s="75">
        <f t="shared" si="26"/>
        <v>6.0101365698862243E-2</v>
      </c>
      <c r="AE20" s="57">
        <v>128.45623779296875</v>
      </c>
      <c r="AF20" s="57">
        <v>129.60212707519531</v>
      </c>
      <c r="AG20" s="57">
        <v>120.42704772949219</v>
      </c>
      <c r="AH20" s="57">
        <v>163.90008544921875</v>
      </c>
      <c r="AI20" s="57">
        <v>126.38431549072266</v>
      </c>
      <c r="AJ20" s="57">
        <v>134.87339782714844</v>
      </c>
      <c r="AK20" s="57">
        <v>130.98483276367188</v>
      </c>
      <c r="AL20" s="57">
        <v>152.44728088378906</v>
      </c>
      <c r="AM20" s="57">
        <v>129.67408752441406</v>
      </c>
      <c r="AN20" s="57">
        <v>152.15321350097656</v>
      </c>
      <c r="AO20" s="57">
        <v>130.75933837890625</v>
      </c>
      <c r="AP20" s="57">
        <v>127.64031219482422</v>
      </c>
      <c r="AQ20" s="57">
        <f>+'Indice PondENGHO'!BP17</f>
        <v>133.59721374511719</v>
      </c>
      <c r="AR20" s="65">
        <f t="shared" si="27"/>
        <v>2.3940682401253577E-2</v>
      </c>
      <c r="AS20" s="75">
        <f t="shared" si="28"/>
        <v>0.34343436421561102</v>
      </c>
      <c r="AT20" s="75">
        <f t="shared" si="1"/>
        <v>1.2812226475176786E-2</v>
      </c>
      <c r="AU20" s="75">
        <f t="shared" si="2"/>
        <v>0.24213463694454807</v>
      </c>
      <c r="AV20" s="75">
        <f t="shared" si="3"/>
        <v>0.14196873239014551</v>
      </c>
      <c r="AW20" s="75">
        <f t="shared" si="4"/>
        <v>0.30051095830539293</v>
      </c>
      <c r="AX20" s="75">
        <f t="shared" si="5"/>
        <v>0.10006550436803377</v>
      </c>
      <c r="AY20" s="75">
        <f t="shared" si="6"/>
        <v>0.25851374269377797</v>
      </c>
      <c r="AZ20" s="75">
        <f t="shared" si="7"/>
        <v>0.1405812944913144</v>
      </c>
      <c r="BA20" s="75">
        <f t="shared" si="8"/>
        <v>0.10890250035551664</v>
      </c>
      <c r="BB20" s="75">
        <f t="shared" si="9"/>
        <v>0.54974462616564534</v>
      </c>
      <c r="BC20" s="75">
        <f t="shared" si="10"/>
        <v>0.13508582400635027</v>
      </c>
      <c r="BD20" s="75">
        <f t="shared" si="11"/>
        <v>9.8056020680198447E-2</v>
      </c>
      <c r="BF20" s="57">
        <f t="shared" si="29"/>
        <v>0.47819569083634128</v>
      </c>
      <c r="BG20" s="57">
        <f t="shared" si="30"/>
        <v>2.462843124975838E-3</v>
      </c>
      <c r="BH20" s="57">
        <f t="shared" si="31"/>
        <v>-2.2613332515935558E-3</v>
      </c>
      <c r="BI20" s="57">
        <f t="shared" si="32"/>
        <v>-9.0158287632258194E-3</v>
      </c>
      <c r="BJ20" s="57">
        <f t="shared" si="33"/>
        <v>-0.13522314845107003</v>
      </c>
      <c r="BK20" s="57">
        <f t="shared" si="34"/>
        <v>-3.9627264217293116E-2</v>
      </c>
      <c r="BL20" s="57">
        <f t="shared" si="35"/>
        <v>-3.3608633452879705E-2</v>
      </c>
      <c r="BM20" s="57">
        <f t="shared" si="36"/>
        <v>2.2787320706968678E-2</v>
      </c>
      <c r="BN20" s="57">
        <f t="shared" si="37"/>
        <v>1.4171257423713085E-3</v>
      </c>
      <c r="BO20" s="57">
        <f t="shared" si="38"/>
        <v>-0.29914171133337542</v>
      </c>
      <c r="BP20" s="57">
        <f t="shared" si="39"/>
        <v>-5.2141520700513144E-2</v>
      </c>
      <c r="BQ20" s="57">
        <f t="shared" si="40"/>
        <v>-3.7954654981336204E-2</v>
      </c>
      <c r="BR20" s="57">
        <f t="shared" si="13"/>
        <v>-0.10411111474062995</v>
      </c>
    </row>
    <row r="21" spans="1:70" x14ac:dyDescent="0.3">
      <c r="A21" s="2">
        <v>43191</v>
      </c>
      <c r="B21" s="1" t="s">
        <v>86</v>
      </c>
      <c r="C21" s="1">
        <v>2018</v>
      </c>
      <c r="D21" s="57">
        <v>129.91264343261719</v>
      </c>
      <c r="E21" s="57">
        <v>131.3741455078125</v>
      </c>
      <c r="F21" s="57">
        <v>123.96790313720703</v>
      </c>
      <c r="G21" s="57">
        <v>179.348876953125</v>
      </c>
      <c r="H21" s="57">
        <v>127.01715087890625</v>
      </c>
      <c r="I21" s="57">
        <v>137.16365051269531</v>
      </c>
      <c r="J21" s="57">
        <v>137.26799011230469</v>
      </c>
      <c r="K21" s="57">
        <v>155.43980407714844</v>
      </c>
      <c r="L21" s="57">
        <v>132.85513305664063</v>
      </c>
      <c r="M21" s="57">
        <v>156.4459228515625</v>
      </c>
      <c r="N21" s="57">
        <v>132.98216247558594</v>
      </c>
      <c r="O21" s="57">
        <v>128.85603332519531</v>
      </c>
      <c r="P21">
        <f>+'Indice PondENGHO'!BL18</f>
        <v>135.86660766601563</v>
      </c>
      <c r="Q21" s="65">
        <f t="shared" si="14"/>
        <v>2.6743886372874393E-2</v>
      </c>
      <c r="R21" s="75">
        <f t="shared" si="15"/>
        <v>0.41630520289058659</v>
      </c>
      <c r="S21" s="75">
        <f t="shared" si="16"/>
        <v>2.8739607618399478E-2</v>
      </c>
      <c r="T21" s="75">
        <f t="shared" si="17"/>
        <v>0.29144945767093317</v>
      </c>
      <c r="U21" s="75">
        <f t="shared" si="18"/>
        <v>1.5207992705719733</v>
      </c>
      <c r="V21" s="75">
        <f t="shared" si="19"/>
        <v>4.8764864038182074E-2</v>
      </c>
      <c r="W21" s="75">
        <f t="shared" si="20"/>
        <v>7.8647091739853445E-2</v>
      </c>
      <c r="X21" s="75">
        <f t="shared" si="21"/>
        <v>0.3790913208754193</v>
      </c>
      <c r="Y21" s="75">
        <f t="shared" si="22"/>
        <v>7.469838600027498E-2</v>
      </c>
      <c r="Z21" s="75">
        <f t="shared" si="23"/>
        <v>0.14549559840105419</v>
      </c>
      <c r="AA21" s="75">
        <f t="shared" si="24"/>
        <v>1.8985039452756015E-2</v>
      </c>
      <c r="AB21" s="75">
        <f t="shared" si="25"/>
        <v>9.2795241954986868E-2</v>
      </c>
      <c r="AC21" s="75">
        <f t="shared" si="26"/>
        <v>5.9878001764910996E-2</v>
      </c>
      <c r="AE21" s="57">
        <v>129.92939758300781</v>
      </c>
      <c r="AF21" s="57">
        <v>131.27195739746094</v>
      </c>
      <c r="AG21" s="57">
        <v>125.39998626708984</v>
      </c>
      <c r="AH21" s="57">
        <v>176.27426147460938</v>
      </c>
      <c r="AI21" s="57">
        <v>128.00051879882813</v>
      </c>
      <c r="AJ21" s="57">
        <v>137.18629455566406</v>
      </c>
      <c r="AK21" s="57">
        <v>136.30064392089844</v>
      </c>
      <c r="AL21" s="57">
        <v>153.80618286132813</v>
      </c>
      <c r="AM21" s="57">
        <v>132.1190185546875</v>
      </c>
      <c r="AN21" s="57">
        <v>153.25177001953125</v>
      </c>
      <c r="AO21" s="57">
        <v>133.79824829101563</v>
      </c>
      <c r="AP21" s="57">
        <v>129.708984375</v>
      </c>
      <c r="AQ21" s="57">
        <f>+'Indice PondENGHO'!BP18</f>
        <v>137.26704406738281</v>
      </c>
      <c r="AR21" s="65">
        <f t="shared" si="27"/>
        <v>2.7469362716404433E-2</v>
      </c>
      <c r="AS21" s="75">
        <f t="shared" si="28"/>
        <v>0.17476619248648775</v>
      </c>
      <c r="AT21" s="75">
        <f t="shared" si="1"/>
        <v>2.3223518631036957E-2</v>
      </c>
      <c r="AU21" s="75">
        <f t="shared" si="2"/>
        <v>0.22434104448624101</v>
      </c>
      <c r="AV21" s="75">
        <f t="shared" si="3"/>
        <v>1.367098281671997</v>
      </c>
      <c r="AW21" s="75">
        <f t="shared" si="4"/>
        <v>8.5439099358672582E-2</v>
      </c>
      <c r="AX21" s="75">
        <f t="shared" si="5"/>
        <v>0.13976813414264197</v>
      </c>
      <c r="AY21" s="75">
        <f t="shared" si="6"/>
        <v>0.62847170378914552</v>
      </c>
      <c r="AZ21" s="75">
        <f t="shared" si="7"/>
        <v>4.6782775971598967E-2</v>
      </c>
      <c r="BA21" s="75">
        <f t="shared" si="8"/>
        <v>0.1800752328590649</v>
      </c>
      <c r="BB21" s="75">
        <f t="shared" si="9"/>
        <v>3.124709985083331E-2</v>
      </c>
      <c r="BC21" s="75">
        <f t="shared" si="10"/>
        <v>0.18742957328889487</v>
      </c>
      <c r="BD21" s="75">
        <f t="shared" si="11"/>
        <v>7.8290498635697744E-2</v>
      </c>
      <c r="BF21" s="57">
        <f t="shared" si="29"/>
        <v>0.24153901040409884</v>
      </c>
      <c r="BG21" s="57">
        <f t="shared" si="30"/>
        <v>5.5160889873625205E-3</v>
      </c>
      <c r="BH21" s="57">
        <f t="shared" si="31"/>
        <v>6.7108413184692156E-2</v>
      </c>
      <c r="BI21" s="57">
        <f t="shared" si="32"/>
        <v>0.1537009888999763</v>
      </c>
      <c r="BJ21" s="57">
        <f t="shared" si="33"/>
        <v>-3.6674235320490509E-2</v>
      </c>
      <c r="BK21" s="57">
        <f t="shared" si="34"/>
        <v>-6.1121042402788525E-2</v>
      </c>
      <c r="BL21" s="57">
        <f t="shared" si="35"/>
        <v>-0.24938038291372622</v>
      </c>
      <c r="BM21" s="57">
        <f t="shared" si="36"/>
        <v>2.7915610028676013E-2</v>
      </c>
      <c r="BN21" s="57">
        <f t="shared" si="37"/>
        <v>-3.4579634458010711E-2</v>
      </c>
      <c r="BO21" s="57">
        <f t="shared" si="38"/>
        <v>-1.2262060398077295E-2</v>
      </c>
      <c r="BP21" s="57">
        <f t="shared" si="39"/>
        <v>-9.4634331333908001E-2</v>
      </c>
      <c r="BQ21" s="57">
        <f t="shared" si="40"/>
        <v>-1.8412496870786749E-2</v>
      </c>
      <c r="BR21" s="57">
        <f t="shared" si="13"/>
        <v>-1.1284072192982234E-2</v>
      </c>
    </row>
    <row r="22" spans="1:70" x14ac:dyDescent="0.3">
      <c r="A22" s="2">
        <v>43221</v>
      </c>
      <c r="B22" s="1" t="s">
        <v>87</v>
      </c>
      <c r="C22" s="1">
        <v>2018</v>
      </c>
      <c r="D22" s="57">
        <v>134.07379150390625</v>
      </c>
      <c r="E22" s="57">
        <v>133.62498474121094</v>
      </c>
      <c r="F22" s="57">
        <v>126.51363372802734</v>
      </c>
      <c r="G22" s="57">
        <v>178.71258544921875</v>
      </c>
      <c r="H22" s="57">
        <v>129.73783874511719</v>
      </c>
      <c r="I22" s="57">
        <v>140.21295166015625</v>
      </c>
      <c r="J22" s="57">
        <v>139.90614318847656</v>
      </c>
      <c r="K22" s="57">
        <v>161.30831909179688</v>
      </c>
      <c r="L22" s="57">
        <v>136.14405822753906</v>
      </c>
      <c r="M22" s="57">
        <v>157.60986328125</v>
      </c>
      <c r="N22" s="57">
        <v>136.03854370117188</v>
      </c>
      <c r="O22" s="57">
        <v>131.45793151855469</v>
      </c>
      <c r="P22">
        <f>+'Indice PondENGHO'!BL19</f>
        <v>138.94841003417969</v>
      </c>
      <c r="Q22" s="65">
        <f t="shared" si="14"/>
        <v>2.2682559174066474E-2</v>
      </c>
      <c r="R22" s="75">
        <f t="shared" si="15"/>
        <v>1.0558564710396141</v>
      </c>
      <c r="S22" s="75">
        <f t="shared" si="16"/>
        <v>3.6837635403287952E-2</v>
      </c>
      <c r="T22" s="75">
        <f t="shared" si="17"/>
        <v>0.14975150762281478</v>
      </c>
      <c r="U22" s="75">
        <f t="shared" si="18"/>
        <v>-6.6460445865510878E-2</v>
      </c>
      <c r="V22" s="75">
        <f t="shared" si="19"/>
        <v>8.2488578918402652E-2</v>
      </c>
      <c r="W22" s="75">
        <f t="shared" si="20"/>
        <v>9.3939106500368255E-2</v>
      </c>
      <c r="X22" s="75">
        <f t="shared" si="21"/>
        <v>0.2017235200981311</v>
      </c>
      <c r="Y22" s="75">
        <f t="shared" si="22"/>
        <v>0.21664535508585772</v>
      </c>
      <c r="Z22" s="75">
        <f t="shared" si="23"/>
        <v>0.18644671291847001</v>
      </c>
      <c r="AA22" s="75">
        <f t="shared" si="24"/>
        <v>1.4119826305213308E-2</v>
      </c>
      <c r="AB22" s="75">
        <f t="shared" si="25"/>
        <v>9.8727232353065603E-2</v>
      </c>
      <c r="AC22" s="75">
        <f t="shared" si="26"/>
        <v>7.0265267740480392E-2</v>
      </c>
      <c r="AE22" s="57">
        <v>134.20362854003906</v>
      </c>
      <c r="AF22" s="57">
        <v>133.36544799804688</v>
      </c>
      <c r="AG22" s="57">
        <v>127.7908935546875</v>
      </c>
      <c r="AH22" s="57">
        <v>174.73233032226563</v>
      </c>
      <c r="AI22" s="57">
        <v>130.86372375488281</v>
      </c>
      <c r="AJ22" s="57">
        <v>140.20552062988281</v>
      </c>
      <c r="AK22" s="57">
        <v>138.978271484375</v>
      </c>
      <c r="AL22" s="57">
        <v>159.80828857421875</v>
      </c>
      <c r="AM22" s="57">
        <v>135.49710083007813</v>
      </c>
      <c r="AN22" s="57">
        <v>154.22923278808594</v>
      </c>
      <c r="AO22" s="57">
        <v>136.94364929199219</v>
      </c>
      <c r="AP22" s="57">
        <v>132.13192749023438</v>
      </c>
      <c r="AQ22" s="57">
        <f>+'Indice PondENGHO'!BP19</f>
        <v>139.98042297363281</v>
      </c>
      <c r="AR22" s="65">
        <f t="shared" si="27"/>
        <v>1.9767154779832152E-2</v>
      </c>
      <c r="AS22" s="75">
        <f t="shared" si="28"/>
        <v>0.49385951808342315</v>
      </c>
      <c r="AT22" s="75">
        <f t="shared" si="1"/>
        <v>2.8357279753066667E-2</v>
      </c>
      <c r="AU22" s="75">
        <f t="shared" si="2"/>
        <v>0.10505004821346983</v>
      </c>
      <c r="AV22" s="75">
        <f t="shared" si="3"/>
        <v>-0.16591524969221291</v>
      </c>
      <c r="AW22" s="75">
        <f t="shared" si="4"/>
        <v>0.14741815850773074</v>
      </c>
      <c r="AX22" s="75">
        <f t="shared" si="5"/>
        <v>0.17769918401014942</v>
      </c>
      <c r="AY22" s="75">
        <f t="shared" si="6"/>
        <v>0.30832179728213199</v>
      </c>
      <c r="AZ22" s="75">
        <f t="shared" si="7"/>
        <v>0.20125161407457401</v>
      </c>
      <c r="BA22" s="75">
        <f t="shared" si="8"/>
        <v>0.2423234647089712</v>
      </c>
      <c r="BB22" s="75">
        <f t="shared" si="9"/>
        <v>2.7078550205494142E-2</v>
      </c>
      <c r="BC22" s="75">
        <f t="shared" si="10"/>
        <v>0.18894447011563642</v>
      </c>
      <c r="BD22" s="75">
        <f t="shared" si="11"/>
        <v>8.9309668549721083E-2</v>
      </c>
      <c r="BF22" s="57">
        <f t="shared" si="29"/>
        <v>0.56199695295619101</v>
      </c>
      <c r="BG22" s="57">
        <f t="shared" si="30"/>
        <v>8.480355650221285E-3</v>
      </c>
      <c r="BH22" s="57">
        <f t="shared" si="31"/>
        <v>4.4701459409344946E-2</v>
      </c>
      <c r="BI22" s="57">
        <f t="shared" si="32"/>
        <v>9.9454803826702035E-2</v>
      </c>
      <c r="BJ22" s="57">
        <f t="shared" si="33"/>
        <v>-6.4929579589328087E-2</v>
      </c>
      <c r="BK22" s="57">
        <f t="shared" si="34"/>
        <v>-8.3760077509781164E-2</v>
      </c>
      <c r="BL22" s="57">
        <f t="shared" si="35"/>
        <v>-0.10659827718400089</v>
      </c>
      <c r="BM22" s="57">
        <f t="shared" si="36"/>
        <v>1.5393741011283713E-2</v>
      </c>
      <c r="BN22" s="57">
        <f t="shared" si="37"/>
        <v>-5.5876751790501195E-2</v>
      </c>
      <c r="BO22" s="57">
        <f t="shared" si="38"/>
        <v>-1.2958723900280834E-2</v>
      </c>
      <c r="BP22" s="57">
        <f t="shared" si="39"/>
        <v>-9.0217237762570818E-2</v>
      </c>
      <c r="BQ22" s="57">
        <f t="shared" si="40"/>
        <v>-1.9044400809240691E-2</v>
      </c>
      <c r="BR22" s="57">
        <f t="shared" si="13"/>
        <v>0.29664226430803914</v>
      </c>
    </row>
    <row r="23" spans="1:70" x14ac:dyDescent="0.3">
      <c r="A23" s="2">
        <v>43252</v>
      </c>
      <c r="B23" s="1" t="s">
        <v>88</v>
      </c>
      <c r="C23" s="1">
        <v>2018</v>
      </c>
      <c r="D23" s="57">
        <v>140.98347473144531</v>
      </c>
      <c r="E23" s="57">
        <v>134.82113647460938</v>
      </c>
      <c r="F23" s="57">
        <v>128.75363159179688</v>
      </c>
      <c r="G23" s="57">
        <v>182.97903442382813</v>
      </c>
      <c r="H23" s="57">
        <v>134.83926391601563</v>
      </c>
      <c r="I23" s="57">
        <v>146.09335327148438</v>
      </c>
      <c r="J23" s="57">
        <v>147.73197937011719</v>
      </c>
      <c r="K23" s="57">
        <v>162.01473999023438</v>
      </c>
      <c r="L23" s="57">
        <v>140.33036804199219</v>
      </c>
      <c r="M23" s="57">
        <v>159.40910339355469</v>
      </c>
      <c r="N23" s="57">
        <v>139.61991882324219</v>
      </c>
      <c r="O23" s="57">
        <v>135.73994445800781</v>
      </c>
      <c r="P23">
        <f>+'Indice PondENGHO'!BL20</f>
        <v>144.14756774902344</v>
      </c>
      <c r="Q23" s="65">
        <f t="shared" si="14"/>
        <v>3.7417900021776473E-2</v>
      </c>
      <c r="R23" s="75">
        <f t="shared" si="15"/>
        <v>1.7143875493132374</v>
      </c>
      <c r="S23" s="75">
        <f t="shared" si="16"/>
        <v>1.9142237181862407E-2</v>
      </c>
      <c r="T23" s="75">
        <f t="shared" si="17"/>
        <v>0.1288443908652156</v>
      </c>
      <c r="U23" s="75">
        <f t="shared" si="18"/>
        <v>0.4357454215370104</v>
      </c>
      <c r="V23" s="75">
        <f t="shared" si="19"/>
        <v>0.15123968815035951</v>
      </c>
      <c r="W23" s="75">
        <f t="shared" si="20"/>
        <v>0.17713820775048805</v>
      </c>
      <c r="X23" s="75">
        <f t="shared" si="21"/>
        <v>0.58512202985215378</v>
      </c>
      <c r="Y23" s="75">
        <f t="shared" si="22"/>
        <v>2.5500215535168843E-2</v>
      </c>
      <c r="Z23" s="75">
        <f t="shared" si="23"/>
        <v>0.23205517330817907</v>
      </c>
      <c r="AA23" s="75">
        <f t="shared" si="24"/>
        <v>2.1342577920768723E-2</v>
      </c>
      <c r="AB23" s="75">
        <f t="shared" si="25"/>
        <v>0.11311974100944029</v>
      </c>
      <c r="AC23" s="75">
        <f t="shared" si="26"/>
        <v>0.11307263987896012</v>
      </c>
      <c r="AE23" s="57">
        <v>141.08836364746094</v>
      </c>
      <c r="AF23" s="57">
        <v>134.5570068359375</v>
      </c>
      <c r="AG23" s="57">
        <v>130.2757568359375</v>
      </c>
      <c r="AH23" s="57">
        <v>179.4844970703125</v>
      </c>
      <c r="AI23" s="57">
        <v>136.16531372070313</v>
      </c>
      <c r="AJ23" s="57">
        <v>146.3929443359375</v>
      </c>
      <c r="AK23" s="57">
        <v>147.32183837890625</v>
      </c>
      <c r="AL23" s="57">
        <v>160.42131042480469</v>
      </c>
      <c r="AM23" s="57">
        <v>140.31849670410156</v>
      </c>
      <c r="AN23" s="57">
        <v>156.24456787109375</v>
      </c>
      <c r="AO23" s="57">
        <v>140.69184875488281</v>
      </c>
      <c r="AP23" s="57">
        <v>136.25489807128906</v>
      </c>
      <c r="AQ23" s="57">
        <f>+'Indice PondENGHO'!BP20</f>
        <v>145.13125610351563</v>
      </c>
      <c r="AR23" s="65">
        <f t="shared" si="27"/>
        <v>3.6796810728690454E-2</v>
      </c>
      <c r="AS23" s="75">
        <f t="shared" si="28"/>
        <v>0.77784278652029049</v>
      </c>
      <c r="AT23" s="75">
        <f t="shared" si="1"/>
        <v>1.5782223704917081E-2</v>
      </c>
      <c r="AU23" s="75">
        <f t="shared" si="2"/>
        <v>0.10675670704023005</v>
      </c>
      <c r="AV23" s="75">
        <f t="shared" si="3"/>
        <v>0.50000246311855501</v>
      </c>
      <c r="AW23" s="75">
        <f t="shared" si="4"/>
        <v>0.26690937650287339</v>
      </c>
      <c r="AX23" s="75">
        <f t="shared" si="5"/>
        <v>0.35608920452606507</v>
      </c>
      <c r="AY23" s="75">
        <f t="shared" si="6"/>
        <v>0.93943116091161361</v>
      </c>
      <c r="AZ23" s="75">
        <f t="shared" si="7"/>
        <v>2.0098832792913791E-2</v>
      </c>
      <c r="BA23" s="75">
        <f t="shared" si="8"/>
        <v>0.3381872181318416</v>
      </c>
      <c r="BB23" s="75">
        <f t="shared" si="9"/>
        <v>5.4592326158357851E-2</v>
      </c>
      <c r="BC23" s="75">
        <f t="shared" si="10"/>
        <v>0.22016080763482951</v>
      </c>
      <c r="BD23" s="75">
        <f t="shared" si="11"/>
        <v>0.14860199704988358</v>
      </c>
      <c r="BF23" s="57">
        <f t="shared" si="29"/>
        <v>0.93654476279294696</v>
      </c>
      <c r="BG23" s="57">
        <f t="shared" si="30"/>
        <v>3.3600134769453255E-3</v>
      </c>
      <c r="BH23" s="57">
        <f t="shared" si="31"/>
        <v>2.2087683824985549E-2</v>
      </c>
      <c r="BI23" s="57">
        <f t="shared" si="32"/>
        <v>-6.4257041581544605E-2</v>
      </c>
      <c r="BJ23" s="57">
        <f t="shared" si="33"/>
        <v>-0.11566968835251387</v>
      </c>
      <c r="BK23" s="57">
        <f t="shared" si="34"/>
        <v>-0.17895099677557702</v>
      </c>
      <c r="BL23" s="57">
        <f t="shared" si="35"/>
        <v>-0.35430913105945983</v>
      </c>
      <c r="BM23" s="57">
        <f t="shared" si="36"/>
        <v>5.4013827422550523E-3</v>
      </c>
      <c r="BN23" s="57">
        <f t="shared" si="37"/>
        <v>-0.10613204482366254</v>
      </c>
      <c r="BO23" s="57">
        <f t="shared" si="38"/>
        <v>-3.3249748237589125E-2</v>
      </c>
      <c r="BP23" s="57">
        <f t="shared" si="39"/>
        <v>-0.10704106662538922</v>
      </c>
      <c r="BQ23" s="57">
        <f t="shared" si="40"/>
        <v>-3.5529357170923467E-2</v>
      </c>
      <c r="BR23" s="57">
        <f t="shared" si="13"/>
        <v>-2.7745231789526772E-2</v>
      </c>
    </row>
    <row r="24" spans="1:70" x14ac:dyDescent="0.3">
      <c r="A24" s="2">
        <v>43282</v>
      </c>
      <c r="B24" s="1" t="s">
        <v>89</v>
      </c>
      <c r="C24" s="1">
        <v>2018</v>
      </c>
      <c r="D24" s="57">
        <v>146.64923095703125</v>
      </c>
      <c r="E24" s="57">
        <v>138.36447143554688</v>
      </c>
      <c r="F24" s="57">
        <v>129.1199951171875</v>
      </c>
      <c r="G24" s="57">
        <v>185.08723449707031</v>
      </c>
      <c r="H24" s="57">
        <v>140.40693664550781</v>
      </c>
      <c r="I24" s="57">
        <v>150.36041259765625</v>
      </c>
      <c r="J24" s="57">
        <v>155.81578063964844</v>
      </c>
      <c r="K24" s="57">
        <v>163.15608215332031</v>
      </c>
      <c r="L24" s="57">
        <v>147.21737670898438</v>
      </c>
      <c r="M24" s="57">
        <v>162.21748352050781</v>
      </c>
      <c r="N24" s="57">
        <v>143.8603515625</v>
      </c>
      <c r="O24" s="57">
        <v>141.00373840332031</v>
      </c>
      <c r="P24">
        <f>+'Indice PondENGHO'!BL21</f>
        <v>148.75822448730469</v>
      </c>
      <c r="Q24" s="65">
        <f t="shared" si="14"/>
        <v>3.1985671421864703E-2</v>
      </c>
      <c r="R24" s="75">
        <f t="shared" si="15"/>
        <v>1.3550490426899326</v>
      </c>
      <c r="S24" s="75">
        <f t="shared" si="16"/>
        <v>5.4659403909906687E-2</v>
      </c>
      <c r="T24" s="75">
        <f t="shared" si="17"/>
        <v>2.031310926954398E-2</v>
      </c>
      <c r="U24" s="75">
        <f t="shared" si="18"/>
        <v>0.20755077696020269</v>
      </c>
      <c r="V24" s="75">
        <f t="shared" si="19"/>
        <v>0.15910880524322593</v>
      </c>
      <c r="W24" s="75">
        <f t="shared" si="20"/>
        <v>0.12390253790464428</v>
      </c>
      <c r="X24" s="75">
        <f t="shared" si="21"/>
        <v>0.58260953524277748</v>
      </c>
      <c r="Y24" s="75">
        <f t="shared" si="22"/>
        <v>3.9713890718203637E-2</v>
      </c>
      <c r="Z24" s="75">
        <f t="shared" si="23"/>
        <v>0.36799064754805089</v>
      </c>
      <c r="AA24" s="75">
        <f t="shared" si="24"/>
        <v>3.2111449130997845E-2</v>
      </c>
      <c r="AB24" s="75">
        <f t="shared" si="25"/>
        <v>0.12910558543883763</v>
      </c>
      <c r="AC24" s="75">
        <f t="shared" si="26"/>
        <v>0.13398454301077839</v>
      </c>
      <c r="AE24" s="57">
        <v>146.70765686035156</v>
      </c>
      <c r="AF24" s="57">
        <v>138.04914855957031</v>
      </c>
      <c r="AG24" s="57">
        <v>129.8719482421875</v>
      </c>
      <c r="AH24" s="57">
        <v>181.13874816894531</v>
      </c>
      <c r="AI24" s="57">
        <v>141.95292663574219</v>
      </c>
      <c r="AJ24" s="57">
        <v>150.3536376953125</v>
      </c>
      <c r="AK24" s="57">
        <v>154.90771484375</v>
      </c>
      <c r="AL24" s="57">
        <v>161.332275390625</v>
      </c>
      <c r="AM24" s="57">
        <v>147.53477478027344</v>
      </c>
      <c r="AN24" s="57">
        <v>159.33355712890625</v>
      </c>
      <c r="AO24" s="57">
        <v>144.665283203125</v>
      </c>
      <c r="AP24" s="57">
        <v>141.67990112304688</v>
      </c>
      <c r="AQ24" s="57">
        <f>+'Indice PondENGHO'!BP21</f>
        <v>149.60667419433594</v>
      </c>
      <c r="AR24" s="65">
        <f t="shared" si="27"/>
        <v>3.0837038216138701E-2</v>
      </c>
      <c r="AS24" s="75">
        <f t="shared" si="28"/>
        <v>0.61197340640887032</v>
      </c>
      <c r="AT24" s="75">
        <f t="shared" si="1"/>
        <v>4.4585210990339824E-2</v>
      </c>
      <c r="AU24" s="75">
        <f t="shared" si="2"/>
        <v>-1.6723011590801497E-2</v>
      </c>
      <c r="AV24" s="75">
        <f t="shared" si="3"/>
        <v>0.16777535528671653</v>
      </c>
      <c r="AW24" s="75">
        <f t="shared" si="4"/>
        <v>0.28086875880535528</v>
      </c>
      <c r="AX24" s="75">
        <f t="shared" si="5"/>
        <v>0.21971840291053915</v>
      </c>
      <c r="AY24" s="75">
        <f t="shared" si="6"/>
        <v>0.82331350281545002</v>
      </c>
      <c r="AZ24" s="75">
        <f t="shared" si="7"/>
        <v>2.8790076590758999E-2</v>
      </c>
      <c r="BA24" s="75">
        <f t="shared" si="8"/>
        <v>0.4879147197492264</v>
      </c>
      <c r="BB24" s="75">
        <f t="shared" si="9"/>
        <v>8.0657915764003232E-2</v>
      </c>
      <c r="BC24" s="75">
        <f t="shared" si="10"/>
        <v>0.22497260185041504</v>
      </c>
      <c r="BD24" s="75">
        <f t="shared" si="11"/>
        <v>0.18847799777502322</v>
      </c>
      <c r="BF24" s="57">
        <f t="shared" si="29"/>
        <v>0.74307563628106232</v>
      </c>
      <c r="BG24" s="57">
        <f t="shared" si="30"/>
        <v>1.0074192919566863E-2</v>
      </c>
      <c r="BH24" s="57">
        <f t="shared" si="31"/>
        <v>3.7036120860345481E-2</v>
      </c>
      <c r="BI24" s="57">
        <f t="shared" si="32"/>
        <v>3.9775421673486161E-2</v>
      </c>
      <c r="BJ24" s="57">
        <f t="shared" si="33"/>
        <v>-0.12175995356212935</v>
      </c>
      <c r="BK24" s="57">
        <f t="shared" si="34"/>
        <v>-9.5815865005894868E-2</v>
      </c>
      <c r="BL24" s="57">
        <f t="shared" si="35"/>
        <v>-0.24070396757267254</v>
      </c>
      <c r="BM24" s="57">
        <f t="shared" si="36"/>
        <v>1.0923814127444639E-2</v>
      </c>
      <c r="BN24" s="57">
        <f t="shared" si="37"/>
        <v>-0.11992407220117551</v>
      </c>
      <c r="BO24" s="57">
        <f t="shared" si="38"/>
        <v>-4.8546466633005388E-2</v>
      </c>
      <c r="BP24" s="57">
        <f t="shared" si="39"/>
        <v>-9.586701641157741E-2</v>
      </c>
      <c r="BQ24" s="57">
        <f t="shared" si="40"/>
        <v>-5.4493454764244831E-2</v>
      </c>
      <c r="BR24" s="57">
        <f t="shared" si="13"/>
        <v>6.3774389711205581E-2</v>
      </c>
    </row>
    <row r="25" spans="1:70" x14ac:dyDescent="0.3">
      <c r="A25" s="2">
        <v>43313</v>
      </c>
      <c r="B25" s="1" t="s">
        <v>90</v>
      </c>
      <c r="C25" s="1">
        <v>2018</v>
      </c>
      <c r="D25" s="57">
        <v>152.89768981933594</v>
      </c>
      <c r="E25" s="57">
        <v>140.31202697753906</v>
      </c>
      <c r="F25" s="57">
        <v>129.44648742675781</v>
      </c>
      <c r="G25" s="57">
        <v>195.96054077148438</v>
      </c>
      <c r="H25" s="57">
        <v>144.8077392578125</v>
      </c>
      <c r="I25" s="57">
        <v>156.05476379394531</v>
      </c>
      <c r="J25" s="57">
        <v>162.34211730957031</v>
      </c>
      <c r="K25" s="57">
        <v>181.90934753417969</v>
      </c>
      <c r="L25" s="57">
        <v>152.29342651367188</v>
      </c>
      <c r="M25" s="57">
        <v>165.28437805175781</v>
      </c>
      <c r="N25" s="57">
        <v>147.4254150390625</v>
      </c>
      <c r="O25" s="57">
        <v>147.62835693359375</v>
      </c>
      <c r="P25">
        <f>+'Indice PondENGHO'!BL22</f>
        <v>154.57646179199219</v>
      </c>
      <c r="Q25" s="65">
        <f t="shared" si="14"/>
        <v>3.9112037836832592E-2</v>
      </c>
      <c r="R25" s="75">
        <f t="shared" si="15"/>
        <v>1.4480927412915059</v>
      </c>
      <c r="S25" s="75">
        <f t="shared" si="16"/>
        <v>2.9111787104608662E-2</v>
      </c>
      <c r="T25" s="75">
        <f t="shared" si="17"/>
        <v>1.7541368171151546E-2</v>
      </c>
      <c r="U25" s="75">
        <f t="shared" si="18"/>
        <v>1.0372907216421057</v>
      </c>
      <c r="V25" s="75">
        <f t="shared" si="19"/>
        <v>0.12186492839754695</v>
      </c>
      <c r="W25" s="75">
        <f t="shared" si="20"/>
        <v>0.16022198291361514</v>
      </c>
      <c r="X25" s="75">
        <f t="shared" si="21"/>
        <v>0.45578262587630242</v>
      </c>
      <c r="Y25" s="75">
        <f t="shared" si="22"/>
        <v>0.63230964635644205</v>
      </c>
      <c r="Z25" s="75">
        <f t="shared" si="23"/>
        <v>0.26281996853009798</v>
      </c>
      <c r="AA25" s="75">
        <f t="shared" si="24"/>
        <v>3.3980454818989078E-2</v>
      </c>
      <c r="AB25" s="75">
        <f t="shared" si="25"/>
        <v>0.10517885822725952</v>
      </c>
      <c r="AC25" s="75">
        <f t="shared" si="26"/>
        <v>0.16339660430109604</v>
      </c>
      <c r="AE25" s="57">
        <v>152.47032165527344</v>
      </c>
      <c r="AF25" s="57">
        <v>139.90742492675781</v>
      </c>
      <c r="AG25" s="57">
        <v>130.39608764648438</v>
      </c>
      <c r="AH25" s="57">
        <v>192.46208190917969</v>
      </c>
      <c r="AI25" s="57">
        <v>146.47381591796875</v>
      </c>
      <c r="AJ25" s="57">
        <v>156.88458251953125</v>
      </c>
      <c r="AK25" s="57">
        <v>161.16090393066406</v>
      </c>
      <c r="AL25" s="57">
        <v>181.82138061523438</v>
      </c>
      <c r="AM25" s="57">
        <v>152.15812683105469</v>
      </c>
      <c r="AN25" s="57">
        <v>162.37640380859375</v>
      </c>
      <c r="AO25" s="57">
        <v>148.165283203125</v>
      </c>
      <c r="AP25" s="57">
        <v>148.88140869140625</v>
      </c>
      <c r="AQ25" s="57">
        <f>+'Indice PondENGHO'!BP22</f>
        <v>155.35699462890625</v>
      </c>
      <c r="AR25" s="65">
        <f t="shared" si="27"/>
        <v>3.8436256039625416E-2</v>
      </c>
      <c r="AS25" s="75">
        <f t="shared" si="28"/>
        <v>0.60813576690645377</v>
      </c>
      <c r="AT25" s="75">
        <f t="shared" si="1"/>
        <v>2.298982164033618E-2</v>
      </c>
      <c r="AU25" s="75">
        <f t="shared" si="2"/>
        <v>2.1033525721282142E-2</v>
      </c>
      <c r="AV25" s="75">
        <f t="shared" si="3"/>
        <v>1.1128262866393406</v>
      </c>
      <c r="AW25" s="75">
        <f t="shared" si="4"/>
        <v>0.21259554609691764</v>
      </c>
      <c r="AX25" s="75">
        <f t="shared" si="5"/>
        <v>0.35107310527690228</v>
      </c>
      <c r="AY25" s="75">
        <f t="shared" si="6"/>
        <v>0.65763870589667728</v>
      </c>
      <c r="AZ25" s="75">
        <f t="shared" si="7"/>
        <v>0.62746639386559389</v>
      </c>
      <c r="BA25" s="75">
        <f t="shared" si="8"/>
        <v>0.30291024161800817</v>
      </c>
      <c r="BB25" s="75">
        <f t="shared" si="9"/>
        <v>7.6990475187799001E-2</v>
      </c>
      <c r="BC25" s="75">
        <f t="shared" si="10"/>
        <v>0.19202508029269408</v>
      </c>
      <c r="BD25" s="75">
        <f t="shared" si="11"/>
        <v>0.24244343400938581</v>
      </c>
      <c r="BF25" s="57">
        <f t="shared" si="29"/>
        <v>0.83995697438505212</v>
      </c>
      <c r="BG25" s="57">
        <f t="shared" si="30"/>
        <v>6.1219654642724816E-3</v>
      </c>
      <c r="BH25" s="57">
        <f t="shared" si="31"/>
        <v>-3.4921575501305965E-3</v>
      </c>
      <c r="BI25" s="57">
        <f t="shared" si="32"/>
        <v>-7.5535564997234905E-2</v>
      </c>
      <c r="BJ25" s="57">
        <f t="shared" si="33"/>
        <v>-9.0730617699370686E-2</v>
      </c>
      <c r="BK25" s="57">
        <f t="shared" si="34"/>
        <v>-0.19085112236328713</v>
      </c>
      <c r="BL25" s="57">
        <f t="shared" si="35"/>
        <v>-0.20185608002037486</v>
      </c>
      <c r="BM25" s="57">
        <f t="shared" si="36"/>
        <v>4.84325249084816E-3</v>
      </c>
      <c r="BN25" s="57">
        <f t="shared" si="37"/>
        <v>-4.0090273087910189E-2</v>
      </c>
      <c r="BO25" s="57">
        <f t="shared" si="38"/>
        <v>-4.3010020368809923E-2</v>
      </c>
      <c r="BP25" s="57">
        <f t="shared" si="39"/>
        <v>-8.6846222065434561E-2</v>
      </c>
      <c r="BQ25" s="57">
        <f t="shared" si="40"/>
        <v>-7.9046829708289773E-2</v>
      </c>
      <c r="BR25" s="57">
        <f t="shared" si="13"/>
        <v>3.9463304479330205E-2</v>
      </c>
    </row>
    <row r="26" spans="1:70" x14ac:dyDescent="0.3">
      <c r="A26" s="2">
        <v>43344</v>
      </c>
      <c r="B26" s="1" t="s">
        <v>91</v>
      </c>
      <c r="C26" s="1">
        <v>2018</v>
      </c>
      <c r="D26" s="57">
        <v>163.53239440917969</v>
      </c>
      <c r="E26" s="57">
        <v>146.56288146972656</v>
      </c>
      <c r="F26" s="57">
        <v>140.81904602050781</v>
      </c>
      <c r="G26" s="57">
        <v>201.41946411132813</v>
      </c>
      <c r="H26" s="57">
        <v>158.75625610351563</v>
      </c>
      <c r="I26" s="57">
        <v>163.31929016113281</v>
      </c>
      <c r="J26" s="57">
        <v>178.70950317382813</v>
      </c>
      <c r="K26" s="57">
        <v>185.96339416503906</v>
      </c>
      <c r="L26" s="57">
        <v>162.44537353515625</v>
      </c>
      <c r="M26" s="57">
        <v>167.80380249023438</v>
      </c>
      <c r="N26" s="57">
        <v>156.21542358398438</v>
      </c>
      <c r="O26" s="57">
        <v>159.41490173339844</v>
      </c>
      <c r="P26">
        <f>+'Indice PondENGHO'!BL23</f>
        <v>164.71405029296875</v>
      </c>
      <c r="Q26" s="65">
        <f t="shared" si="14"/>
        <v>6.5583002634763021E-2</v>
      </c>
      <c r="R26" s="75">
        <f t="shared" si="15"/>
        <v>2.3718461564585978</v>
      </c>
      <c r="S26" s="75">
        <f t="shared" si="16"/>
        <v>8.9919944037697999E-2</v>
      </c>
      <c r="T26" s="75">
        <f t="shared" si="17"/>
        <v>0.58801217032296127</v>
      </c>
      <c r="U26" s="75">
        <f t="shared" si="18"/>
        <v>0.50116818273984265</v>
      </c>
      <c r="V26" s="75">
        <f t="shared" si="19"/>
        <v>0.37171706821166045</v>
      </c>
      <c r="W26" s="75">
        <f t="shared" si="20"/>
        <v>0.1967083439322875</v>
      </c>
      <c r="X26" s="75">
        <f t="shared" si="21"/>
        <v>1.100031793638703</v>
      </c>
      <c r="Y26" s="75">
        <f t="shared" si="22"/>
        <v>0.13154649216879302</v>
      </c>
      <c r="Z26" s="75">
        <f t="shared" si="23"/>
        <v>0.50584731718751175</v>
      </c>
      <c r="AA26" s="75">
        <f t="shared" si="24"/>
        <v>2.6863915210781568E-2</v>
      </c>
      <c r="AB26" s="75">
        <f t="shared" si="25"/>
        <v>0.24956754465849901</v>
      </c>
      <c r="AC26" s="75">
        <f t="shared" si="26"/>
        <v>0.27977331383008569</v>
      </c>
      <c r="AE26" s="57">
        <v>163.193603515625</v>
      </c>
      <c r="AF26" s="57">
        <v>146.06733703613281</v>
      </c>
      <c r="AG26" s="57">
        <v>142.98646545410156</v>
      </c>
      <c r="AH26" s="57">
        <v>196.70468139648438</v>
      </c>
      <c r="AI26" s="57">
        <v>160.69322204589844</v>
      </c>
      <c r="AJ26" s="57">
        <v>163.83364868164063</v>
      </c>
      <c r="AK26" s="57">
        <v>178.117431640625</v>
      </c>
      <c r="AL26" s="57">
        <v>185.39007568359375</v>
      </c>
      <c r="AM26" s="57">
        <v>162.52922058105469</v>
      </c>
      <c r="AN26" s="57">
        <v>165.48133850097656</v>
      </c>
      <c r="AO26" s="57">
        <v>156.67620849609375</v>
      </c>
      <c r="AP26" s="57">
        <v>160.47456359863281</v>
      </c>
      <c r="AQ26" s="57">
        <f>+'Indice PondENGHO'!BP23</f>
        <v>165.49778747558594</v>
      </c>
      <c r="AR26" s="65">
        <f t="shared" si="27"/>
        <v>6.5274131177051276E-2</v>
      </c>
      <c r="AS26" s="75">
        <f t="shared" si="28"/>
        <v>1.0890367467568602</v>
      </c>
      <c r="AT26" s="75">
        <f t="shared" si="1"/>
        <v>7.3339414381554696E-2</v>
      </c>
      <c r="AU26" s="75">
        <f t="shared" si="2"/>
        <v>0.48622988984589693</v>
      </c>
      <c r="AV26" s="75">
        <f t="shared" si="3"/>
        <v>0.4012570973127475</v>
      </c>
      <c r="AW26" s="75">
        <f t="shared" si="4"/>
        <v>0.64350121768890156</v>
      </c>
      <c r="AX26" s="75">
        <f t="shared" si="5"/>
        <v>0.35948900876910073</v>
      </c>
      <c r="AY26" s="75">
        <f t="shared" si="6"/>
        <v>1.7161701848742483</v>
      </c>
      <c r="AZ26" s="75">
        <f t="shared" si="7"/>
        <v>0.10517548962330146</v>
      </c>
      <c r="BA26" s="75">
        <f t="shared" si="8"/>
        <v>0.65391180376425617</v>
      </c>
      <c r="BB26" s="75">
        <f t="shared" si="9"/>
        <v>7.5604391772436039E-2</v>
      </c>
      <c r="BC26" s="75">
        <f t="shared" si="10"/>
        <v>0.44937024614363891</v>
      </c>
      <c r="BD26" s="75">
        <f t="shared" si="11"/>
        <v>0.37560059212409025</v>
      </c>
      <c r="BF26" s="57">
        <f t="shared" si="29"/>
        <v>1.2828094097017375</v>
      </c>
      <c r="BG26" s="57">
        <f t="shared" si="30"/>
        <v>1.6580529656143303E-2</v>
      </c>
      <c r="BH26" s="57">
        <f t="shared" si="31"/>
        <v>0.10178228047706434</v>
      </c>
      <c r="BI26" s="57">
        <f t="shared" si="32"/>
        <v>9.9911085427095148E-2</v>
      </c>
      <c r="BJ26" s="57">
        <f t="shared" si="33"/>
        <v>-0.27178414947724111</v>
      </c>
      <c r="BK26" s="57">
        <f t="shared" si="34"/>
        <v>-0.16278066483681322</v>
      </c>
      <c r="BL26" s="57">
        <f t="shared" si="35"/>
        <v>-0.61613839123554537</v>
      </c>
      <c r="BM26" s="57">
        <f t="shared" si="36"/>
        <v>2.6371002545491559E-2</v>
      </c>
      <c r="BN26" s="57">
        <f t="shared" si="37"/>
        <v>-0.14806448657674443</v>
      </c>
      <c r="BO26" s="57">
        <f t="shared" si="38"/>
        <v>-4.8740476561654471E-2</v>
      </c>
      <c r="BP26" s="57">
        <f t="shared" si="39"/>
        <v>-0.1998027014851399</v>
      </c>
      <c r="BQ26" s="57">
        <f t="shared" si="40"/>
        <v>-9.5827278294004559E-2</v>
      </c>
      <c r="BR26" s="57">
        <f t="shared" si="13"/>
        <v>-1.5683840659611481E-2</v>
      </c>
    </row>
    <row r="27" spans="1:70" x14ac:dyDescent="0.3">
      <c r="A27" s="2">
        <v>43374</v>
      </c>
      <c r="B27" s="1" t="s">
        <v>92</v>
      </c>
      <c r="C27" s="1">
        <v>2018</v>
      </c>
      <c r="D27" s="57">
        <v>173.03208923339844</v>
      </c>
      <c r="E27" s="57">
        <v>149.88580322265625</v>
      </c>
      <c r="F27" s="57">
        <v>147.99330139160156</v>
      </c>
      <c r="G27" s="57">
        <v>218.43557739257813</v>
      </c>
      <c r="H27" s="57">
        <v>166.13383483886719</v>
      </c>
      <c r="I27" s="57">
        <v>172.01307678222656</v>
      </c>
      <c r="J27" s="57">
        <v>192.42999267578125</v>
      </c>
      <c r="K27" s="57">
        <v>187.50927734375</v>
      </c>
      <c r="L27" s="57">
        <v>167.39985656738281</v>
      </c>
      <c r="M27" s="57">
        <v>171.13043212890625</v>
      </c>
      <c r="N27" s="57">
        <v>161.07501220703125</v>
      </c>
      <c r="O27" s="57">
        <v>169.21949768066406</v>
      </c>
      <c r="P27">
        <f>+'Indice PondENGHO'!BL24</f>
        <v>173.74703979492188</v>
      </c>
      <c r="Q27" s="65">
        <f t="shared" si="14"/>
        <v>5.4840430952226571E-2</v>
      </c>
      <c r="R27" s="75">
        <f t="shared" si="15"/>
        <v>1.9883070626997825</v>
      </c>
      <c r="S27" s="75">
        <f t="shared" si="16"/>
        <v>4.485898769283813E-2</v>
      </c>
      <c r="T27" s="75">
        <f t="shared" si="17"/>
        <v>0.34811094567084572</v>
      </c>
      <c r="U27" s="75">
        <f t="shared" si="18"/>
        <v>1.4660526920755284</v>
      </c>
      <c r="V27" s="75">
        <f t="shared" si="19"/>
        <v>0.18450623237192301</v>
      </c>
      <c r="W27" s="75">
        <f t="shared" si="20"/>
        <v>0.22092108632421242</v>
      </c>
      <c r="X27" s="75">
        <f t="shared" si="21"/>
        <v>0.86538275780628715</v>
      </c>
      <c r="Y27" s="75">
        <f t="shared" si="22"/>
        <v>4.7073871665609758E-2</v>
      </c>
      <c r="Z27" s="75">
        <f t="shared" si="23"/>
        <v>0.23167606566546806</v>
      </c>
      <c r="AA27" s="75">
        <f t="shared" si="24"/>
        <v>3.3287803456277666E-2</v>
      </c>
      <c r="AB27" s="75">
        <f t="shared" si="25"/>
        <v>0.12948248667753512</v>
      </c>
      <c r="AC27" s="75">
        <f t="shared" si="26"/>
        <v>0.21840480671570175</v>
      </c>
      <c r="AE27" s="57">
        <v>172.83723449707031</v>
      </c>
      <c r="AF27" s="57">
        <v>149.42854309082031</v>
      </c>
      <c r="AG27" s="57">
        <v>150.16435241699219</v>
      </c>
      <c r="AH27" s="57">
        <v>214.0657958984375</v>
      </c>
      <c r="AI27" s="57">
        <v>167.41007995605469</v>
      </c>
      <c r="AJ27" s="57">
        <v>173.00981140136719</v>
      </c>
      <c r="AK27" s="57">
        <v>191.6812744140625</v>
      </c>
      <c r="AL27" s="57">
        <v>186.666748046875</v>
      </c>
      <c r="AM27" s="57">
        <v>166.86309814453125</v>
      </c>
      <c r="AN27" s="57">
        <v>169.57571411132813</v>
      </c>
      <c r="AO27" s="57">
        <v>161.419921875</v>
      </c>
      <c r="AP27" s="57">
        <v>170.45524597167969</v>
      </c>
      <c r="AQ27" s="57">
        <f>+'Indice PondENGHO'!BP24</f>
        <v>174.30625915527344</v>
      </c>
      <c r="AR27" s="65">
        <f t="shared" si="27"/>
        <v>5.3224105373535169E-2</v>
      </c>
      <c r="AS27" s="75">
        <f t="shared" si="28"/>
        <v>0.91911131321024997</v>
      </c>
      <c r="AT27" s="75">
        <f t="shared" si="1"/>
        <v>3.7555260171783976E-2</v>
      </c>
      <c r="AU27" s="75">
        <f t="shared" si="2"/>
        <v>0.26014304569365276</v>
      </c>
      <c r="AV27" s="75">
        <f t="shared" si="3"/>
        <v>1.5409232537312891</v>
      </c>
      <c r="AW27" s="75">
        <f t="shared" si="4"/>
        <v>0.28526388426395183</v>
      </c>
      <c r="AX27" s="75">
        <f t="shared" si="5"/>
        <v>0.44548490399776391</v>
      </c>
      <c r="AY27" s="75">
        <f t="shared" si="6"/>
        <v>1.2883055904451013</v>
      </c>
      <c r="AZ27" s="75">
        <f t="shared" si="7"/>
        <v>3.5309963979030815E-2</v>
      </c>
      <c r="BA27" s="75">
        <f t="shared" si="8"/>
        <v>0.25643893839219734</v>
      </c>
      <c r="BB27" s="75">
        <f t="shared" si="9"/>
        <v>9.3561020724009014E-2</v>
      </c>
      <c r="BC27" s="75">
        <f t="shared" si="10"/>
        <v>0.23504915334024856</v>
      </c>
      <c r="BD27" s="75">
        <f t="shared" si="11"/>
        <v>0.30345729324606002</v>
      </c>
      <c r="BF27" s="57">
        <f t="shared" si="29"/>
        <v>1.0691957494895326</v>
      </c>
      <c r="BG27" s="57">
        <f t="shared" si="30"/>
        <v>7.3037275210541541E-3</v>
      </c>
      <c r="BH27" s="57">
        <f t="shared" si="31"/>
        <v>8.7967899977192954E-2</v>
      </c>
      <c r="BI27" s="57">
        <f t="shared" si="32"/>
        <v>-7.4870561655760781E-2</v>
      </c>
      <c r="BJ27" s="57">
        <f t="shared" si="33"/>
        <v>-0.10075765189202882</v>
      </c>
      <c r="BK27" s="57">
        <f t="shared" si="34"/>
        <v>-0.22456381767355149</v>
      </c>
      <c r="BL27" s="57">
        <f t="shared" si="35"/>
        <v>-0.42292283263881414</v>
      </c>
      <c r="BM27" s="57">
        <f t="shared" si="36"/>
        <v>1.1763907686578944E-2</v>
      </c>
      <c r="BN27" s="57">
        <f t="shared" si="37"/>
        <v>-2.4762872726729279E-2</v>
      </c>
      <c r="BO27" s="57">
        <f t="shared" si="38"/>
        <v>-6.0273217267731348E-2</v>
      </c>
      <c r="BP27" s="57">
        <f t="shared" si="39"/>
        <v>-0.10556666666271344</v>
      </c>
      <c r="BQ27" s="57">
        <f t="shared" si="40"/>
        <v>-8.5052486530358268E-2</v>
      </c>
      <c r="BR27" s="57">
        <f t="shared" si="13"/>
        <v>7.7461177626670985E-2</v>
      </c>
    </row>
    <row r="28" spans="1:70" x14ac:dyDescent="0.3">
      <c r="A28" s="2">
        <v>43405</v>
      </c>
      <c r="B28" s="1" t="s">
        <v>93</v>
      </c>
      <c r="C28" s="1">
        <v>2018</v>
      </c>
      <c r="D28" s="57">
        <v>178.78535461425781</v>
      </c>
      <c r="E28" s="57">
        <v>156.74253845214844</v>
      </c>
      <c r="F28" s="57">
        <v>151.62779235839844</v>
      </c>
      <c r="G28" s="57">
        <v>223.35749816894531</v>
      </c>
      <c r="H28" s="57">
        <v>172.02714538574219</v>
      </c>
      <c r="I28" s="57">
        <v>182.98753356933594</v>
      </c>
      <c r="J28" s="57">
        <v>197.54966735839844</v>
      </c>
      <c r="K28" s="57">
        <v>192.74958801269531</v>
      </c>
      <c r="L28" s="57">
        <v>171.8369140625</v>
      </c>
      <c r="M28" s="57">
        <v>173.31333923339844</v>
      </c>
      <c r="N28" s="57">
        <v>165.10121154785156</v>
      </c>
      <c r="O28" s="57">
        <v>177.11985778808594</v>
      </c>
      <c r="P28">
        <f>+'Indice PondENGHO'!BL25</f>
        <v>179.27174377441406</v>
      </c>
      <c r="Q28" s="65">
        <f t="shared" si="14"/>
        <v>3.1797399173034258E-2</v>
      </c>
      <c r="R28" s="75">
        <f t="shared" si="15"/>
        <v>1.1415670922987464</v>
      </c>
      <c r="S28" s="75">
        <f t="shared" si="16"/>
        <v>8.7752594610515475E-2</v>
      </c>
      <c r="T28" s="75">
        <f t="shared" si="17"/>
        <v>0.16718514022777217</v>
      </c>
      <c r="U28" s="75">
        <f t="shared" si="18"/>
        <v>0.40201019144547256</v>
      </c>
      <c r="V28" s="75">
        <f t="shared" si="19"/>
        <v>0.13972359357084554</v>
      </c>
      <c r="W28" s="75">
        <f t="shared" si="20"/>
        <v>0.26437747998575228</v>
      </c>
      <c r="X28" s="75">
        <f t="shared" si="21"/>
        <v>0.3061217801912271</v>
      </c>
      <c r="Y28" s="75">
        <f t="shared" si="22"/>
        <v>0.15127721293997204</v>
      </c>
      <c r="Z28" s="75">
        <f t="shared" si="23"/>
        <v>0.19669400021394012</v>
      </c>
      <c r="AA28" s="75">
        <f t="shared" si="24"/>
        <v>2.0707571654207842E-2</v>
      </c>
      <c r="AB28" s="75">
        <f t="shared" si="25"/>
        <v>0.10169978401138136</v>
      </c>
      <c r="AC28" s="75">
        <f t="shared" si="26"/>
        <v>0.16683709193137297</v>
      </c>
      <c r="AE28" s="57">
        <v>178.82752990722656</v>
      </c>
      <c r="AF28" s="57">
        <v>156.38868713378906</v>
      </c>
      <c r="AG28" s="57">
        <v>153.74375915527344</v>
      </c>
      <c r="AH28" s="57">
        <v>218.66940307617188</v>
      </c>
      <c r="AI28" s="57">
        <v>173.44671630859375</v>
      </c>
      <c r="AJ28" s="57">
        <v>181.68963623046875</v>
      </c>
      <c r="AK28" s="57">
        <v>196.7784423828125</v>
      </c>
      <c r="AL28" s="57">
        <v>192.56756591796875</v>
      </c>
      <c r="AM28" s="57">
        <v>171.69686889648438</v>
      </c>
      <c r="AN28" s="57">
        <v>171.43214416503906</v>
      </c>
      <c r="AO28" s="57">
        <v>165.71015930175781</v>
      </c>
      <c r="AP28" s="57">
        <v>177.63639831542969</v>
      </c>
      <c r="AQ28" s="57">
        <f>+'Indice PondENGHO'!BP25</f>
        <v>179.78985595703125</v>
      </c>
      <c r="AR28" s="65">
        <f t="shared" si="27"/>
        <v>3.1459551873423974E-2</v>
      </c>
      <c r="AS28" s="75">
        <f t="shared" si="28"/>
        <v>0.5412388976561977</v>
      </c>
      <c r="AT28" s="75">
        <f t="shared" si="1"/>
        <v>7.372369570596489E-2</v>
      </c>
      <c r="AU28" s="75">
        <f t="shared" si="2"/>
        <v>0.1229815293849813</v>
      </c>
      <c r="AV28" s="75">
        <f t="shared" si="3"/>
        <v>0.38736011289958294</v>
      </c>
      <c r="AW28" s="75">
        <f t="shared" si="4"/>
        <v>0.24304622355042518</v>
      </c>
      <c r="AX28" s="75">
        <f t="shared" si="5"/>
        <v>0.39948095430333425</v>
      </c>
      <c r="AY28" s="75">
        <f t="shared" si="6"/>
        <v>0.45896368325952674</v>
      </c>
      <c r="AZ28" s="75">
        <f t="shared" si="7"/>
        <v>0.15471886123443629</v>
      </c>
      <c r="BA28" s="75">
        <f t="shared" si="8"/>
        <v>0.27114813053986275</v>
      </c>
      <c r="BB28" s="75">
        <f t="shared" si="9"/>
        <v>4.0216020422312017E-2</v>
      </c>
      <c r="BC28" s="75">
        <f t="shared" si="10"/>
        <v>0.20152772875108255</v>
      </c>
      <c r="BD28" s="75">
        <f t="shared" si="11"/>
        <v>0.20698778521750558</v>
      </c>
      <c r="BF28" s="57">
        <f t="shared" si="29"/>
        <v>0.60032819464254872</v>
      </c>
      <c r="BG28" s="57">
        <f t="shared" si="30"/>
        <v>1.4028898904550585E-2</v>
      </c>
      <c r="BH28" s="57">
        <f t="shared" si="31"/>
        <v>4.4203610842790869E-2</v>
      </c>
      <c r="BI28" s="57">
        <f t="shared" si="32"/>
        <v>1.4650078545889622E-2</v>
      </c>
      <c r="BJ28" s="57">
        <f t="shared" si="33"/>
        <v>-0.10332262997957964</v>
      </c>
      <c r="BK28" s="57">
        <f t="shared" si="34"/>
        <v>-0.13510347431758196</v>
      </c>
      <c r="BL28" s="57">
        <f t="shared" si="35"/>
        <v>-0.15284190306829964</v>
      </c>
      <c r="BM28" s="57">
        <f t="shared" si="36"/>
        <v>-3.4416482944642501E-3</v>
      </c>
      <c r="BN28" s="57">
        <f t="shared" si="37"/>
        <v>-7.4454130325922629E-2</v>
      </c>
      <c r="BO28" s="57">
        <f t="shared" si="38"/>
        <v>-1.9508448768104175E-2</v>
      </c>
      <c r="BP28" s="57">
        <f t="shared" si="39"/>
        <v>-9.9827944739701191E-2</v>
      </c>
      <c r="BQ28" s="57">
        <f t="shared" si="40"/>
        <v>-4.0150693286132605E-2</v>
      </c>
      <c r="BR28" s="57">
        <f t="shared" si="13"/>
        <v>4.4559910155993754E-2</v>
      </c>
    </row>
    <row r="29" spans="1:70" x14ac:dyDescent="0.3">
      <c r="A29" s="2">
        <v>43435</v>
      </c>
      <c r="B29" s="1" t="s">
        <v>82</v>
      </c>
      <c r="C29" s="1">
        <v>2018</v>
      </c>
      <c r="D29" s="57">
        <v>181.94418334960938</v>
      </c>
      <c r="E29" s="57">
        <v>158.93855285644531</v>
      </c>
      <c r="F29" s="57">
        <v>153.69340515136719</v>
      </c>
      <c r="G29" s="57">
        <v>229.03337097167969</v>
      </c>
      <c r="H29" s="57">
        <v>175.18183898925781</v>
      </c>
      <c r="I29" s="57">
        <v>191.982666015625</v>
      </c>
      <c r="J29" s="57">
        <v>202.55717468261719</v>
      </c>
      <c r="K29" s="57">
        <v>207.57661437988281</v>
      </c>
      <c r="L29" s="57">
        <v>176.44956970214844</v>
      </c>
      <c r="M29" s="57">
        <v>175.1337890625</v>
      </c>
      <c r="N29" s="57">
        <v>169.40965270996094</v>
      </c>
      <c r="O29" s="57">
        <v>183.29843139648438</v>
      </c>
      <c r="P29">
        <f>+'Indice PondENGHO'!BL26</f>
        <v>183.47161865234375</v>
      </c>
      <c r="Q29" s="65">
        <f t="shared" si="14"/>
        <v>2.3427422467729109E-2</v>
      </c>
      <c r="R29" s="75">
        <f t="shared" si="15"/>
        <v>0.60746139764329554</v>
      </c>
      <c r="S29" s="75">
        <f t="shared" si="16"/>
        <v>2.7238509692860218E-2</v>
      </c>
      <c r="T29" s="75">
        <f t="shared" si="17"/>
        <v>9.2089171513772619E-2</v>
      </c>
      <c r="U29" s="75">
        <f t="shared" si="18"/>
        <v>0.44930439789702936</v>
      </c>
      <c r="V29" s="75">
        <f t="shared" si="19"/>
        <v>7.2489178228374224E-2</v>
      </c>
      <c r="W29" s="75">
        <f t="shared" si="20"/>
        <v>0.21001705267478121</v>
      </c>
      <c r="X29" s="75">
        <f t="shared" si="21"/>
        <v>0.29018771910675978</v>
      </c>
      <c r="Y29" s="75">
        <f t="shared" si="22"/>
        <v>0.41483568773118562</v>
      </c>
      <c r="Z29" s="75">
        <f t="shared" si="23"/>
        <v>0.1981767313090928</v>
      </c>
      <c r="AA29" s="75">
        <f t="shared" si="24"/>
        <v>1.6737022660100832E-2</v>
      </c>
      <c r="AB29" s="75">
        <f t="shared" si="25"/>
        <v>0.10547523332290862</v>
      </c>
      <c r="AC29" s="75">
        <f t="shared" si="26"/>
        <v>0.12645602322196997</v>
      </c>
      <c r="AE29" s="57">
        <v>181.85501098632813</v>
      </c>
      <c r="AF29" s="57">
        <v>158.54629516601563</v>
      </c>
      <c r="AG29" s="57">
        <v>155.46627807617188</v>
      </c>
      <c r="AH29" s="57">
        <v>225.72030639648438</v>
      </c>
      <c r="AI29" s="57">
        <v>176.65193176269531</v>
      </c>
      <c r="AJ29" s="57">
        <v>191.7249755859375</v>
      </c>
      <c r="AK29" s="57">
        <v>201.54786682128906</v>
      </c>
      <c r="AL29" s="57">
        <v>207.21434020996094</v>
      </c>
      <c r="AM29" s="57">
        <v>176.03636169433594</v>
      </c>
      <c r="AN29" s="57">
        <v>173.96647644042969</v>
      </c>
      <c r="AO29" s="57">
        <v>170.0521240234375</v>
      </c>
      <c r="AP29" s="57">
        <v>183.82467651367188</v>
      </c>
      <c r="AQ29" s="57">
        <f>+'Indice PondENGHO'!BP26</f>
        <v>184.65513610839844</v>
      </c>
      <c r="AR29" s="65">
        <f t="shared" si="27"/>
        <v>2.7060926910859484E-2</v>
      </c>
      <c r="AS29" s="75">
        <f t="shared" si="28"/>
        <v>0.26511101324033837</v>
      </c>
      <c r="AT29" s="75">
        <f t="shared" si="1"/>
        <v>2.2149656305401871E-2</v>
      </c>
      <c r="AU29" s="75">
        <f t="shared" si="2"/>
        <v>5.7358582556284558E-2</v>
      </c>
      <c r="AV29" s="75">
        <f t="shared" si="3"/>
        <v>0.57499884343752827</v>
      </c>
      <c r="AW29" s="75">
        <f t="shared" si="4"/>
        <v>0.12507101142523849</v>
      </c>
      <c r="AX29" s="75">
        <f t="shared" si="5"/>
        <v>0.44763367690773864</v>
      </c>
      <c r="AY29" s="75">
        <f t="shared" si="6"/>
        <v>0.41621806012311557</v>
      </c>
      <c r="AZ29" s="75">
        <f t="shared" si="7"/>
        <v>0.37220192092613802</v>
      </c>
      <c r="BA29" s="75">
        <f t="shared" si="8"/>
        <v>0.23592018930246697</v>
      </c>
      <c r="BB29" s="75">
        <f t="shared" si="9"/>
        <v>5.3209555117245601E-2</v>
      </c>
      <c r="BC29" s="75">
        <f t="shared" si="10"/>
        <v>0.19767208576921863</v>
      </c>
      <c r="BD29" s="75">
        <f t="shared" si="11"/>
        <v>0.17287252607811748</v>
      </c>
      <c r="BF29" s="57">
        <f t="shared" si="29"/>
        <v>0.34235038440295718</v>
      </c>
      <c r="BG29" s="57">
        <f t="shared" si="30"/>
        <v>5.0888533874583475E-3</v>
      </c>
      <c r="BH29" s="57">
        <f t="shared" si="31"/>
        <v>3.4730588957488061E-2</v>
      </c>
      <c r="BI29" s="57">
        <f t="shared" si="32"/>
        <v>-0.12569444554049891</v>
      </c>
      <c r="BJ29" s="57">
        <f t="shared" si="33"/>
        <v>-5.2581833196864269E-2</v>
      </c>
      <c r="BK29" s="57">
        <f t="shared" si="34"/>
        <v>-0.23761662423295743</v>
      </c>
      <c r="BL29" s="57">
        <f t="shared" si="35"/>
        <v>-0.1260303410163558</v>
      </c>
      <c r="BM29" s="57">
        <f t="shared" si="36"/>
        <v>4.2633766805047602E-2</v>
      </c>
      <c r="BN29" s="57">
        <f t="shared" si="37"/>
        <v>-3.7743457993374169E-2</v>
      </c>
      <c r="BO29" s="57">
        <f t="shared" si="38"/>
        <v>-3.6472532457144768E-2</v>
      </c>
      <c r="BP29" s="57">
        <f t="shared" si="39"/>
        <v>-9.2196852446310013E-2</v>
      </c>
      <c r="BQ29" s="57">
        <f t="shared" si="40"/>
        <v>-4.6416502856147512E-2</v>
      </c>
      <c r="BR29" s="57">
        <f t="shared" si="13"/>
        <v>-0.3299489961867017</v>
      </c>
    </row>
    <row r="30" spans="1:70" x14ac:dyDescent="0.3">
      <c r="A30" s="2">
        <v>43466</v>
      </c>
      <c r="B30" s="1" t="s">
        <v>83</v>
      </c>
      <c r="C30" s="1">
        <v>2019</v>
      </c>
      <c r="D30" s="57">
        <v>187.91072082519531</v>
      </c>
      <c r="E30" s="57">
        <v>164.23846435546875</v>
      </c>
      <c r="F30" s="57">
        <v>153.32656860351563</v>
      </c>
      <c r="G30" s="57">
        <v>237.51080322265625</v>
      </c>
      <c r="H30" s="57">
        <v>179.88995361328125</v>
      </c>
      <c r="I30" s="57">
        <v>198.19123840332031</v>
      </c>
      <c r="J30" s="57">
        <v>206.81436157226563</v>
      </c>
      <c r="K30" s="57">
        <v>222.77275085449219</v>
      </c>
      <c r="L30" s="57">
        <v>182.71014404296875</v>
      </c>
      <c r="M30" s="57">
        <v>176.33566284179688</v>
      </c>
      <c r="N30" s="57">
        <v>176.13633728027344</v>
      </c>
      <c r="O30" s="57">
        <v>190.14488220214844</v>
      </c>
      <c r="P30">
        <f>+'Indice PondENGHO'!BL27</f>
        <v>189.02407836914063</v>
      </c>
      <c r="Q30" s="65">
        <f t="shared" si="14"/>
        <v>3.0263316787530581E-2</v>
      </c>
      <c r="R30" s="75">
        <f t="shared" si="15"/>
        <v>1.1211350448622677</v>
      </c>
      <c r="S30" s="75">
        <f t="shared" si="16"/>
        <v>6.4233224744581929E-2</v>
      </c>
      <c r="T30" s="75">
        <f t="shared" si="17"/>
        <v>-1.597994202650908E-2</v>
      </c>
      <c r="U30" s="75">
        <f t="shared" si="18"/>
        <v>0.65571526394459501</v>
      </c>
      <c r="V30" s="75">
        <f t="shared" si="19"/>
        <v>0.1057075407581622</v>
      </c>
      <c r="W30" s="75">
        <f t="shared" si="20"/>
        <v>0.14163862318577355</v>
      </c>
      <c r="X30" s="75">
        <f t="shared" si="21"/>
        <v>0.24105886210067143</v>
      </c>
      <c r="Y30" s="75">
        <f t="shared" si="22"/>
        <v>0.41543031683582349</v>
      </c>
      <c r="Z30" s="75">
        <f t="shared" si="23"/>
        <v>0.26282020817381579</v>
      </c>
      <c r="AA30" s="75">
        <f t="shared" si="24"/>
        <v>1.0796955230030035E-2</v>
      </c>
      <c r="AB30" s="75">
        <f t="shared" si="25"/>
        <v>0.16090677920072677</v>
      </c>
      <c r="AC30" s="75">
        <f t="shared" si="26"/>
        <v>0.13691774486088745</v>
      </c>
      <c r="AE30" s="57">
        <v>187.99903869628906</v>
      </c>
      <c r="AF30" s="57">
        <v>164.10023498535156</v>
      </c>
      <c r="AG30" s="57">
        <v>154.58985900878906</v>
      </c>
      <c r="AH30" s="57">
        <v>232.20378112792969</v>
      </c>
      <c r="AI30" s="57">
        <v>181.3687744140625</v>
      </c>
      <c r="AJ30" s="57">
        <v>196.80186462402344</v>
      </c>
      <c r="AK30" s="57">
        <v>206.59770202636719</v>
      </c>
      <c r="AL30" s="57">
        <v>222.59269714355469</v>
      </c>
      <c r="AM30" s="57">
        <v>182.21421813964844</v>
      </c>
      <c r="AN30" s="57">
        <v>174.81999206542969</v>
      </c>
      <c r="AO30" s="57">
        <v>176.10823059082031</v>
      </c>
      <c r="AP30" s="57">
        <v>190.49110412597656</v>
      </c>
      <c r="AQ30" s="57">
        <f>+'Indice PondENGHO'!BP27</f>
        <v>189.93702697753906</v>
      </c>
      <c r="AR30" s="65">
        <f t="shared" si="27"/>
        <v>2.8604083159863958E-2</v>
      </c>
      <c r="AS30" s="75">
        <f t="shared" si="28"/>
        <v>0.52570541211733191</v>
      </c>
      <c r="AT30" s="75">
        <f t="shared" si="1"/>
        <v>5.5710693083734872E-2</v>
      </c>
      <c r="AU30" s="75">
        <f t="shared" si="2"/>
        <v>-2.8516037511962793E-2</v>
      </c>
      <c r="AV30" s="75">
        <f t="shared" si="3"/>
        <v>0.51662210460679658</v>
      </c>
      <c r="AW30" s="75">
        <f t="shared" si="4"/>
        <v>0.17984309717706434</v>
      </c>
      <c r="AX30" s="75">
        <f t="shared" si="5"/>
        <v>0.22127447097080979</v>
      </c>
      <c r="AY30" s="75">
        <f t="shared" si="6"/>
        <v>0.43060106951254395</v>
      </c>
      <c r="AZ30" s="75">
        <f t="shared" si="7"/>
        <v>0.3818471101757106</v>
      </c>
      <c r="BA30" s="75">
        <f t="shared" si="8"/>
        <v>0.32817606168023034</v>
      </c>
      <c r="BB30" s="75">
        <f t="shared" si="9"/>
        <v>1.7509772350950567E-2</v>
      </c>
      <c r="BC30" s="75">
        <f t="shared" si="10"/>
        <v>0.26939871100553664</v>
      </c>
      <c r="BD30" s="75">
        <f t="shared" si="11"/>
        <v>0.18196684563130347</v>
      </c>
      <c r="BF30" s="57">
        <f t="shared" si="29"/>
        <v>0.59542963274493577</v>
      </c>
      <c r="BG30" s="57">
        <f t="shared" si="30"/>
        <v>8.5225316608470575E-3</v>
      </c>
      <c r="BH30" s="57">
        <f t="shared" si="31"/>
        <v>1.2536095485453713E-2</v>
      </c>
      <c r="BI30" s="57">
        <f t="shared" si="32"/>
        <v>0.13909315933779842</v>
      </c>
      <c r="BJ30" s="57">
        <f t="shared" si="33"/>
        <v>-7.413555641890214E-2</v>
      </c>
      <c r="BK30" s="57">
        <f t="shared" si="34"/>
        <v>-7.963584778503624E-2</v>
      </c>
      <c r="BL30" s="57">
        <f t="shared" si="35"/>
        <v>-0.18954220741187253</v>
      </c>
      <c r="BM30" s="57">
        <f t="shared" si="36"/>
        <v>3.3583206660112885E-2</v>
      </c>
      <c r="BN30" s="57">
        <f t="shared" si="37"/>
        <v>-6.5355853506414541E-2</v>
      </c>
      <c r="BO30" s="57">
        <f t="shared" si="38"/>
        <v>-6.7128171209205317E-3</v>
      </c>
      <c r="BP30" s="57">
        <f t="shared" si="39"/>
        <v>-0.10849193180480987</v>
      </c>
      <c r="BQ30" s="57">
        <f t="shared" si="40"/>
        <v>-4.5049100770416017E-2</v>
      </c>
      <c r="BR30" s="57">
        <f t="shared" si="13"/>
        <v>0.22024131107077605</v>
      </c>
    </row>
    <row r="31" spans="1:70" x14ac:dyDescent="0.3">
      <c r="A31" s="2">
        <v>43497</v>
      </c>
      <c r="B31" s="1" t="s">
        <v>84</v>
      </c>
      <c r="C31" s="1">
        <v>2019</v>
      </c>
      <c r="D31" s="57">
        <v>198.90652465820313</v>
      </c>
      <c r="E31" s="57">
        <v>168.16612243652344</v>
      </c>
      <c r="F31" s="57">
        <v>154.99601745605469</v>
      </c>
      <c r="G31" s="57">
        <v>253.32862854003906</v>
      </c>
      <c r="H31" s="57">
        <v>185.14169311523438</v>
      </c>
      <c r="I31" s="57">
        <v>204.14761352539063</v>
      </c>
      <c r="J31" s="57">
        <v>211.22746276855469</v>
      </c>
      <c r="K31" s="57">
        <v>225.13044738769531</v>
      </c>
      <c r="L31" s="57">
        <v>186.81597900390625</v>
      </c>
      <c r="M31" s="57">
        <v>179.13003540039063</v>
      </c>
      <c r="N31" s="57">
        <v>182.35354614257813</v>
      </c>
      <c r="O31" s="57">
        <v>196.32984924316406</v>
      </c>
      <c r="P31">
        <f>+'Indice PondENGHO'!BL28</f>
        <v>196.92839050292969</v>
      </c>
      <c r="Q31" s="65">
        <f t="shared" si="14"/>
        <v>4.1816429959536272E-2</v>
      </c>
      <c r="R31" s="75">
        <f t="shared" si="15"/>
        <v>2.005461375174824</v>
      </c>
      <c r="S31" s="75">
        <f t="shared" si="16"/>
        <v>4.6203677629359195E-2</v>
      </c>
      <c r="T31" s="75">
        <f t="shared" si="17"/>
        <v>7.0587448322460972E-2</v>
      </c>
      <c r="U31" s="75">
        <f t="shared" si="18"/>
        <v>1.1875434376507239</v>
      </c>
      <c r="V31" s="75">
        <f t="shared" si="19"/>
        <v>0.11444949502634365</v>
      </c>
      <c r="W31" s="75">
        <f t="shared" si="20"/>
        <v>0.13189360891597116</v>
      </c>
      <c r="X31" s="75">
        <f t="shared" si="21"/>
        <v>0.24254707169790779</v>
      </c>
      <c r="Y31" s="75">
        <f t="shared" si="22"/>
        <v>6.2561142279654078E-2</v>
      </c>
      <c r="Z31" s="75">
        <f t="shared" si="23"/>
        <v>0.16730072757358436</v>
      </c>
      <c r="AA31" s="75">
        <f t="shared" si="24"/>
        <v>2.436567859006564E-2</v>
      </c>
      <c r="AB31" s="75">
        <f t="shared" si="25"/>
        <v>0.1443512335194829</v>
      </c>
      <c r="AC31" s="75">
        <f t="shared" si="26"/>
        <v>0.12005586974460181</v>
      </c>
      <c r="AE31" s="57">
        <v>198.51240539550781</v>
      </c>
      <c r="AF31" s="57">
        <v>167.93353271484375</v>
      </c>
      <c r="AG31" s="57">
        <v>156.00930786132813</v>
      </c>
      <c r="AH31" s="57">
        <v>246.89791870117188</v>
      </c>
      <c r="AI31" s="57">
        <v>186.30937194824219</v>
      </c>
      <c r="AJ31" s="57">
        <v>203.33810424804688</v>
      </c>
      <c r="AK31" s="57">
        <v>211.13604736328125</v>
      </c>
      <c r="AL31" s="57">
        <v>225.03912353515625</v>
      </c>
      <c r="AM31" s="57">
        <v>186.10546875</v>
      </c>
      <c r="AN31" s="57">
        <v>177.95863342285156</v>
      </c>
      <c r="AO31" s="57">
        <v>182.51499938964844</v>
      </c>
      <c r="AP31" s="57">
        <v>196.05795288085938</v>
      </c>
      <c r="AQ31" s="57">
        <f>+'Indice PondENGHO'!BP28</f>
        <v>196.62577819824219</v>
      </c>
      <c r="AR31" s="65">
        <f t="shared" si="27"/>
        <v>3.5215625553063346E-2</v>
      </c>
      <c r="AS31" s="75">
        <f t="shared" si="28"/>
        <v>0.87313793675986884</v>
      </c>
      <c r="AT31" s="75">
        <f t="shared" si="1"/>
        <v>3.7321724872808722E-2</v>
      </c>
      <c r="AU31" s="75">
        <f t="shared" si="2"/>
        <v>4.4827949204010419E-2</v>
      </c>
      <c r="AV31" s="75">
        <f t="shared" si="3"/>
        <v>1.1364779830404224</v>
      </c>
      <c r="AW31" s="75">
        <f t="shared" si="4"/>
        <v>0.18284101554318818</v>
      </c>
      <c r="AX31" s="75">
        <f t="shared" si="5"/>
        <v>0.27651160834314248</v>
      </c>
      <c r="AY31" s="75">
        <f t="shared" si="6"/>
        <v>0.37561869660080871</v>
      </c>
      <c r="AZ31" s="75">
        <f t="shared" si="7"/>
        <v>5.8960816341970819E-2</v>
      </c>
      <c r="BA31" s="75">
        <f t="shared" si="8"/>
        <v>0.20063655007321973</v>
      </c>
      <c r="BB31" s="75">
        <f t="shared" si="9"/>
        <v>6.249747623566082E-2</v>
      </c>
      <c r="BC31" s="75">
        <f t="shared" si="10"/>
        <v>0.27662588721823034</v>
      </c>
      <c r="BD31" s="75">
        <f t="shared" si="11"/>
        <v>0.14748922190426664</v>
      </c>
      <c r="BF31" s="57">
        <f t="shared" si="29"/>
        <v>1.1323234384149552</v>
      </c>
      <c r="BG31" s="57">
        <f t="shared" si="30"/>
        <v>8.8819527565504736E-3</v>
      </c>
      <c r="BH31" s="57">
        <f t="shared" si="31"/>
        <v>2.5759499118450553E-2</v>
      </c>
      <c r="BI31" s="57">
        <f t="shared" si="32"/>
        <v>5.1065454610301542E-2</v>
      </c>
      <c r="BJ31" s="57">
        <f t="shared" si="33"/>
        <v>-6.8391520516844537E-2</v>
      </c>
      <c r="BK31" s="57">
        <f t="shared" si="34"/>
        <v>-0.14461799942717132</v>
      </c>
      <c r="BL31" s="57">
        <f t="shared" si="35"/>
        <v>-0.13307162490290092</v>
      </c>
      <c r="BM31" s="57">
        <f t="shared" si="36"/>
        <v>3.6003259376832589E-3</v>
      </c>
      <c r="BN31" s="57">
        <f t="shared" si="37"/>
        <v>-3.3335822499635376E-2</v>
      </c>
      <c r="BO31" s="57">
        <f t="shared" si="38"/>
        <v>-3.8131797645595183E-2</v>
      </c>
      <c r="BP31" s="57">
        <f t="shared" si="39"/>
        <v>-0.13227465369874744</v>
      </c>
      <c r="BQ31" s="57">
        <f t="shared" si="40"/>
        <v>-2.7433352159664831E-2</v>
      </c>
      <c r="BR31" s="57">
        <f t="shared" si="13"/>
        <v>0.64437389998738148</v>
      </c>
    </row>
    <row r="32" spans="1:70" x14ac:dyDescent="0.3">
      <c r="A32" s="2">
        <v>43525</v>
      </c>
      <c r="B32" s="1" t="s">
        <v>85</v>
      </c>
      <c r="C32" s="1">
        <v>2019</v>
      </c>
      <c r="D32" s="57">
        <v>210.93461608886719</v>
      </c>
      <c r="E32" s="57">
        <v>174.86021423339844</v>
      </c>
      <c r="F32" s="57">
        <v>163.8668212890625</v>
      </c>
      <c r="G32" s="57">
        <v>260.36074829101563</v>
      </c>
      <c r="H32" s="57">
        <v>191.915283203125</v>
      </c>
      <c r="I32" s="57">
        <v>211.24539184570313</v>
      </c>
      <c r="J32" s="57">
        <v>220.17144775390625</v>
      </c>
      <c r="K32" s="57">
        <v>235.12857055664063</v>
      </c>
      <c r="L32" s="57">
        <v>190.75532531738281</v>
      </c>
      <c r="M32" s="57">
        <v>212.52763366699219</v>
      </c>
      <c r="N32" s="57">
        <v>190.33758544921875</v>
      </c>
      <c r="O32" s="57">
        <v>202.4376220703125</v>
      </c>
      <c r="P32">
        <f>+'Indice PondENGHO'!BL29</f>
        <v>206.50738525390625</v>
      </c>
      <c r="Q32" s="65">
        <f t="shared" si="14"/>
        <v>4.8642020211067782E-2</v>
      </c>
      <c r="R32" s="75">
        <f t="shared" si="15"/>
        <v>2.1056822543150453</v>
      </c>
      <c r="S32" s="75">
        <f t="shared" si="16"/>
        <v>7.558634281058875E-2</v>
      </c>
      <c r="T32" s="75">
        <f t="shared" si="17"/>
        <v>0.36001959423957608</v>
      </c>
      <c r="U32" s="75">
        <f t="shared" si="18"/>
        <v>0.50675469908967385</v>
      </c>
      <c r="V32" s="75">
        <f t="shared" si="19"/>
        <v>0.14168974343635682</v>
      </c>
      <c r="W32" s="75">
        <f t="shared" si="20"/>
        <v>0.15085959578032621</v>
      </c>
      <c r="X32" s="75">
        <f t="shared" si="21"/>
        <v>0.4718370160288069</v>
      </c>
      <c r="Y32" s="75">
        <f t="shared" si="22"/>
        <v>0.25465021387302755</v>
      </c>
      <c r="Z32" s="75">
        <f t="shared" si="23"/>
        <v>0.15407397990102845</v>
      </c>
      <c r="AA32" s="75">
        <f t="shared" si="24"/>
        <v>0.27952344328416151</v>
      </c>
      <c r="AB32" s="75">
        <f t="shared" si="25"/>
        <v>0.17793300206785981</v>
      </c>
      <c r="AC32" s="75">
        <f t="shared" si="26"/>
        <v>0.11379879987343126</v>
      </c>
      <c r="AE32" s="57">
        <v>210.28730773925781</v>
      </c>
      <c r="AF32" s="57">
        <v>174.81465148925781</v>
      </c>
      <c r="AG32" s="57">
        <v>166.452880859375</v>
      </c>
      <c r="AH32" s="57">
        <v>253.828125</v>
      </c>
      <c r="AI32" s="57">
        <v>193.43063354492188</v>
      </c>
      <c r="AJ32" s="57">
        <v>209.59819030761719</v>
      </c>
      <c r="AK32" s="57">
        <v>219.85069274902344</v>
      </c>
      <c r="AL32" s="57">
        <v>234.93138122558594</v>
      </c>
      <c r="AM32" s="57">
        <v>189.65873718261719</v>
      </c>
      <c r="AN32" s="57">
        <v>209.49136352539063</v>
      </c>
      <c r="AO32" s="57">
        <v>190.25166320800781</v>
      </c>
      <c r="AP32" s="57">
        <v>202.13970947265625</v>
      </c>
      <c r="AQ32" s="57">
        <f>+'Indice PondENGHO'!BP29</f>
        <v>205.49246215820313</v>
      </c>
      <c r="AR32" s="65">
        <f t="shared" si="27"/>
        <v>4.5094209117491069E-2</v>
      </c>
      <c r="AS32" s="75">
        <f t="shared" si="28"/>
        <v>0.93865750604885778</v>
      </c>
      <c r="AT32" s="75">
        <f t="shared" si="1"/>
        <v>6.430681601741528E-2</v>
      </c>
      <c r="AU32" s="75">
        <f t="shared" si="2"/>
        <v>0.31658258985453197</v>
      </c>
      <c r="AV32" s="75">
        <f t="shared" si="3"/>
        <v>0.51448401488446671</v>
      </c>
      <c r="AW32" s="75">
        <f t="shared" si="4"/>
        <v>0.25296467863050498</v>
      </c>
      <c r="AX32" s="75">
        <f t="shared" si="5"/>
        <v>0.2541993901803371</v>
      </c>
      <c r="AY32" s="75">
        <f t="shared" si="6"/>
        <v>0.69232207438998306</v>
      </c>
      <c r="AZ32" s="75">
        <f t="shared" si="7"/>
        <v>0.2288419045901364</v>
      </c>
      <c r="BA32" s="75">
        <f t="shared" si="8"/>
        <v>0.17585619220136889</v>
      </c>
      <c r="BB32" s="75">
        <f t="shared" si="9"/>
        <v>0.60268607656337947</v>
      </c>
      <c r="BC32" s="75">
        <f t="shared" si="10"/>
        <v>0.32063896030348604</v>
      </c>
      <c r="BD32" s="75">
        <f t="shared" si="11"/>
        <v>0.15466380651465381</v>
      </c>
      <c r="BF32" s="57">
        <f t="shared" si="29"/>
        <v>1.1670247482661875</v>
      </c>
      <c r="BG32" s="57">
        <f t="shared" si="30"/>
        <v>1.1279526793173469E-2</v>
      </c>
      <c r="BH32" s="57">
        <f t="shared" si="31"/>
        <v>4.3437004385044109E-2</v>
      </c>
      <c r="BI32" s="57">
        <f t="shared" si="32"/>
        <v>-7.729315794792857E-3</v>
      </c>
      <c r="BJ32" s="57">
        <f t="shared" si="33"/>
        <v>-0.11127493519414816</v>
      </c>
      <c r="BK32" s="57">
        <f t="shared" si="34"/>
        <v>-0.1033397944000109</v>
      </c>
      <c r="BL32" s="57">
        <f t="shared" si="35"/>
        <v>-0.22048505836117616</v>
      </c>
      <c r="BM32" s="57">
        <f t="shared" si="36"/>
        <v>2.5808309282891156E-2</v>
      </c>
      <c r="BN32" s="57">
        <f t="shared" si="37"/>
        <v>-2.1782212300340442E-2</v>
      </c>
      <c r="BO32" s="57">
        <f t="shared" si="38"/>
        <v>-0.32316263327921796</v>
      </c>
      <c r="BP32" s="57">
        <f t="shared" si="39"/>
        <v>-0.14270595823562623</v>
      </c>
      <c r="BQ32" s="57">
        <f t="shared" si="40"/>
        <v>-4.0865006641222543E-2</v>
      </c>
      <c r="BR32" s="57">
        <f t="shared" si="13"/>
        <v>0.27620467452076097</v>
      </c>
    </row>
    <row r="33" spans="1:70" x14ac:dyDescent="0.3">
      <c r="A33" s="2">
        <v>43556</v>
      </c>
      <c r="B33" s="1" t="s">
        <v>86</v>
      </c>
      <c r="C33" s="1">
        <v>2019</v>
      </c>
      <c r="D33" s="57">
        <v>216.59579467773438</v>
      </c>
      <c r="E33" s="57">
        <v>176.6146240234375</v>
      </c>
      <c r="F33" s="57">
        <v>173.59213256835938</v>
      </c>
      <c r="G33" s="57">
        <v>267.48974609375</v>
      </c>
      <c r="H33" s="57">
        <v>200.96028137207031</v>
      </c>
      <c r="I33" s="57">
        <v>218.969970703125</v>
      </c>
      <c r="J33" s="57">
        <v>229.79991149902344</v>
      </c>
      <c r="K33" s="57">
        <v>243.9014892578125</v>
      </c>
      <c r="L33" s="57">
        <v>196.93853759765625</v>
      </c>
      <c r="M33" s="57">
        <v>216.35272216796875</v>
      </c>
      <c r="N33" s="57">
        <v>198.3492431640625</v>
      </c>
      <c r="O33" s="57">
        <v>208.46379089355469</v>
      </c>
      <c r="P33">
        <f>+'Indice PondENGHO'!BL30</f>
        <v>213.41514587402344</v>
      </c>
      <c r="Q33" s="65">
        <f t="shared" si="14"/>
        <v>3.3450428959835632E-2</v>
      </c>
      <c r="R33" s="75">
        <f t="shared" si="15"/>
        <v>0.94509554394719375</v>
      </c>
      <c r="S33" s="75">
        <f t="shared" si="16"/>
        <v>1.889102205312828E-2</v>
      </c>
      <c r="T33" s="75">
        <f t="shared" si="17"/>
        <v>0.37639116178407306</v>
      </c>
      <c r="U33" s="75">
        <f t="shared" si="18"/>
        <v>0.489905991932581</v>
      </c>
      <c r="V33" s="75">
        <f t="shared" si="19"/>
        <v>0.18042666826291867</v>
      </c>
      <c r="W33" s="75">
        <f t="shared" si="20"/>
        <v>0.15656621882406274</v>
      </c>
      <c r="X33" s="75">
        <f t="shared" si="21"/>
        <v>0.48438500495504466</v>
      </c>
      <c r="Y33" s="75">
        <f t="shared" si="22"/>
        <v>0.21307986405783075</v>
      </c>
      <c r="Z33" s="75">
        <f t="shared" si="23"/>
        <v>0.2306173830026497</v>
      </c>
      <c r="AA33" s="75">
        <f t="shared" si="24"/>
        <v>3.0529327138465321E-2</v>
      </c>
      <c r="AB33" s="75">
        <f t="shared" si="25"/>
        <v>0.17026640636217683</v>
      </c>
      <c r="AC33" s="75">
        <f t="shared" si="26"/>
        <v>0.10707025682231301</v>
      </c>
      <c r="AE33" s="57">
        <v>215.5733642578125</v>
      </c>
      <c r="AF33" s="57">
        <v>176.66244506835938</v>
      </c>
      <c r="AG33" s="57">
        <v>176.86286926269531</v>
      </c>
      <c r="AH33" s="57">
        <v>261.2952880859375</v>
      </c>
      <c r="AI33" s="57">
        <v>202.23233032226563</v>
      </c>
      <c r="AJ33" s="57">
        <v>216.65731811523438</v>
      </c>
      <c r="AK33" s="57">
        <v>229.4390869140625</v>
      </c>
      <c r="AL33" s="57">
        <v>242.95712280273438</v>
      </c>
      <c r="AM33" s="57">
        <v>195.78636169433594</v>
      </c>
      <c r="AN33" s="57">
        <v>212.09796142578125</v>
      </c>
      <c r="AO33" s="57">
        <v>197.89666748046875</v>
      </c>
      <c r="AP33" s="57">
        <v>208.03155517578125</v>
      </c>
      <c r="AQ33" s="57">
        <f>+'Indice PondENGHO'!BP30</f>
        <v>212.66738891601563</v>
      </c>
      <c r="AR33" s="65">
        <f t="shared" si="27"/>
        <v>3.4915766167075812E-2</v>
      </c>
      <c r="AS33" s="75">
        <f t="shared" si="28"/>
        <v>0.40184113271223632</v>
      </c>
      <c r="AT33" s="75">
        <f t="shared" si="1"/>
        <v>1.6467366457625171E-2</v>
      </c>
      <c r="AU33" s="75">
        <f t="shared" si="2"/>
        <v>0.30092682998750508</v>
      </c>
      <c r="AV33" s="75">
        <f t="shared" si="3"/>
        <v>0.52863279608164082</v>
      </c>
      <c r="AW33" s="75">
        <f t="shared" si="4"/>
        <v>0.2981549965755485</v>
      </c>
      <c r="AX33" s="75">
        <f t="shared" si="5"/>
        <v>0.27334931463765233</v>
      </c>
      <c r="AY33" s="75">
        <f t="shared" si="6"/>
        <v>0.72640208504249548</v>
      </c>
      <c r="AZ33" s="75">
        <f t="shared" si="7"/>
        <v>0.17705086294117109</v>
      </c>
      <c r="BA33" s="75">
        <f t="shared" si="8"/>
        <v>0.28919750107964559</v>
      </c>
      <c r="BB33" s="75">
        <f t="shared" si="9"/>
        <v>4.7509052544692697E-2</v>
      </c>
      <c r="BC33" s="75">
        <f t="shared" si="10"/>
        <v>0.30214335120843072</v>
      </c>
      <c r="BD33" s="75">
        <f t="shared" si="11"/>
        <v>0.14288405559571163</v>
      </c>
      <c r="BF33" s="57">
        <f t="shared" si="29"/>
        <v>0.54325441123495744</v>
      </c>
      <c r="BG33" s="57">
        <f t="shared" si="30"/>
        <v>2.4236555955031089E-3</v>
      </c>
      <c r="BH33" s="57">
        <f t="shared" si="31"/>
        <v>7.5464331796567974E-2</v>
      </c>
      <c r="BI33" s="57">
        <f t="shared" si="32"/>
        <v>-3.8726804149059824E-2</v>
      </c>
      <c r="BJ33" s="57">
        <f t="shared" si="33"/>
        <v>-0.11772832831262983</v>
      </c>
      <c r="BK33" s="57">
        <f t="shared" si="34"/>
        <v>-0.11678309581358959</v>
      </c>
      <c r="BL33" s="57">
        <f t="shared" si="35"/>
        <v>-0.24201708008745082</v>
      </c>
      <c r="BM33" s="57">
        <f t="shared" si="36"/>
        <v>3.6029001116659659E-2</v>
      </c>
      <c r="BN33" s="57">
        <f t="shared" si="37"/>
        <v>-5.8580118076995896E-2</v>
      </c>
      <c r="BO33" s="57">
        <f t="shared" si="38"/>
        <v>-1.6979725406227376E-2</v>
      </c>
      <c r="BP33" s="57">
        <f t="shared" si="39"/>
        <v>-0.1318769448462539</v>
      </c>
      <c r="BQ33" s="57">
        <f t="shared" si="40"/>
        <v>-3.5813798773398617E-2</v>
      </c>
      <c r="BR33" s="57">
        <f t="shared" si="13"/>
        <v>-0.10133449572191769</v>
      </c>
    </row>
    <row r="34" spans="1:70" x14ac:dyDescent="0.3">
      <c r="A34" s="2">
        <v>43586</v>
      </c>
      <c r="B34" s="1" t="s">
        <v>87</v>
      </c>
      <c r="C34" s="1">
        <v>2019</v>
      </c>
      <c r="D34" s="57">
        <v>221.74783325195313</v>
      </c>
      <c r="E34" s="57">
        <v>180.3450927734375</v>
      </c>
      <c r="F34" s="57">
        <v>179.71241760253906</v>
      </c>
      <c r="G34" s="57">
        <v>279.94659423828125</v>
      </c>
      <c r="H34" s="57">
        <v>207.32467651367188</v>
      </c>
      <c r="I34" s="57">
        <v>229.71817016601563</v>
      </c>
      <c r="J34" s="57">
        <v>238.11630249023438</v>
      </c>
      <c r="K34" s="57">
        <v>249.31694030761719</v>
      </c>
      <c r="L34" s="57">
        <v>201.49461364746094</v>
      </c>
      <c r="M34" s="57">
        <v>222.86746215820313</v>
      </c>
      <c r="N34" s="57">
        <v>202.95407104492188</v>
      </c>
      <c r="O34" s="57">
        <v>214.39149475097656</v>
      </c>
      <c r="P34">
        <f>+'Indice PondENGHO'!BL31</f>
        <v>219.83573913574219</v>
      </c>
      <c r="Q34" s="65">
        <f t="shared" si="14"/>
        <v>3.0084993431107154E-2</v>
      </c>
      <c r="R34" s="75">
        <f t="shared" si="15"/>
        <v>0.83225864720735121</v>
      </c>
      <c r="S34" s="75">
        <f t="shared" si="16"/>
        <v>3.8868534767164585E-2</v>
      </c>
      <c r="T34" s="75">
        <f t="shared" si="17"/>
        <v>0.22920173721329842</v>
      </c>
      <c r="U34" s="75">
        <f t="shared" si="18"/>
        <v>0.82832885572568127</v>
      </c>
      <c r="V34" s="75">
        <f t="shared" si="19"/>
        <v>0.12284563567947769</v>
      </c>
      <c r="W34" s="75">
        <f t="shared" si="20"/>
        <v>0.21079937536023458</v>
      </c>
      <c r="X34" s="75">
        <f t="shared" si="21"/>
        <v>0.40483582765351978</v>
      </c>
      <c r="Y34" s="75">
        <f t="shared" si="22"/>
        <v>0.1272750543084892</v>
      </c>
      <c r="Z34" s="75">
        <f t="shared" si="23"/>
        <v>0.16442929606656687</v>
      </c>
      <c r="AA34" s="75">
        <f t="shared" si="24"/>
        <v>5.0313343902346375E-2</v>
      </c>
      <c r="AB34" s="75">
        <f t="shared" si="25"/>
        <v>9.4695716706332783E-2</v>
      </c>
      <c r="AC34" s="75">
        <f t="shared" si="26"/>
        <v>0.10191178275419087</v>
      </c>
      <c r="AE34" s="57">
        <v>220.93562316894531</v>
      </c>
      <c r="AF34" s="57">
        <v>180.54762268066406</v>
      </c>
      <c r="AG34" s="57">
        <v>182.86288452148438</v>
      </c>
      <c r="AH34" s="57">
        <v>270.9315185546875</v>
      </c>
      <c r="AI34" s="57">
        <v>208.83119201660156</v>
      </c>
      <c r="AJ34" s="57">
        <v>227.96408081054688</v>
      </c>
      <c r="AK34" s="57">
        <v>237.33547973632813</v>
      </c>
      <c r="AL34" s="57">
        <v>247.54206848144531</v>
      </c>
      <c r="AM34" s="57">
        <v>200.66598510742188</v>
      </c>
      <c r="AN34" s="57">
        <v>220.89300537109375</v>
      </c>
      <c r="AO34" s="57">
        <v>202.24267578125</v>
      </c>
      <c r="AP34" s="57">
        <v>213.76579284667969</v>
      </c>
      <c r="AQ34" s="57">
        <f>+'Indice PondENGHO'!BP31</f>
        <v>219.39373779296875</v>
      </c>
      <c r="AR34" s="65">
        <f t="shared" si="27"/>
        <v>3.1628492319569546E-2</v>
      </c>
      <c r="AS34" s="75">
        <f t="shared" si="28"/>
        <v>0.3944397880818829</v>
      </c>
      <c r="AT34" s="75">
        <f t="shared" si="1"/>
        <v>3.3503634656866288E-2</v>
      </c>
      <c r="AU34" s="75">
        <f t="shared" si="2"/>
        <v>0.16783145880287273</v>
      </c>
      <c r="AV34" s="75">
        <f t="shared" si="3"/>
        <v>0.66010951826032493</v>
      </c>
      <c r="AW34" s="75">
        <f t="shared" si="4"/>
        <v>0.21629927570175861</v>
      </c>
      <c r="AX34" s="75">
        <f t="shared" si="5"/>
        <v>0.42365815623706538</v>
      </c>
      <c r="AY34" s="75">
        <f t="shared" si="6"/>
        <v>0.57885567895474865</v>
      </c>
      <c r="AZ34" s="75">
        <f t="shared" si="7"/>
        <v>9.7871765127684113E-2</v>
      </c>
      <c r="BA34" s="75">
        <f t="shared" si="8"/>
        <v>0.22284302632461001</v>
      </c>
      <c r="BB34" s="75">
        <f t="shared" si="9"/>
        <v>0.15511389107121215</v>
      </c>
      <c r="BC34" s="75">
        <f t="shared" si="10"/>
        <v>0.16620198677214976</v>
      </c>
      <c r="BD34" s="75">
        <f t="shared" si="11"/>
        <v>0.13456076371771941</v>
      </c>
      <c r="BF34" s="57">
        <f t="shared" si="29"/>
        <v>0.43781885912546831</v>
      </c>
      <c r="BG34" s="57">
        <f t="shared" si="30"/>
        <v>5.3649001102982971E-3</v>
      </c>
      <c r="BH34" s="57">
        <f t="shared" si="31"/>
        <v>6.1370278410425694E-2</v>
      </c>
      <c r="BI34" s="57">
        <f t="shared" si="32"/>
        <v>0.16821933746535633</v>
      </c>
      <c r="BJ34" s="57">
        <f t="shared" si="33"/>
        <v>-9.3453640022280918E-2</v>
      </c>
      <c r="BK34" s="57">
        <f t="shared" si="34"/>
        <v>-0.2128587808768308</v>
      </c>
      <c r="BL34" s="57">
        <f t="shared" si="35"/>
        <v>-0.17401985130122888</v>
      </c>
      <c r="BM34" s="57">
        <f t="shared" si="36"/>
        <v>2.9403289180805092E-2</v>
      </c>
      <c r="BN34" s="57">
        <f t="shared" si="37"/>
        <v>-5.8413730258043139E-2</v>
      </c>
      <c r="BO34" s="57">
        <f t="shared" si="38"/>
        <v>-0.10480054716886578</v>
      </c>
      <c r="BP34" s="57">
        <f t="shared" si="39"/>
        <v>-7.1506270065816974E-2</v>
      </c>
      <c r="BQ34" s="57">
        <f t="shared" si="40"/>
        <v>-3.2648980963528543E-2</v>
      </c>
      <c r="BR34" s="57">
        <f t="shared" si="13"/>
        <v>-4.5525136364241311E-2</v>
      </c>
    </row>
    <row r="35" spans="1:70" x14ac:dyDescent="0.3">
      <c r="A35" s="2">
        <v>43617</v>
      </c>
      <c r="B35" s="1" t="s">
        <v>88</v>
      </c>
      <c r="C35" s="1">
        <v>2019</v>
      </c>
      <c r="D35" s="57">
        <v>227.26081848144531</v>
      </c>
      <c r="E35" s="57">
        <v>185.23307800292969</v>
      </c>
      <c r="F35" s="57">
        <v>183.64920043945313</v>
      </c>
      <c r="G35" s="57">
        <v>287.82098388671875</v>
      </c>
      <c r="H35" s="57">
        <v>214.44117736816406</v>
      </c>
      <c r="I35" s="57">
        <v>238.50691223144531</v>
      </c>
      <c r="J35" s="57">
        <v>241.46394348144531</v>
      </c>
      <c r="K35" s="57">
        <v>266.44219970703125</v>
      </c>
      <c r="L35" s="57">
        <v>209.2271728515625</v>
      </c>
      <c r="M35" s="57">
        <v>226.42582702636719</v>
      </c>
      <c r="N35" s="57">
        <v>208.51243591308594</v>
      </c>
      <c r="O35" s="57">
        <v>219.23110961914063</v>
      </c>
      <c r="P35">
        <f>+'Indice PondENGHO'!BL32</f>
        <v>225.83992004394531</v>
      </c>
      <c r="Q35" s="65">
        <f t="shared" si="14"/>
        <v>2.7312123732964544E-2</v>
      </c>
      <c r="R35" s="75">
        <f t="shared" si="15"/>
        <v>0.86455570073943855</v>
      </c>
      <c r="S35" s="75">
        <f t="shared" si="16"/>
        <v>4.9441494228990357E-2</v>
      </c>
      <c r="T35" s="75">
        <f t="shared" si="17"/>
        <v>0.14312472154924563</v>
      </c>
      <c r="U35" s="75">
        <f t="shared" si="18"/>
        <v>0.50832147937768224</v>
      </c>
      <c r="V35" s="75">
        <f t="shared" si="19"/>
        <v>0.13335092789151595</v>
      </c>
      <c r="W35" s="75">
        <f t="shared" si="20"/>
        <v>0.16733518216282284</v>
      </c>
      <c r="X35" s="75">
        <f t="shared" si="21"/>
        <v>0.15820123071643899</v>
      </c>
      <c r="Y35" s="75">
        <f t="shared" si="22"/>
        <v>0.39072639884815796</v>
      </c>
      <c r="Z35" s="75">
        <f t="shared" si="23"/>
        <v>0.27091835280747451</v>
      </c>
      <c r="AA35" s="75">
        <f t="shared" si="24"/>
        <v>2.6678629290230318E-2</v>
      </c>
      <c r="AB35" s="75">
        <f t="shared" si="25"/>
        <v>0.11096625392807143</v>
      </c>
      <c r="AC35" s="75">
        <f t="shared" si="26"/>
        <v>8.077475366584097E-2</v>
      </c>
      <c r="AE35" s="57">
        <v>226.65492248535156</v>
      </c>
      <c r="AF35" s="57">
        <v>185.45932006835938</v>
      </c>
      <c r="AG35" s="57">
        <v>186.22274780273438</v>
      </c>
      <c r="AH35" s="57">
        <v>278.1507568359375</v>
      </c>
      <c r="AI35" s="57">
        <v>215.97978210449219</v>
      </c>
      <c r="AJ35" s="57">
        <v>235.51210021972656</v>
      </c>
      <c r="AK35" s="57">
        <v>241.12867736816406</v>
      </c>
      <c r="AL35" s="57">
        <v>265.40673828125</v>
      </c>
      <c r="AM35" s="57">
        <v>207.91583251953125</v>
      </c>
      <c r="AN35" s="57">
        <v>225.07733154296875</v>
      </c>
      <c r="AO35" s="57">
        <v>207.13900756835938</v>
      </c>
      <c r="AP35" s="57">
        <v>217.96565246582031</v>
      </c>
      <c r="AQ35" s="57">
        <f>+'Indice PondENGHO'!BP32</f>
        <v>225.32713317871094</v>
      </c>
      <c r="AR35" s="65">
        <f t="shared" si="27"/>
        <v>2.7044506581775041E-2</v>
      </c>
      <c r="AS35" s="75">
        <f t="shared" si="28"/>
        <v>0.40841595772037725</v>
      </c>
      <c r="AT35" s="75">
        <f t="shared" si="1"/>
        <v>4.1118720129784354E-2</v>
      </c>
      <c r="AU35" s="75">
        <f t="shared" si="2"/>
        <v>9.1236698172422026E-2</v>
      </c>
      <c r="AV35" s="75">
        <f t="shared" si="3"/>
        <v>0.48009494454187529</v>
      </c>
      <c r="AW35" s="75">
        <f t="shared" si="4"/>
        <v>0.2274748427128056</v>
      </c>
      <c r="AX35" s="75">
        <f t="shared" si="5"/>
        <v>0.27455998499416945</v>
      </c>
      <c r="AY35" s="75">
        <f t="shared" si="6"/>
        <v>0.26994417703877471</v>
      </c>
      <c r="AZ35" s="75">
        <f t="shared" si="7"/>
        <v>0.37020745443452013</v>
      </c>
      <c r="BA35" s="75">
        <f t="shared" si="8"/>
        <v>0.32141678083931952</v>
      </c>
      <c r="BB35" s="75">
        <f t="shared" si="9"/>
        <v>7.1641578973899445E-2</v>
      </c>
      <c r="BC35" s="75">
        <f t="shared" si="10"/>
        <v>0.18177888625677746</v>
      </c>
      <c r="BD35" s="75">
        <f t="shared" si="11"/>
        <v>9.5676321141163076E-2</v>
      </c>
      <c r="BF35" s="57">
        <f t="shared" si="29"/>
        <v>0.45613974301906129</v>
      </c>
      <c r="BG35" s="57">
        <f t="shared" si="30"/>
        <v>8.3227740992060026E-3</v>
      </c>
      <c r="BH35" s="57">
        <f t="shared" si="31"/>
        <v>5.1888023376823605E-2</v>
      </c>
      <c r="BI35" s="57">
        <f t="shared" si="32"/>
        <v>2.8226534835806949E-2</v>
      </c>
      <c r="BJ35" s="57">
        <f t="shared" si="33"/>
        <v>-9.412391482128965E-2</v>
      </c>
      <c r="BK35" s="57">
        <f t="shared" si="34"/>
        <v>-0.10722480283134661</v>
      </c>
      <c r="BL35" s="57">
        <f t="shared" si="35"/>
        <v>-0.11174294632233572</v>
      </c>
      <c r="BM35" s="57">
        <f t="shared" si="36"/>
        <v>2.051894441363783E-2</v>
      </c>
      <c r="BN35" s="57">
        <f t="shared" si="37"/>
        <v>-5.0498428031845011E-2</v>
      </c>
      <c r="BO35" s="57">
        <f t="shared" si="38"/>
        <v>-4.4962949683669123E-2</v>
      </c>
      <c r="BP35" s="57">
        <f t="shared" si="39"/>
        <v>-7.0812632328706035E-2</v>
      </c>
      <c r="BQ35" s="57">
        <f t="shared" si="40"/>
        <v>-1.4901567475322106E-2</v>
      </c>
      <c r="BR35" s="57">
        <f t="shared" si="13"/>
        <v>7.0828778250021374E-2</v>
      </c>
    </row>
    <row r="36" spans="1:70" x14ac:dyDescent="0.3">
      <c r="A36" s="2">
        <v>43647</v>
      </c>
      <c r="B36" s="1" t="s">
        <v>89</v>
      </c>
      <c r="C36" s="1">
        <v>2019</v>
      </c>
      <c r="D36" s="57">
        <v>232.01101684570313</v>
      </c>
      <c r="E36" s="57">
        <v>186.76809692382813</v>
      </c>
      <c r="F36" s="57">
        <v>184.69898986816406</v>
      </c>
      <c r="G36" s="57">
        <v>293.77133178710938</v>
      </c>
      <c r="H36" s="57">
        <v>219.84817504882813</v>
      </c>
      <c r="I36" s="57">
        <v>248.30326843261719</v>
      </c>
      <c r="J36" s="57">
        <v>245.04191589355469</v>
      </c>
      <c r="K36" s="57">
        <v>267.12808227539063</v>
      </c>
      <c r="L36" s="57">
        <v>217.05723571777344</v>
      </c>
      <c r="M36" s="57">
        <v>231.30674743652344</v>
      </c>
      <c r="N36" s="57">
        <v>214.96932983398438</v>
      </c>
      <c r="O36" s="57">
        <v>225.17027282714844</v>
      </c>
      <c r="P36">
        <f>+'Indice PondENGHO'!BL33</f>
        <v>230.57008361816406</v>
      </c>
      <c r="Q36" s="65">
        <f t="shared" si="14"/>
        <v>2.0944762880266365E-2</v>
      </c>
      <c r="R36" s="75">
        <f t="shared" si="15"/>
        <v>0.72512934741550306</v>
      </c>
      <c r="S36" s="75">
        <f t="shared" si="16"/>
        <v>1.5113777427701652E-2</v>
      </c>
      <c r="T36" s="75">
        <f t="shared" si="17"/>
        <v>3.7151211257645908E-2</v>
      </c>
      <c r="U36" s="75">
        <f t="shared" si="18"/>
        <v>0.373905200197994</v>
      </c>
      <c r="V36" s="75">
        <f t="shared" si="19"/>
        <v>9.8624157438580468E-2</v>
      </c>
      <c r="W36" s="75">
        <f t="shared" si="20"/>
        <v>0.18156105451132989</v>
      </c>
      <c r="X36" s="75">
        <f t="shared" si="21"/>
        <v>0.16459079951456343</v>
      </c>
      <c r="Y36" s="75">
        <f t="shared" si="22"/>
        <v>1.5232912524398491E-2</v>
      </c>
      <c r="Z36" s="75">
        <f t="shared" si="23"/>
        <v>0.26704103838244697</v>
      </c>
      <c r="AA36" s="75">
        <f t="shared" si="24"/>
        <v>3.5621511790513094E-2</v>
      </c>
      <c r="AB36" s="75">
        <f t="shared" si="25"/>
        <v>0.12547728449109147</v>
      </c>
      <c r="AC36" s="75">
        <f t="shared" si="26"/>
        <v>9.6491195308917935E-2</v>
      </c>
      <c r="AE36" s="57">
        <v>231.91949462890625</v>
      </c>
      <c r="AF36" s="57">
        <v>187.0623779296875</v>
      </c>
      <c r="AG36" s="57">
        <v>186.98786926269531</v>
      </c>
      <c r="AH36" s="57">
        <v>284.41445922851563</v>
      </c>
      <c r="AI36" s="57">
        <v>221.39973449707031</v>
      </c>
      <c r="AJ36" s="57">
        <v>245.11848449707031</v>
      </c>
      <c r="AK36" s="57">
        <v>243.81016540527344</v>
      </c>
      <c r="AL36" s="57">
        <v>266.1107177734375</v>
      </c>
      <c r="AM36" s="57">
        <v>216.04010009765625</v>
      </c>
      <c r="AN36" s="57">
        <v>229.91206359863281</v>
      </c>
      <c r="AO36" s="57">
        <v>213.08761596679688</v>
      </c>
      <c r="AP36" s="57">
        <v>223.91275024414063</v>
      </c>
      <c r="AQ36" s="57">
        <f>+'Indice PondENGHO'!BP33</f>
        <v>230.51866149902344</v>
      </c>
      <c r="AR36" s="65">
        <f t="shared" si="27"/>
        <v>2.3039960820852468E-2</v>
      </c>
      <c r="AS36" s="75">
        <f t="shared" si="28"/>
        <v>0.36594898330307524</v>
      </c>
      <c r="AT36" s="75">
        <f t="shared" si="1"/>
        <v>1.3063356266933498E-2</v>
      </c>
      <c r="AU36" s="75">
        <f t="shared" si="2"/>
        <v>2.0224412939616503E-2</v>
      </c>
      <c r="AV36" s="75">
        <f t="shared" si="3"/>
        <v>0.40547535034888343</v>
      </c>
      <c r="AW36" s="75">
        <f t="shared" si="4"/>
        <v>0.1678827355609247</v>
      </c>
      <c r="AX36" s="75">
        <f t="shared" si="5"/>
        <v>0.34014318670282617</v>
      </c>
      <c r="AY36" s="75">
        <f t="shared" si="6"/>
        <v>0.18575561197284787</v>
      </c>
      <c r="AZ36" s="75">
        <f t="shared" si="7"/>
        <v>1.4200634852940645E-2</v>
      </c>
      <c r="BA36" s="75">
        <f t="shared" si="8"/>
        <v>0.35060772952191693</v>
      </c>
      <c r="BB36" s="75">
        <f t="shared" si="9"/>
        <v>8.0576725610168654E-2</v>
      </c>
      <c r="BC36" s="75">
        <f t="shared" si="10"/>
        <v>0.2149738160236622</v>
      </c>
      <c r="BD36" s="75">
        <f t="shared" si="11"/>
        <v>0.13187800208861072</v>
      </c>
      <c r="BF36" s="57">
        <f t="shared" si="29"/>
        <v>0.35918036411242782</v>
      </c>
      <c r="BG36" s="57">
        <f t="shared" si="30"/>
        <v>2.0504211607681542E-3</v>
      </c>
      <c r="BH36" s="57">
        <f t="shared" si="31"/>
        <v>1.6926798318029405E-2</v>
      </c>
      <c r="BI36" s="57">
        <f t="shared" si="32"/>
        <v>-3.1570150150889431E-2</v>
      </c>
      <c r="BJ36" s="57">
        <f t="shared" si="33"/>
        <v>-6.9258578122344233E-2</v>
      </c>
      <c r="BK36" s="57">
        <f t="shared" si="34"/>
        <v>-0.15858213219149628</v>
      </c>
      <c r="BL36" s="57">
        <f t="shared" si="35"/>
        <v>-2.1164812458284443E-2</v>
      </c>
      <c r="BM36" s="57">
        <f t="shared" si="36"/>
        <v>1.0322776714578458E-3</v>
      </c>
      <c r="BN36" s="57">
        <f t="shared" si="37"/>
        <v>-8.3566691139469962E-2</v>
      </c>
      <c r="BO36" s="57">
        <f t="shared" si="38"/>
        <v>-4.495521381965556E-2</v>
      </c>
      <c r="BP36" s="57">
        <f t="shared" si="39"/>
        <v>-8.9496531532570728E-2</v>
      </c>
      <c r="BQ36" s="57">
        <f t="shared" si="40"/>
        <v>-3.5386806779692789E-2</v>
      </c>
      <c r="BR36" s="57">
        <f t="shared" si="13"/>
        <v>-0.15479105493172024</v>
      </c>
    </row>
    <row r="37" spans="1:70" x14ac:dyDescent="0.3">
      <c r="A37" s="2">
        <v>43678</v>
      </c>
      <c r="B37" s="1" t="s">
        <v>90</v>
      </c>
      <c r="C37" s="1">
        <v>2019</v>
      </c>
      <c r="D37" s="57">
        <v>242.9600830078125</v>
      </c>
      <c r="E37" s="57">
        <v>194.98628234863281</v>
      </c>
      <c r="F37" s="57">
        <v>190.48448181152344</v>
      </c>
      <c r="G37" s="57">
        <v>300.27255249023438</v>
      </c>
      <c r="H37" s="57">
        <v>233.42485046386719</v>
      </c>
      <c r="I37" s="57">
        <v>260.90472412109375</v>
      </c>
      <c r="J37" s="57">
        <v>254.21316528320313</v>
      </c>
      <c r="K37" s="57">
        <v>270.33346557617188</v>
      </c>
      <c r="L37" s="57">
        <v>225.81057739257813</v>
      </c>
      <c r="M37" s="57">
        <v>237.28408813476563</v>
      </c>
      <c r="N37" s="57">
        <v>222.86067199707031</v>
      </c>
      <c r="O37" s="57">
        <v>235.49513244628906</v>
      </c>
      <c r="P37">
        <f>+'Indice PondENGHO'!BL34</f>
        <v>239.90345764160156</v>
      </c>
      <c r="Q37" s="65">
        <f t="shared" si="14"/>
        <v>4.0479553448460548E-2</v>
      </c>
      <c r="R37" s="75">
        <f t="shared" si="15"/>
        <v>1.6371126747144311</v>
      </c>
      <c r="S37" s="75">
        <f t="shared" si="16"/>
        <v>7.9256151382473994E-2</v>
      </c>
      <c r="T37" s="75">
        <f t="shared" si="17"/>
        <v>0.20054361078164895</v>
      </c>
      <c r="U37" s="75">
        <f t="shared" si="18"/>
        <v>0.40013985536271141</v>
      </c>
      <c r="V37" s="75">
        <f t="shared" si="19"/>
        <v>0.24255951313036031</v>
      </c>
      <c r="W37" s="75">
        <f t="shared" si="20"/>
        <v>0.22875816252716019</v>
      </c>
      <c r="X37" s="75">
        <f t="shared" si="21"/>
        <v>0.41323283688423773</v>
      </c>
      <c r="Y37" s="75">
        <f t="shared" si="22"/>
        <v>6.9728593810204603E-2</v>
      </c>
      <c r="Z37" s="75">
        <f t="shared" si="23"/>
        <v>0.29240473051285681</v>
      </c>
      <c r="AA37" s="75">
        <f t="shared" si="24"/>
        <v>4.2728375940949352E-2</v>
      </c>
      <c r="AB37" s="75">
        <f t="shared" si="25"/>
        <v>0.1502069710762835</v>
      </c>
      <c r="AC37" s="75">
        <f t="shared" si="26"/>
        <v>0.16430256232187682</v>
      </c>
      <c r="AE37" s="57">
        <v>242.19407653808594</v>
      </c>
      <c r="AF37" s="57">
        <v>195.27279663085938</v>
      </c>
      <c r="AG37" s="57">
        <v>192.81546020507813</v>
      </c>
      <c r="AH37" s="57">
        <v>290.2269287109375</v>
      </c>
      <c r="AI37" s="57">
        <v>234.90638732910156</v>
      </c>
      <c r="AJ37" s="57">
        <v>258.04605102539063</v>
      </c>
      <c r="AK37" s="57">
        <v>253.73844909667969</v>
      </c>
      <c r="AL37" s="57">
        <v>269.1649169921875</v>
      </c>
      <c r="AM37" s="57">
        <v>225.29740905761719</v>
      </c>
      <c r="AN37" s="57">
        <v>234.9930419921875</v>
      </c>
      <c r="AO37" s="57">
        <v>220.5528564453125</v>
      </c>
      <c r="AP37" s="57">
        <v>233.51776123046875</v>
      </c>
      <c r="AQ37" s="57">
        <f>+'Indice PondENGHO'!BP34</f>
        <v>239.63722229003906</v>
      </c>
      <c r="AR37" s="65">
        <f t="shared" si="27"/>
        <v>3.9556714114680203E-2</v>
      </c>
      <c r="AS37" s="75">
        <f t="shared" si="28"/>
        <v>0.69955099150956923</v>
      </c>
      <c r="AT37" s="75">
        <f t="shared" si="1"/>
        <v>6.5534295095068335E-2</v>
      </c>
      <c r="AU37" s="75">
        <f t="shared" si="2"/>
        <v>0.15088023605928513</v>
      </c>
      <c r="AV37" s="75">
        <f t="shared" si="3"/>
        <v>0.36854606863570066</v>
      </c>
      <c r="AW37" s="75">
        <f t="shared" si="4"/>
        <v>0.40978499963630272</v>
      </c>
      <c r="AX37" s="75">
        <f t="shared" si="5"/>
        <v>0.44834915594070213</v>
      </c>
      <c r="AY37" s="75">
        <f t="shared" si="6"/>
        <v>0.67365573611085816</v>
      </c>
      <c r="AZ37" s="75">
        <f t="shared" si="7"/>
        <v>6.0345219123760757E-2</v>
      </c>
      <c r="BA37" s="75">
        <f t="shared" si="8"/>
        <v>0.39130894924584536</v>
      </c>
      <c r="BB37" s="75">
        <f t="shared" si="9"/>
        <v>8.294349040546603E-2</v>
      </c>
      <c r="BC37" s="75">
        <f t="shared" si="10"/>
        <v>0.26424802033200828</v>
      </c>
      <c r="BD37" s="75">
        <f t="shared" si="11"/>
        <v>0.20862334305361246</v>
      </c>
      <c r="BF37" s="57">
        <f t="shared" si="29"/>
        <v>0.93756168320486188</v>
      </c>
      <c r="BG37" s="57">
        <f t="shared" si="30"/>
        <v>1.3721856287405659E-2</v>
      </c>
      <c r="BH37" s="57">
        <f t="shared" si="31"/>
        <v>4.9663374722363818E-2</v>
      </c>
      <c r="BI37" s="57">
        <f t="shared" si="32"/>
        <v>3.1593786727010742E-2</v>
      </c>
      <c r="BJ37" s="57">
        <f t="shared" si="33"/>
        <v>-0.16722548650594241</v>
      </c>
      <c r="BK37" s="57">
        <f t="shared" si="34"/>
        <v>-0.21959099341354194</v>
      </c>
      <c r="BL37" s="57">
        <f t="shared" si="35"/>
        <v>-0.26042289922662043</v>
      </c>
      <c r="BM37" s="57">
        <f t="shared" si="36"/>
        <v>9.3833746864438461E-3</v>
      </c>
      <c r="BN37" s="57">
        <f t="shared" si="37"/>
        <v>-9.8904218732988547E-2</v>
      </c>
      <c r="BO37" s="57">
        <f t="shared" si="38"/>
        <v>-4.0215114464516678E-2</v>
      </c>
      <c r="BP37" s="57">
        <f t="shared" si="39"/>
        <v>-0.11404104925572478</v>
      </c>
      <c r="BQ37" s="57">
        <f t="shared" si="40"/>
        <v>-4.4320780731735648E-2</v>
      </c>
      <c r="BR37" s="57">
        <f t="shared" si="13"/>
        <v>9.7203533297015504E-2</v>
      </c>
    </row>
    <row r="38" spans="1:70" x14ac:dyDescent="0.3">
      <c r="A38" s="2">
        <v>43709</v>
      </c>
      <c r="B38" s="1" t="s">
        <v>91</v>
      </c>
      <c r="C38" s="1">
        <v>2019</v>
      </c>
      <c r="D38" s="57">
        <v>256.83822631835938</v>
      </c>
      <c r="E38" s="57">
        <v>205.94351196289063</v>
      </c>
      <c r="F38" s="57">
        <v>207.726318359375</v>
      </c>
      <c r="G38" s="57">
        <v>306.56375122070313</v>
      </c>
      <c r="H38" s="57">
        <v>250.46696472167969</v>
      </c>
      <c r="I38" s="57">
        <v>283.27267456054688</v>
      </c>
      <c r="J38" s="57">
        <v>266.33358764648438</v>
      </c>
      <c r="K38" s="57">
        <v>288.63046264648438</v>
      </c>
      <c r="L38" s="57">
        <v>242.7091064453125</v>
      </c>
      <c r="M38" s="57">
        <v>239.57699584960938</v>
      </c>
      <c r="N38" s="57">
        <v>234.84886169433594</v>
      </c>
      <c r="O38" s="57">
        <v>255.09956359863281</v>
      </c>
      <c r="P38">
        <f>+'Indice PondENGHO'!BL35</f>
        <v>254.02615356445313</v>
      </c>
      <c r="Q38" s="65">
        <f t="shared" si="14"/>
        <v>5.8868246675918501E-2</v>
      </c>
      <c r="R38" s="75">
        <f t="shared" si="15"/>
        <v>1.9943404981397443</v>
      </c>
      <c r="S38" s="75">
        <f t="shared" si="16"/>
        <v>0.10156036567797135</v>
      </c>
      <c r="T38" s="75">
        <f t="shared" si="17"/>
        <v>0.57440539514451383</v>
      </c>
      <c r="U38" s="75">
        <f t="shared" si="18"/>
        <v>0.37214891318409415</v>
      </c>
      <c r="V38" s="75">
        <f t="shared" si="19"/>
        <v>0.29262727252706233</v>
      </c>
      <c r="W38" s="75">
        <f t="shared" si="20"/>
        <v>0.39025504346187584</v>
      </c>
      <c r="X38" s="75">
        <f t="shared" si="21"/>
        <v>0.52486851931784895</v>
      </c>
      <c r="Y38" s="75">
        <f t="shared" si="22"/>
        <v>0.3825403098238731</v>
      </c>
      <c r="Z38" s="75">
        <f t="shared" si="23"/>
        <v>0.54253263305173771</v>
      </c>
      <c r="AA38" s="75">
        <f t="shared" si="24"/>
        <v>1.5752932089194271E-2</v>
      </c>
      <c r="AB38" s="75">
        <f t="shared" si="25"/>
        <v>0.21931042188938318</v>
      </c>
      <c r="AC38" s="75">
        <f t="shared" si="26"/>
        <v>0.29983399805400596</v>
      </c>
      <c r="AE38" s="57">
        <v>256.00729370117188</v>
      </c>
      <c r="AF38" s="57">
        <v>206.42433166503906</v>
      </c>
      <c r="AG38" s="57">
        <v>211.05876159667969</v>
      </c>
      <c r="AH38" s="57">
        <v>295.8646240234375</v>
      </c>
      <c r="AI38" s="57">
        <v>252.2982177734375</v>
      </c>
      <c r="AJ38" s="57">
        <v>279.01425170898438</v>
      </c>
      <c r="AK38" s="57">
        <v>265.64892578125</v>
      </c>
      <c r="AL38" s="57">
        <v>287.18365478515625</v>
      </c>
      <c r="AM38" s="57">
        <v>242.37663269042969</v>
      </c>
      <c r="AN38" s="57">
        <v>237.28849792480469</v>
      </c>
      <c r="AO38" s="57">
        <v>231.98133850097656</v>
      </c>
      <c r="AP38" s="57">
        <v>252.60087585449219</v>
      </c>
      <c r="AQ38" s="57">
        <f>+'Indice PondENGHO'!BP35</f>
        <v>253.736328125</v>
      </c>
      <c r="AR38" s="65">
        <f t="shared" si="27"/>
        <v>5.8835208070874945E-2</v>
      </c>
      <c r="AS38" s="75">
        <f t="shared" si="28"/>
        <v>0.90389192600023371</v>
      </c>
      <c r="AT38" s="75">
        <f t="shared" si="1"/>
        <v>8.5546930275033961E-2</v>
      </c>
      <c r="AU38" s="75">
        <f t="shared" si="2"/>
        <v>0.45395539102238325</v>
      </c>
      <c r="AV38" s="75">
        <f t="shared" si="3"/>
        <v>0.34355727369233013</v>
      </c>
      <c r="AW38" s="75">
        <f t="shared" si="4"/>
        <v>0.50713088693397557</v>
      </c>
      <c r="AX38" s="75">
        <f t="shared" si="5"/>
        <v>0.69891955112427395</v>
      </c>
      <c r="AY38" s="75">
        <f t="shared" si="6"/>
        <v>0.77671094831422682</v>
      </c>
      <c r="AZ38" s="75">
        <f t="shared" si="7"/>
        <v>0.34216558189588719</v>
      </c>
      <c r="BA38" s="75">
        <f t="shared" si="8"/>
        <v>0.69385639729389736</v>
      </c>
      <c r="BB38" s="75">
        <f t="shared" si="9"/>
        <v>3.6013917771267098E-2</v>
      </c>
      <c r="BC38" s="75">
        <f t="shared" si="10"/>
        <v>0.38879703167082286</v>
      </c>
      <c r="BD38" s="75">
        <f t="shared" si="11"/>
        <v>0.39836460412036856</v>
      </c>
      <c r="BF38" s="57">
        <f t="shared" si="29"/>
        <v>1.0904485721395107</v>
      </c>
      <c r="BG38" s="57">
        <f t="shared" si="30"/>
        <v>1.6013435402937384E-2</v>
      </c>
      <c r="BH38" s="57">
        <f t="shared" si="31"/>
        <v>0.12045000412213058</v>
      </c>
      <c r="BI38" s="57">
        <f t="shared" si="32"/>
        <v>2.859163949176402E-2</v>
      </c>
      <c r="BJ38" s="57">
        <f t="shared" si="33"/>
        <v>-0.21450361440691323</v>
      </c>
      <c r="BK38" s="57">
        <f t="shared" si="34"/>
        <v>-0.30866450766239811</v>
      </c>
      <c r="BL38" s="57">
        <f t="shared" si="35"/>
        <v>-0.25184242899637788</v>
      </c>
      <c r="BM38" s="57">
        <f t="shared" si="36"/>
        <v>4.0374727927985909E-2</v>
      </c>
      <c r="BN38" s="57">
        <f t="shared" si="37"/>
        <v>-0.15132376424215965</v>
      </c>
      <c r="BO38" s="57">
        <f t="shared" si="38"/>
        <v>-2.0260985682072827E-2</v>
      </c>
      <c r="BP38" s="57">
        <f t="shared" si="39"/>
        <v>-0.16948660978143967</v>
      </c>
      <c r="BQ38" s="57">
        <f t="shared" si="40"/>
        <v>-9.8530606066362603E-2</v>
      </c>
      <c r="BR38" s="57">
        <f t="shared" si="13"/>
        <v>8.1265862246604509E-2</v>
      </c>
    </row>
    <row r="39" spans="1:70" x14ac:dyDescent="0.3">
      <c r="A39" s="2">
        <v>43739</v>
      </c>
      <c r="B39" s="1" t="s">
        <v>92</v>
      </c>
      <c r="C39" s="1">
        <v>2019</v>
      </c>
      <c r="D39" s="57">
        <v>262.80322265625</v>
      </c>
      <c r="E39" s="57">
        <v>218.48268127441406</v>
      </c>
      <c r="F39" s="57">
        <v>217.82608032226563</v>
      </c>
      <c r="G39" s="57">
        <v>311.79135131835938</v>
      </c>
      <c r="H39" s="57">
        <v>270.54583740234375</v>
      </c>
      <c r="I39" s="57">
        <v>296.72918701171875</v>
      </c>
      <c r="J39" s="57">
        <v>275.84799194335938</v>
      </c>
      <c r="K39" s="57">
        <v>290.40139770507813</v>
      </c>
      <c r="L39" s="57">
        <v>247.84246826171875</v>
      </c>
      <c r="M39" s="57">
        <v>243.43031311035156</v>
      </c>
      <c r="N39" s="57">
        <v>240.76197814941406</v>
      </c>
      <c r="O39" s="57">
        <v>265.09689331054688</v>
      </c>
      <c r="P39">
        <f>+'Indice PondENGHO'!BL36</f>
        <v>261.87106323242188</v>
      </c>
      <c r="Q39" s="65">
        <f t="shared" si="14"/>
        <v>3.0882291283359065E-2</v>
      </c>
      <c r="R39" s="75">
        <f t="shared" si="15"/>
        <v>0.80953605674055507</v>
      </c>
      <c r="S39" s="75">
        <f t="shared" si="16"/>
        <v>0.1097615761986518</v>
      </c>
      <c r="T39" s="75">
        <f t="shared" si="17"/>
        <v>0.31776363877120417</v>
      </c>
      <c r="U39" s="75">
        <f t="shared" si="18"/>
        <v>0.29204097074523544</v>
      </c>
      <c r="V39" s="75">
        <f t="shared" si="19"/>
        <v>0.32560324745826769</v>
      </c>
      <c r="W39" s="75">
        <f t="shared" si="20"/>
        <v>0.22172411252859914</v>
      </c>
      <c r="X39" s="75">
        <f t="shared" si="21"/>
        <v>0.38911005038079399</v>
      </c>
      <c r="Y39" s="75">
        <f t="shared" si="22"/>
        <v>3.4966977771446896E-2</v>
      </c>
      <c r="Z39" s="75">
        <f t="shared" si="23"/>
        <v>0.15564562371805424</v>
      </c>
      <c r="AA39" s="75">
        <f t="shared" si="24"/>
        <v>2.5001592261567774E-2</v>
      </c>
      <c r="AB39" s="75">
        <f t="shared" si="25"/>
        <v>0.10215983227646946</v>
      </c>
      <c r="AC39" s="75">
        <f t="shared" si="26"/>
        <v>0.14440050799286427</v>
      </c>
      <c r="AE39" s="57">
        <v>262.42745971679688</v>
      </c>
      <c r="AF39" s="57">
        <v>219.24409484863281</v>
      </c>
      <c r="AG39" s="57">
        <v>220.82623291015625</v>
      </c>
      <c r="AH39" s="57">
        <v>301.54434204101563</v>
      </c>
      <c r="AI39" s="57">
        <v>272.88833618164063</v>
      </c>
      <c r="AJ39" s="57">
        <v>291.920166015625</v>
      </c>
      <c r="AK39" s="57">
        <v>274.84127807617188</v>
      </c>
      <c r="AL39" s="57">
        <v>288.45944213867188</v>
      </c>
      <c r="AM39" s="57">
        <v>247.02816772460938</v>
      </c>
      <c r="AN39" s="57">
        <v>240.66180419921875</v>
      </c>
      <c r="AO39" s="57">
        <v>237.98922729492188</v>
      </c>
      <c r="AP39" s="57">
        <v>262.22293090820313</v>
      </c>
      <c r="AQ39" s="57">
        <f>+'Indice PondENGHO'!BP36</f>
        <v>262.46389770507813</v>
      </c>
      <c r="AR39" s="65">
        <f t="shared" si="27"/>
        <v>3.4396216121558298E-2</v>
      </c>
      <c r="AS39" s="75">
        <f t="shared" si="28"/>
        <v>0.39675828196257379</v>
      </c>
      <c r="AT39" s="75">
        <f t="shared" si="1"/>
        <v>9.2876930682399439E-2</v>
      </c>
      <c r="AU39" s="75">
        <f t="shared" si="2"/>
        <v>0.22953555357170427</v>
      </c>
      <c r="AV39" s="75">
        <f t="shared" si="3"/>
        <v>0.32687551970261569</v>
      </c>
      <c r="AW39" s="75">
        <f t="shared" si="4"/>
        <v>0.56701126684102643</v>
      </c>
      <c r="AX39" s="75">
        <f t="shared" si="5"/>
        <v>0.40626824405206496</v>
      </c>
      <c r="AY39" s="75">
        <f t="shared" si="6"/>
        <v>0.56612850040290164</v>
      </c>
      <c r="AZ39" s="75">
        <f t="shared" si="7"/>
        <v>2.2879594576817895E-2</v>
      </c>
      <c r="BA39" s="75">
        <f t="shared" si="8"/>
        <v>0.17846614516262371</v>
      </c>
      <c r="BB39" s="75">
        <f t="shared" si="9"/>
        <v>4.9982187356763637E-2</v>
      </c>
      <c r="BC39" s="75">
        <f t="shared" si="10"/>
        <v>0.19302535073059007</v>
      </c>
      <c r="BD39" s="75">
        <f t="shared" si="11"/>
        <v>0.18969566081064282</v>
      </c>
      <c r="BF39" s="57">
        <f t="shared" si="29"/>
        <v>0.41277777477798128</v>
      </c>
      <c r="BG39" s="57">
        <f t="shared" si="30"/>
        <v>1.6884645516252364E-2</v>
      </c>
      <c r="BH39" s="57">
        <f t="shared" si="31"/>
        <v>8.82280851994999E-2</v>
      </c>
      <c r="BI39" s="57">
        <f t="shared" si="32"/>
        <v>-3.4834548957380251E-2</v>
      </c>
      <c r="BJ39" s="57">
        <f t="shared" si="33"/>
        <v>-0.24140801938275874</v>
      </c>
      <c r="BK39" s="57">
        <f t="shared" si="34"/>
        <v>-0.18454413152346583</v>
      </c>
      <c r="BL39" s="57">
        <f t="shared" si="35"/>
        <v>-0.17701845002210764</v>
      </c>
      <c r="BM39" s="57">
        <f t="shared" si="36"/>
        <v>1.2087383194629001E-2</v>
      </c>
      <c r="BN39" s="57">
        <f t="shared" si="37"/>
        <v>-2.2820521444569475E-2</v>
      </c>
      <c r="BO39" s="57">
        <f t="shared" si="38"/>
        <v>-2.4980595095195863E-2</v>
      </c>
      <c r="BP39" s="57">
        <f t="shared" si="39"/>
        <v>-9.0865518454120608E-2</v>
      </c>
      <c r="BQ39" s="57">
        <f t="shared" si="40"/>
        <v>-4.5295152817778545E-2</v>
      </c>
      <c r="BR39" s="57">
        <f t="shared" si="13"/>
        <v>-0.29178904900901448</v>
      </c>
    </row>
    <row r="40" spans="1:70" x14ac:dyDescent="0.3">
      <c r="A40" s="2">
        <v>43770</v>
      </c>
      <c r="B40" s="1" t="s">
        <v>93</v>
      </c>
      <c r="C40" s="1">
        <v>2019</v>
      </c>
      <c r="D40" s="57">
        <v>276.13504028320313</v>
      </c>
      <c r="E40" s="57">
        <v>230.80009460449219</v>
      </c>
      <c r="F40" s="57">
        <v>227.57073974609375</v>
      </c>
      <c r="G40" s="57">
        <v>316.275390625</v>
      </c>
      <c r="H40" s="57">
        <v>272.34518432617188</v>
      </c>
      <c r="I40" s="57">
        <v>315.90570068359375</v>
      </c>
      <c r="J40" s="57">
        <v>289.26077270507813</v>
      </c>
      <c r="K40" s="57">
        <v>312.04833984375</v>
      </c>
      <c r="L40" s="57">
        <v>256.48202514648438</v>
      </c>
      <c r="M40" s="57">
        <v>253.52098083496094</v>
      </c>
      <c r="N40" s="57">
        <v>248.76852416992188</v>
      </c>
      <c r="O40" s="57">
        <v>278.62875366210938</v>
      </c>
      <c r="P40">
        <f>+'Indice PondENGHO'!BL37</f>
        <v>273.31793212890625</v>
      </c>
      <c r="Q40" s="65">
        <f t="shared" si="14"/>
        <v>4.3711850997163459E-2</v>
      </c>
      <c r="R40" s="75">
        <f t="shared" si="15"/>
        <v>1.7551179198670563</v>
      </c>
      <c r="S40" s="75">
        <f t="shared" si="16"/>
        <v>0.10459044342507341</v>
      </c>
      <c r="T40" s="75">
        <f t="shared" si="17"/>
        <v>0.29740663121028643</v>
      </c>
      <c r="U40" s="75">
        <f t="shared" si="18"/>
        <v>0.24299747318481496</v>
      </c>
      <c r="V40" s="75">
        <f t="shared" si="19"/>
        <v>2.8304483110913877E-2</v>
      </c>
      <c r="W40" s="75">
        <f t="shared" si="20"/>
        <v>0.30650741318228869</v>
      </c>
      <c r="X40" s="75">
        <f t="shared" si="21"/>
        <v>0.53210898583179644</v>
      </c>
      <c r="Y40" s="75">
        <f t="shared" si="22"/>
        <v>0.4146130227077241</v>
      </c>
      <c r="Z40" s="75">
        <f t="shared" si="23"/>
        <v>0.25410746723731453</v>
      </c>
      <c r="AA40" s="75">
        <f t="shared" si="24"/>
        <v>6.3510236003563439E-2</v>
      </c>
      <c r="AB40" s="75">
        <f t="shared" si="25"/>
        <v>0.1341837311978592</v>
      </c>
      <c r="AC40" s="75">
        <f t="shared" si="26"/>
        <v>0.18959773012343578</v>
      </c>
      <c r="AE40" s="57">
        <v>276.62289428710938</v>
      </c>
      <c r="AF40" s="57">
        <v>231.47740173339844</v>
      </c>
      <c r="AG40" s="57">
        <v>230.60292053222656</v>
      </c>
      <c r="AH40" s="57">
        <v>306.53994750976563</v>
      </c>
      <c r="AI40" s="57">
        <v>274.36141967773438</v>
      </c>
      <c r="AJ40" s="57">
        <v>309.97695922851563</v>
      </c>
      <c r="AK40" s="57">
        <v>287.166259765625</v>
      </c>
      <c r="AL40" s="57">
        <v>309.86880493164063</v>
      </c>
      <c r="AM40" s="57">
        <v>255.14492797851563</v>
      </c>
      <c r="AN40" s="57">
        <v>254.66737365722656</v>
      </c>
      <c r="AO40" s="57">
        <v>245.73283386230469</v>
      </c>
      <c r="AP40" s="57">
        <v>274.577392578125</v>
      </c>
      <c r="AQ40" s="57">
        <f>+'Indice PondENGHO'!BP37</f>
        <v>273.30584716796875</v>
      </c>
      <c r="AR40" s="65">
        <f t="shared" si="27"/>
        <v>4.1308345862764551E-2</v>
      </c>
      <c r="AS40" s="75">
        <f t="shared" si="28"/>
        <v>0.85098000458866196</v>
      </c>
      <c r="AT40" s="75">
        <f t="shared" si="1"/>
        <v>8.5973111226938459E-2</v>
      </c>
      <c r="AU40" s="75">
        <f t="shared" si="2"/>
        <v>0.2228694185022802</v>
      </c>
      <c r="AV40" s="75">
        <f t="shared" si="3"/>
        <v>0.27889111272942219</v>
      </c>
      <c r="AW40" s="75">
        <f t="shared" si="4"/>
        <v>3.9350579199059821E-2</v>
      </c>
      <c r="AX40" s="75">
        <f t="shared" si="5"/>
        <v>0.55138588599705929</v>
      </c>
      <c r="AY40" s="75">
        <f t="shared" si="6"/>
        <v>0.73631824554875969</v>
      </c>
      <c r="AZ40" s="75">
        <f t="shared" si="7"/>
        <v>0.37244718316596842</v>
      </c>
      <c r="BA40" s="75">
        <f t="shared" si="8"/>
        <v>0.3020877995992981</v>
      </c>
      <c r="BB40" s="75">
        <f t="shared" si="9"/>
        <v>0.20130343070182921</v>
      </c>
      <c r="BC40" s="75">
        <f t="shared" si="10"/>
        <v>0.24133853114645956</v>
      </c>
      <c r="BD40" s="75">
        <f t="shared" si="11"/>
        <v>0.23626767429623824</v>
      </c>
      <c r="BF40" s="57">
        <f t="shared" si="29"/>
        <v>0.90413791527839438</v>
      </c>
      <c r="BG40" s="57">
        <f t="shared" si="30"/>
        <v>1.8617332198134953E-2</v>
      </c>
      <c r="BH40" s="57">
        <f t="shared" si="31"/>
        <v>7.4537212708006229E-2</v>
      </c>
      <c r="BI40" s="57">
        <f t="shared" si="32"/>
        <v>-3.5893639544607225E-2</v>
      </c>
      <c r="BJ40" s="57">
        <f t="shared" si="33"/>
        <v>-1.1046096088145944E-2</v>
      </c>
      <c r="BK40" s="57">
        <f t="shared" si="34"/>
        <v>-0.2448784728147706</v>
      </c>
      <c r="BL40" s="57">
        <f t="shared" si="35"/>
        <v>-0.20420925971696324</v>
      </c>
      <c r="BM40" s="57">
        <f t="shared" si="36"/>
        <v>4.2165839541755679E-2</v>
      </c>
      <c r="BN40" s="57">
        <f t="shared" si="37"/>
        <v>-4.7980332361983569E-2</v>
      </c>
      <c r="BO40" s="57">
        <f t="shared" si="38"/>
        <v>-0.13779319469826579</v>
      </c>
      <c r="BP40" s="57">
        <f t="shared" si="39"/>
        <v>-0.10715479994860036</v>
      </c>
      <c r="BQ40" s="57">
        <f t="shared" si="40"/>
        <v>-4.6669944172802458E-2</v>
      </c>
      <c r="BR40" s="57">
        <f t="shared" si="13"/>
        <v>0.20383256038015207</v>
      </c>
    </row>
    <row r="41" spans="1:70" x14ac:dyDescent="0.3">
      <c r="A41" s="2">
        <v>43800</v>
      </c>
      <c r="B41" s="1" t="s">
        <v>82</v>
      </c>
      <c r="C41" s="1">
        <v>2019</v>
      </c>
      <c r="D41" s="57">
        <v>285.07220458984375</v>
      </c>
      <c r="E41" s="57">
        <v>237.98776245117188</v>
      </c>
      <c r="F41" s="57">
        <v>233.443359375</v>
      </c>
      <c r="G41" s="57">
        <v>322.72726440429688</v>
      </c>
      <c r="H41" s="57">
        <v>286.9912109375</v>
      </c>
      <c r="I41" s="57">
        <v>332.671142578125</v>
      </c>
      <c r="J41" s="57">
        <v>304.21414184570313</v>
      </c>
      <c r="K41" s="57">
        <v>341.30184936523438</v>
      </c>
      <c r="L41" s="57">
        <v>262.6929931640625</v>
      </c>
      <c r="M41" s="57">
        <v>258.30776977539063</v>
      </c>
      <c r="N41" s="57">
        <v>256.58749389648438</v>
      </c>
      <c r="O41" s="57">
        <v>288.6329345703125</v>
      </c>
      <c r="P41">
        <f>+'Indice PondENGHO'!BL38</f>
        <v>283.03216552734375</v>
      </c>
      <c r="Q41" s="65">
        <f t="shared" si="14"/>
        <v>3.5541880925163527E-2</v>
      </c>
      <c r="R41" s="75">
        <f t="shared" si="15"/>
        <v>1.1272910628468942</v>
      </c>
      <c r="S41" s="75">
        <f t="shared" si="16"/>
        <v>5.8476298434877581E-2</v>
      </c>
      <c r="T41" s="75">
        <f t="shared" si="17"/>
        <v>0.17172567818197543</v>
      </c>
      <c r="U41" s="75">
        <f t="shared" si="18"/>
        <v>0.33499443648708549</v>
      </c>
      <c r="V41" s="75">
        <f t="shared" si="19"/>
        <v>0.22073923174537632</v>
      </c>
      <c r="W41" s="75">
        <f t="shared" si="20"/>
        <v>0.25674720143950408</v>
      </c>
      <c r="X41" s="75">
        <f t="shared" si="21"/>
        <v>0.56838185730113566</v>
      </c>
      <c r="Y41" s="75">
        <f t="shared" si="22"/>
        <v>0.53683861015312972</v>
      </c>
      <c r="Z41" s="75">
        <f t="shared" si="23"/>
        <v>0.17502683404245056</v>
      </c>
      <c r="AA41" s="75">
        <f t="shared" si="24"/>
        <v>2.8866058353703185E-2</v>
      </c>
      <c r="AB41" s="75">
        <f t="shared" si="25"/>
        <v>0.12555198303752463</v>
      </c>
      <c r="AC41" s="75">
        <f t="shared" si="26"/>
        <v>0.13430016561422378</v>
      </c>
      <c r="AE41" s="57">
        <v>285.21978759765625</v>
      </c>
      <c r="AF41" s="57">
        <v>238.6549072265625</v>
      </c>
      <c r="AG41" s="57">
        <v>236.18389892578125</v>
      </c>
      <c r="AH41" s="57">
        <v>313.15933227539063</v>
      </c>
      <c r="AI41" s="57">
        <v>289.14984130859375</v>
      </c>
      <c r="AJ41" s="57">
        <v>328.06314086914063</v>
      </c>
      <c r="AK41" s="57">
        <v>301.64804077148438</v>
      </c>
      <c r="AL41" s="57">
        <v>339.59735107421875</v>
      </c>
      <c r="AM41" s="57">
        <v>261.18099975585938</v>
      </c>
      <c r="AN41" s="57">
        <v>261.76358032226563</v>
      </c>
      <c r="AO41" s="57">
        <v>254.06686401367188</v>
      </c>
      <c r="AP41" s="57">
        <v>284.52651977539063</v>
      </c>
      <c r="AQ41" s="57">
        <f>+'Indice PondENGHO'!BP38</f>
        <v>283.88241577148438</v>
      </c>
      <c r="AR41" s="65">
        <f t="shared" si="27"/>
        <v>3.8698654687089329E-2</v>
      </c>
      <c r="AS41" s="75">
        <f t="shared" si="28"/>
        <v>0.49377782872974324</v>
      </c>
      <c r="AT41" s="75">
        <f t="shared" si="1"/>
        <v>4.8329432065241762E-2</v>
      </c>
      <c r="AU41" s="75">
        <f t="shared" si="2"/>
        <v>0.12189572288147513</v>
      </c>
      <c r="AV41" s="75">
        <f t="shared" si="3"/>
        <v>0.35406545328231276</v>
      </c>
      <c r="AW41" s="75">
        <f t="shared" si="4"/>
        <v>0.37849920763760903</v>
      </c>
      <c r="AX41" s="75">
        <f t="shared" si="5"/>
        <v>0.52915303820374848</v>
      </c>
      <c r="AY41" s="75">
        <f t="shared" si="6"/>
        <v>0.8289353116406013</v>
      </c>
      <c r="AZ41" s="75">
        <f t="shared" si="7"/>
        <v>0.49551180840664316</v>
      </c>
      <c r="BA41" s="75">
        <f t="shared" si="8"/>
        <v>0.21524062686705964</v>
      </c>
      <c r="BB41" s="75">
        <f t="shared" si="9"/>
        <v>9.7722832169680238E-2</v>
      </c>
      <c r="BC41" s="75">
        <f t="shared" si="10"/>
        <v>0.24886157092927885</v>
      </c>
      <c r="BD41" s="75">
        <f t="shared" si="11"/>
        <v>0.18229923597469344</v>
      </c>
      <c r="BF41" s="57">
        <f t="shared" si="29"/>
        <v>0.63351323411715099</v>
      </c>
      <c r="BG41" s="57">
        <f t="shared" si="30"/>
        <v>1.0146866369635819E-2</v>
      </c>
      <c r="BH41" s="57">
        <f t="shared" si="31"/>
        <v>4.98299553005003E-2</v>
      </c>
      <c r="BI41" s="57">
        <f t="shared" si="32"/>
        <v>-1.9071016795227269E-2</v>
      </c>
      <c r="BJ41" s="57">
        <f t="shared" si="33"/>
        <v>-0.1577599758922327</v>
      </c>
      <c r="BK41" s="57">
        <f t="shared" si="34"/>
        <v>-0.2724058367642444</v>
      </c>
      <c r="BL41" s="57">
        <f t="shared" si="35"/>
        <v>-0.26055345433946564</v>
      </c>
      <c r="BM41" s="57">
        <f t="shared" si="36"/>
        <v>4.1326801746486563E-2</v>
      </c>
      <c r="BN41" s="57">
        <f t="shared" si="37"/>
        <v>-4.0213792824609074E-2</v>
      </c>
      <c r="BO41" s="57">
        <f t="shared" si="38"/>
        <v>-6.8856773815977046E-2</v>
      </c>
      <c r="BP41" s="57">
        <f t="shared" si="39"/>
        <v>-0.12330958789175422</v>
      </c>
      <c r="BQ41" s="57">
        <f t="shared" si="40"/>
        <v>-4.7999070360469659E-2</v>
      </c>
      <c r="BR41" s="57">
        <f t="shared" si="13"/>
        <v>-0.25535265115020633</v>
      </c>
    </row>
    <row r="42" spans="1:70" x14ac:dyDescent="0.3">
      <c r="A42" s="2">
        <v>43831</v>
      </c>
      <c r="B42" s="1" t="s">
        <v>83</v>
      </c>
      <c r="C42" s="1">
        <v>2020</v>
      </c>
      <c r="D42" s="57">
        <v>298.758544921875</v>
      </c>
      <c r="E42" s="57">
        <v>248.17568969726563</v>
      </c>
      <c r="F42" s="57">
        <v>236.221435546875</v>
      </c>
      <c r="G42" s="57">
        <v>325.4935302734375</v>
      </c>
      <c r="H42" s="57">
        <v>283.79635620117188</v>
      </c>
      <c r="I42" s="57">
        <v>326.33078002929688</v>
      </c>
      <c r="J42" s="57">
        <v>309.12002563476563</v>
      </c>
      <c r="K42" s="57">
        <v>341.92987060546875</v>
      </c>
      <c r="L42" s="57">
        <v>274.9332275390625</v>
      </c>
      <c r="M42" s="57">
        <v>259.62594604492188</v>
      </c>
      <c r="N42" s="57">
        <v>267.34017944335938</v>
      </c>
      <c r="O42" s="57">
        <v>297.36416625976563</v>
      </c>
      <c r="P42">
        <f>+'Indice PondENGHO'!BL39</f>
        <v>291.01165771484375</v>
      </c>
      <c r="Q42" s="65">
        <f t="shared" si="14"/>
        <v>2.8192881090503219E-2</v>
      </c>
      <c r="R42" s="75">
        <f t="shared" si="15"/>
        <v>1.667078263069274</v>
      </c>
      <c r="S42" s="75">
        <f t="shared" si="16"/>
        <v>8.0040545780910924E-2</v>
      </c>
      <c r="T42" s="75">
        <f t="shared" si="17"/>
        <v>7.8447633924492111E-2</v>
      </c>
      <c r="U42" s="75">
        <f t="shared" si="18"/>
        <v>0.13870048583011463</v>
      </c>
      <c r="V42" s="75">
        <f t="shared" si="19"/>
        <v>-4.6498951087072464E-2</v>
      </c>
      <c r="W42" s="75">
        <f t="shared" si="20"/>
        <v>-9.3764218381717238E-2</v>
      </c>
      <c r="X42" s="75">
        <f t="shared" si="21"/>
        <v>0.18007388766310986</v>
      </c>
      <c r="Y42" s="75">
        <f t="shared" si="22"/>
        <v>1.1129417437231186E-2</v>
      </c>
      <c r="Z42" s="75">
        <f t="shared" si="23"/>
        <v>0.33309446030524725</v>
      </c>
      <c r="AA42" s="75">
        <f t="shared" si="24"/>
        <v>7.6762485313413426E-3</v>
      </c>
      <c r="AB42" s="75">
        <f t="shared" si="25"/>
        <v>0.16673367491686691</v>
      </c>
      <c r="AC42" s="75">
        <f t="shared" si="26"/>
        <v>0.11318864380469006</v>
      </c>
      <c r="AE42" s="57">
        <v>298.37103271484375</v>
      </c>
      <c r="AF42" s="57">
        <v>249.11679077148438</v>
      </c>
      <c r="AG42" s="57">
        <v>238.800537109375</v>
      </c>
      <c r="AH42" s="57">
        <v>314.82101440429688</v>
      </c>
      <c r="AI42" s="57">
        <v>285.26055908203125</v>
      </c>
      <c r="AJ42" s="57">
        <v>321.20150756835938</v>
      </c>
      <c r="AK42" s="57">
        <v>306.1383056640625</v>
      </c>
      <c r="AL42" s="57">
        <v>340.13345336914063</v>
      </c>
      <c r="AM42" s="57">
        <v>274.52151489257813</v>
      </c>
      <c r="AN42" s="57">
        <v>263.92138671875</v>
      </c>
      <c r="AO42" s="57">
        <v>264.57183837890625</v>
      </c>
      <c r="AP42" s="57">
        <v>293.46041870117188</v>
      </c>
      <c r="AQ42" s="57">
        <f>+'Indice PondENGHO'!BP39</f>
        <v>289.3680419921875</v>
      </c>
      <c r="AR42" s="65">
        <f t="shared" si="27"/>
        <v>1.9323585808565413E-2</v>
      </c>
      <c r="AS42" s="75">
        <f t="shared" si="28"/>
        <v>0.72943945934693943</v>
      </c>
      <c r="AT42" s="75">
        <f t="shared" si="1"/>
        <v>6.8026851602656174E-2</v>
      </c>
      <c r="AU42" s="75">
        <f t="shared" si="2"/>
        <v>5.5189204309387306E-2</v>
      </c>
      <c r="AV42" s="75">
        <f t="shared" si="3"/>
        <v>8.5831402513933924E-2</v>
      </c>
      <c r="AW42" s="75">
        <f t="shared" si="4"/>
        <v>-9.612690099809007E-2</v>
      </c>
      <c r="AX42" s="75">
        <f t="shared" si="5"/>
        <v>-0.19386269359292638</v>
      </c>
      <c r="AY42" s="75">
        <f t="shared" si="6"/>
        <v>0.24820067521964367</v>
      </c>
      <c r="AZ42" s="75">
        <f t="shared" si="7"/>
        <v>8.6289973589071846E-3</v>
      </c>
      <c r="BA42" s="75">
        <f t="shared" si="8"/>
        <v>0.45938285731468026</v>
      </c>
      <c r="BB42" s="75">
        <f t="shared" si="9"/>
        <v>2.869555297204588E-2</v>
      </c>
      <c r="BC42" s="75">
        <f t="shared" si="10"/>
        <v>0.3029215008531389</v>
      </c>
      <c r="BD42" s="75">
        <f t="shared" si="11"/>
        <v>0.15807865497591161</v>
      </c>
      <c r="BF42" s="57">
        <f t="shared" si="29"/>
        <v>0.93763880372233455</v>
      </c>
      <c r="BG42" s="57">
        <f t="shared" si="30"/>
        <v>1.201369417825475E-2</v>
      </c>
      <c r="BH42" s="57">
        <f t="shared" si="31"/>
        <v>2.3258429615104804E-2</v>
      </c>
      <c r="BI42" s="57">
        <f t="shared" si="32"/>
        <v>5.2869083316180704E-2</v>
      </c>
      <c r="BJ42" s="57">
        <f t="shared" si="33"/>
        <v>4.9627949911017606E-2</v>
      </c>
      <c r="BK42" s="57">
        <f t="shared" si="34"/>
        <v>0.10009847521120914</v>
      </c>
      <c r="BL42" s="57">
        <f t="shared" si="35"/>
        <v>-6.8126787556533813E-2</v>
      </c>
      <c r="BM42" s="57">
        <f t="shared" si="36"/>
        <v>2.5004200783240015E-3</v>
      </c>
      <c r="BN42" s="57">
        <f t="shared" si="37"/>
        <v>-0.12628839700943301</v>
      </c>
      <c r="BO42" s="57">
        <f t="shared" si="38"/>
        <v>-2.1019304440704538E-2</v>
      </c>
      <c r="BP42" s="57">
        <f t="shared" si="39"/>
        <v>-0.13618782593627199</v>
      </c>
      <c r="BQ42" s="57">
        <f t="shared" si="40"/>
        <v>-4.4890011171221558E-2</v>
      </c>
      <c r="BR42" s="57">
        <f t="shared" si="13"/>
        <v>0.78149452991826063</v>
      </c>
    </row>
    <row r="43" spans="1:70" x14ac:dyDescent="0.3">
      <c r="A43" s="2">
        <v>43862</v>
      </c>
      <c r="B43" s="1" t="s">
        <v>84</v>
      </c>
      <c r="C43" s="1">
        <v>2020</v>
      </c>
      <c r="D43" s="57">
        <v>307.2596435546875</v>
      </c>
      <c r="E43" s="57">
        <v>251.50900268554688</v>
      </c>
      <c r="F43" s="57">
        <v>241.69091796875</v>
      </c>
      <c r="G43" s="57">
        <v>326.32421875</v>
      </c>
      <c r="H43" s="57">
        <v>289.87689208984375</v>
      </c>
      <c r="I43" s="57">
        <v>327.87872314453125</v>
      </c>
      <c r="J43" s="57">
        <v>313.8914794921875</v>
      </c>
      <c r="K43" s="57">
        <v>349.378173828125</v>
      </c>
      <c r="L43" s="57">
        <v>281.95556640625</v>
      </c>
      <c r="M43" s="57">
        <v>263.82168579101563</v>
      </c>
      <c r="N43" s="57">
        <v>274.73410034179688</v>
      </c>
      <c r="O43" s="57">
        <v>304.44284057617188</v>
      </c>
      <c r="P43">
        <f>+'Indice PondENGHO'!BL40</f>
        <v>297.25741577148438</v>
      </c>
      <c r="Q43" s="65">
        <f t="shared" si="14"/>
        <v>2.1462226309712618E-2</v>
      </c>
      <c r="R43" s="75">
        <f t="shared" si="15"/>
        <v>1.0070919303109611</v>
      </c>
      <c r="S43" s="75">
        <f t="shared" si="16"/>
        <v>2.5469810183928202E-2</v>
      </c>
      <c r="T43" s="75">
        <f t="shared" si="17"/>
        <v>0.15021293716767736</v>
      </c>
      <c r="U43" s="75">
        <f t="shared" si="18"/>
        <v>4.0508639479476492E-2</v>
      </c>
      <c r="V43" s="75">
        <f t="shared" si="19"/>
        <v>8.6071486465617811E-2</v>
      </c>
      <c r="W43" s="75">
        <f t="shared" si="20"/>
        <v>2.2264013157323088E-2</v>
      </c>
      <c r="X43" s="75">
        <f t="shared" si="21"/>
        <v>0.1703372455128469</v>
      </c>
      <c r="Y43" s="75">
        <f t="shared" si="22"/>
        <v>0.12837511800327614</v>
      </c>
      <c r="Z43" s="75">
        <f t="shared" si="23"/>
        <v>0.18585954363627999</v>
      </c>
      <c r="AA43" s="75">
        <f t="shared" si="24"/>
        <v>2.3763449748945606E-2</v>
      </c>
      <c r="AB43" s="75">
        <f t="shared" si="25"/>
        <v>0.11150814328689415</v>
      </c>
      <c r="AC43" s="75">
        <f t="shared" si="26"/>
        <v>8.9249272009650743E-2</v>
      </c>
      <c r="AE43" s="57">
        <v>306.15304565429688</v>
      </c>
      <c r="AF43" s="57">
        <v>252.33319091796875</v>
      </c>
      <c r="AG43" s="57">
        <v>244.51887512207031</v>
      </c>
      <c r="AH43" s="57">
        <v>317.22796630859375</v>
      </c>
      <c r="AI43" s="57">
        <v>291.02969360351563</v>
      </c>
      <c r="AJ43" s="57">
        <v>322.50418090820313</v>
      </c>
      <c r="AK43" s="57">
        <v>311.09982299804688</v>
      </c>
      <c r="AL43" s="57">
        <v>347.9541015625</v>
      </c>
      <c r="AM43" s="57">
        <v>280.10678100585938</v>
      </c>
      <c r="AN43" s="57">
        <v>266.81689453125</v>
      </c>
      <c r="AO43" s="57">
        <v>273.10104370117188</v>
      </c>
      <c r="AP43" s="57">
        <v>300.71270751953125</v>
      </c>
      <c r="AQ43" s="57">
        <f>+'Indice PondENGHO'!BP40</f>
        <v>294.88235473632813</v>
      </c>
      <c r="AR43" s="65">
        <f t="shared" si="27"/>
        <v>1.905639857869823E-2</v>
      </c>
      <c r="AS43" s="75">
        <f t="shared" si="28"/>
        <v>0.41979739236973329</v>
      </c>
      <c r="AT43" s="75">
        <f t="shared" si="1"/>
        <v>2.0340703567921614E-2</v>
      </c>
      <c r="AU43" s="75">
        <f t="shared" si="2"/>
        <v>0.11730207336299514</v>
      </c>
      <c r="AV43" s="75">
        <f t="shared" si="3"/>
        <v>0.12091803462797165</v>
      </c>
      <c r="AW43" s="75">
        <f t="shared" si="4"/>
        <v>0.13867927278542561</v>
      </c>
      <c r="AX43" s="75">
        <f t="shared" si="5"/>
        <v>3.5795437131423788E-2</v>
      </c>
      <c r="AY43" s="75">
        <f t="shared" si="6"/>
        <v>0.26672941783816473</v>
      </c>
      <c r="AZ43" s="75">
        <f t="shared" si="7"/>
        <v>0.1224280203351239</v>
      </c>
      <c r="BA43" s="75">
        <f t="shared" si="8"/>
        <v>0.18705592209436486</v>
      </c>
      <c r="BB43" s="75">
        <f t="shared" si="9"/>
        <v>3.745003866644582E-2</v>
      </c>
      <c r="BC43" s="75">
        <f t="shared" si="10"/>
        <v>0.23920435353891042</v>
      </c>
      <c r="BD43" s="75">
        <f t="shared" si="11"/>
        <v>0.12480520442682873</v>
      </c>
      <c r="BF43" s="57">
        <f t="shared" si="29"/>
        <v>0.58729453794122777</v>
      </c>
      <c r="BG43" s="57">
        <f t="shared" si="30"/>
        <v>5.1291066160065873E-3</v>
      </c>
      <c r="BH43" s="57">
        <f t="shared" si="31"/>
        <v>3.2910863804682222E-2</v>
      </c>
      <c r="BI43" s="57">
        <f t="shared" si="32"/>
        <v>-8.0409395148495155E-2</v>
      </c>
      <c r="BJ43" s="57">
        <f t="shared" si="33"/>
        <v>-5.2607786319807795E-2</v>
      </c>
      <c r="BK43" s="57">
        <f t="shared" si="34"/>
        <v>-1.35314239741007E-2</v>
      </c>
      <c r="BL43" s="57">
        <f t="shared" si="35"/>
        <v>-9.6392172325317826E-2</v>
      </c>
      <c r="BM43" s="57">
        <f t="shared" si="36"/>
        <v>5.9470976681522403E-3</v>
      </c>
      <c r="BN43" s="57">
        <f t="shared" si="37"/>
        <v>-1.1963784580848735E-3</v>
      </c>
      <c r="BO43" s="57">
        <f t="shared" si="38"/>
        <v>-1.3686588917500214E-2</v>
      </c>
      <c r="BP43" s="57">
        <f t="shared" si="39"/>
        <v>-0.12769621025201627</v>
      </c>
      <c r="BQ43" s="57">
        <f t="shared" si="40"/>
        <v>-3.5555932417177985E-2</v>
      </c>
      <c r="BR43" s="57">
        <f t="shared" si="13"/>
        <v>0.21020571821756812</v>
      </c>
    </row>
    <row r="44" spans="1:70" x14ac:dyDescent="0.3">
      <c r="A44" s="2">
        <v>43891</v>
      </c>
      <c r="B44" s="1" t="s">
        <v>85</v>
      </c>
      <c r="C44" s="1">
        <v>2020</v>
      </c>
      <c r="D44" s="57">
        <v>319.53445434570313</v>
      </c>
      <c r="E44" s="57">
        <v>258.54815673828125</v>
      </c>
      <c r="F44" s="57">
        <v>251.7149658203125</v>
      </c>
      <c r="G44" s="57">
        <v>330.51705932617188</v>
      </c>
      <c r="H44" s="57">
        <v>298.04489135742188</v>
      </c>
      <c r="I44" s="57">
        <v>336.68722534179688</v>
      </c>
      <c r="J44" s="57">
        <v>318.98651123046875</v>
      </c>
      <c r="K44" s="57">
        <v>378.49441528320313</v>
      </c>
      <c r="L44" s="57">
        <v>289.08859252929688</v>
      </c>
      <c r="M44" s="57">
        <v>310.20675659179688</v>
      </c>
      <c r="N44" s="57">
        <v>281.32666015625</v>
      </c>
      <c r="O44" s="57">
        <v>310.74728393554688</v>
      </c>
      <c r="P44">
        <f>+'Indice PondENGHO'!BL41</f>
        <v>307.46511840820313</v>
      </c>
      <c r="Q44" s="65">
        <f t="shared" si="14"/>
        <v>3.4339606331523331E-2</v>
      </c>
      <c r="R44" s="75">
        <f t="shared" si="15"/>
        <v>1.42359533568189</v>
      </c>
      <c r="S44" s="75">
        <f t="shared" si="16"/>
        <v>5.2655988809504228E-2</v>
      </c>
      <c r="T44" s="75">
        <f t="shared" si="17"/>
        <v>0.26951437088421853</v>
      </c>
      <c r="U44" s="75">
        <f t="shared" si="18"/>
        <v>0.20016839637146691</v>
      </c>
      <c r="V44" s="75">
        <f t="shared" si="19"/>
        <v>0.11319072100748877</v>
      </c>
      <c r="W44" s="75">
        <f t="shared" si="20"/>
        <v>0.12403041848137956</v>
      </c>
      <c r="X44" s="75">
        <f t="shared" si="21"/>
        <v>0.17806701330747293</v>
      </c>
      <c r="Y44" s="75">
        <f t="shared" si="22"/>
        <v>0.49128839824619064</v>
      </c>
      <c r="Z44" s="75">
        <f t="shared" si="23"/>
        <v>0.18482239220813729</v>
      </c>
      <c r="AA44" s="75">
        <f t="shared" si="24"/>
        <v>0.25719164634541569</v>
      </c>
      <c r="AB44" s="75">
        <f t="shared" si="25"/>
        <v>9.7333771585585871E-2</v>
      </c>
      <c r="AC44" s="75">
        <f t="shared" si="26"/>
        <v>7.7817484398475426E-2</v>
      </c>
      <c r="AE44" s="57">
        <v>318.05447387695313</v>
      </c>
      <c r="AF44" s="57">
        <v>259.651123046875</v>
      </c>
      <c r="AG44" s="57">
        <v>254.4503173828125</v>
      </c>
      <c r="AH44" s="57">
        <v>321.81820678710938</v>
      </c>
      <c r="AI44" s="57">
        <v>299.67999267578125</v>
      </c>
      <c r="AJ44" s="57">
        <v>331.0181884765625</v>
      </c>
      <c r="AK44" s="57">
        <v>316.03268432617188</v>
      </c>
      <c r="AL44" s="57">
        <v>376.61810302734375</v>
      </c>
      <c r="AM44" s="57">
        <v>286.90841674804688</v>
      </c>
      <c r="AN44" s="57">
        <v>316.52694702148438</v>
      </c>
      <c r="AO44" s="57">
        <v>278.6092529296875</v>
      </c>
      <c r="AP44" s="57">
        <v>306.86080932617188</v>
      </c>
      <c r="AQ44" s="57">
        <f>+'Indice PondENGHO'!BP41</f>
        <v>304.419921875</v>
      </c>
      <c r="AR44" s="65">
        <f t="shared" si="27"/>
        <v>3.2343634624051987E-2</v>
      </c>
      <c r="AS44" s="75">
        <f t="shared" si="28"/>
        <v>0.62852789729375491</v>
      </c>
      <c r="AT44" s="75">
        <f t="shared" si="1"/>
        <v>4.5306651286048612E-2</v>
      </c>
      <c r="AU44" s="75">
        <f t="shared" si="2"/>
        <v>0.19944625062884222</v>
      </c>
      <c r="AV44" s="75">
        <f t="shared" si="3"/>
        <v>0.22575469690816344</v>
      </c>
      <c r="AW44" s="75">
        <f t="shared" si="4"/>
        <v>0.20356808993843251</v>
      </c>
      <c r="AX44" s="75">
        <f t="shared" si="5"/>
        <v>0.2290360610621566</v>
      </c>
      <c r="AY44" s="75">
        <f t="shared" si="6"/>
        <v>0.25961692391889524</v>
      </c>
      <c r="AZ44" s="75">
        <f t="shared" si="7"/>
        <v>0.43929128089066705</v>
      </c>
      <c r="BA44" s="75">
        <f t="shared" si="8"/>
        <v>0.22300707985215057</v>
      </c>
      <c r="BB44" s="75">
        <f t="shared" si="9"/>
        <v>0.62943290090357862</v>
      </c>
      <c r="BC44" s="75">
        <f t="shared" si="10"/>
        <v>0.15123371751874043</v>
      </c>
      <c r="BD44" s="75">
        <f t="shared" si="11"/>
        <v>0.10358010430378295</v>
      </c>
      <c r="BF44" s="57">
        <f t="shared" si="29"/>
        <v>0.79506743838813509</v>
      </c>
      <c r="BG44" s="57">
        <f t="shared" si="30"/>
        <v>7.3493375234556166E-3</v>
      </c>
      <c r="BH44" s="57">
        <f t="shared" si="31"/>
        <v>7.0068120255376315E-2</v>
      </c>
      <c r="BI44" s="57">
        <f t="shared" si="32"/>
        <v>-2.5586300536696527E-2</v>
      </c>
      <c r="BJ44" s="57">
        <f t="shared" si="33"/>
        <v>-9.0377368930943738E-2</v>
      </c>
      <c r="BK44" s="57">
        <f t="shared" si="34"/>
        <v>-0.10500564258077703</v>
      </c>
      <c r="BL44" s="57">
        <f t="shared" si="35"/>
        <v>-8.1549910611422305E-2</v>
      </c>
      <c r="BM44" s="57">
        <f t="shared" si="36"/>
        <v>5.1997117355523592E-2</v>
      </c>
      <c r="BN44" s="57">
        <f t="shared" si="37"/>
        <v>-3.8184687644013282E-2</v>
      </c>
      <c r="BO44" s="57">
        <f t="shared" si="38"/>
        <v>-0.37224125455816293</v>
      </c>
      <c r="BP44" s="57">
        <f t="shared" si="39"/>
        <v>-5.3899945933154558E-2</v>
      </c>
      <c r="BQ44" s="57">
        <f t="shared" si="40"/>
        <v>-2.5762619905307524E-2</v>
      </c>
      <c r="BR44" s="57">
        <f t="shared" si="13"/>
        <v>0.13187428282201274</v>
      </c>
    </row>
    <row r="45" spans="1:70" x14ac:dyDescent="0.3">
      <c r="A45" s="2">
        <v>43922</v>
      </c>
      <c r="B45" s="1" t="s">
        <v>86</v>
      </c>
      <c r="C45" s="1">
        <v>2020</v>
      </c>
      <c r="D45" s="57">
        <v>330.40646362304688</v>
      </c>
      <c r="E45" s="57">
        <v>262.41375732421875</v>
      </c>
      <c r="F45" s="57">
        <v>255.85447692871094</v>
      </c>
      <c r="G45" s="57">
        <v>330.74844360351563</v>
      </c>
      <c r="H45" s="57">
        <v>302.205322265625</v>
      </c>
      <c r="I45" s="57">
        <v>341.27392578125</v>
      </c>
      <c r="J45" s="57">
        <v>322.77810668945313</v>
      </c>
      <c r="K45" s="57">
        <v>362.44094848632813</v>
      </c>
      <c r="L45" s="57">
        <v>295.83950805664063</v>
      </c>
      <c r="M45" s="57">
        <v>306.43295288085938</v>
      </c>
      <c r="N45" s="57">
        <v>286.06478881835938</v>
      </c>
      <c r="O45" s="57">
        <v>311.58621215820313</v>
      </c>
      <c r="P45">
        <f>+'Indice PondENGHO'!BL42</f>
        <v>313.3892822265625</v>
      </c>
      <c r="Q45" s="65">
        <f t="shared" si="14"/>
        <v>1.926775905192013E-2</v>
      </c>
      <c r="R45" s="75">
        <f t="shared" si="15"/>
        <v>1.2190412723277961</v>
      </c>
      <c r="S45" s="75">
        <f t="shared" si="16"/>
        <v>2.7956392321069817E-2</v>
      </c>
      <c r="T45" s="75">
        <f t="shared" si="17"/>
        <v>0.10760307780373873</v>
      </c>
      <c r="U45" s="75">
        <f t="shared" si="18"/>
        <v>1.0679670427612638E-2</v>
      </c>
      <c r="V45" s="75">
        <f t="shared" si="19"/>
        <v>5.5740427545375455E-2</v>
      </c>
      <c r="W45" s="75">
        <f t="shared" si="20"/>
        <v>6.2440067552830936E-2</v>
      </c>
      <c r="X45" s="75">
        <f t="shared" si="21"/>
        <v>0.12811365467995764</v>
      </c>
      <c r="Y45" s="75">
        <f t="shared" si="22"/>
        <v>-0.26188273963007724</v>
      </c>
      <c r="Z45" s="75">
        <f t="shared" si="23"/>
        <v>0.16911428416978122</v>
      </c>
      <c r="AA45" s="75">
        <f t="shared" si="24"/>
        <v>-2.0229948962250666E-2</v>
      </c>
      <c r="AB45" s="75">
        <f t="shared" si="25"/>
        <v>6.7632146032767126E-2</v>
      </c>
      <c r="AC45" s="75">
        <f t="shared" si="26"/>
        <v>1.0011337215904931E-2</v>
      </c>
      <c r="AE45" s="57">
        <v>327.65615844726563</v>
      </c>
      <c r="AF45" s="57">
        <v>263.26095581054688</v>
      </c>
      <c r="AG45" s="57">
        <v>258.0498046875</v>
      </c>
      <c r="AH45" s="57">
        <v>321.8472900390625</v>
      </c>
      <c r="AI45" s="57">
        <v>303.05245971679688</v>
      </c>
      <c r="AJ45" s="57">
        <v>334.45538330078125</v>
      </c>
      <c r="AK45" s="57">
        <v>320.37411499023438</v>
      </c>
      <c r="AL45" s="57">
        <v>361.58822631835938</v>
      </c>
      <c r="AM45" s="57">
        <v>293.51748657226563</v>
      </c>
      <c r="AN45" s="57">
        <v>310.90286254882813</v>
      </c>
      <c r="AO45" s="57">
        <v>282.58465576171875</v>
      </c>
      <c r="AP45" s="57">
        <v>306.84817504882813</v>
      </c>
      <c r="AQ45" s="57">
        <f>+'Indice PondENGHO'!BP42</f>
        <v>308.27886962890625</v>
      </c>
      <c r="AR45" s="65">
        <f t="shared" si="27"/>
        <v>1.2676396899841569E-2</v>
      </c>
      <c r="AS45" s="75">
        <f t="shared" si="28"/>
        <v>0.49024114373553462</v>
      </c>
      <c r="AT45" s="75">
        <f t="shared" si="1"/>
        <v>2.1607151353380687E-2</v>
      </c>
      <c r="AU45" s="75">
        <f t="shared" si="2"/>
        <v>6.9886138701732603E-2</v>
      </c>
      <c r="AV45" s="75">
        <f t="shared" si="3"/>
        <v>1.3828694016769147E-3</v>
      </c>
      <c r="AW45" s="75">
        <f t="shared" si="4"/>
        <v>7.6729636030596404E-2</v>
      </c>
      <c r="AX45" s="75">
        <f t="shared" si="5"/>
        <v>8.9394505968129909E-2</v>
      </c>
      <c r="AY45" s="75">
        <f t="shared" si="6"/>
        <v>0.22090411587179656</v>
      </c>
      <c r="AZ45" s="75">
        <f t="shared" si="7"/>
        <v>-0.22269375042719169</v>
      </c>
      <c r="BA45" s="75">
        <f t="shared" si="8"/>
        <v>0.20949924708610113</v>
      </c>
      <c r="BB45" s="75">
        <f t="shared" si="9"/>
        <v>-6.8848407405551315E-2</v>
      </c>
      <c r="BC45" s="75">
        <f t="shared" si="10"/>
        <v>0.10552520081926818</v>
      </c>
      <c r="BD45" s="75">
        <f t="shared" si="11"/>
        <v>-2.0578918396874617E-4</v>
      </c>
      <c r="BF45" s="57">
        <f t="shared" si="29"/>
        <v>0.72880012859226151</v>
      </c>
      <c r="BG45" s="57">
        <f t="shared" si="30"/>
        <v>6.3492409676891293E-3</v>
      </c>
      <c r="BH45" s="57">
        <f t="shared" si="31"/>
        <v>3.7716939102006131E-2</v>
      </c>
      <c r="BI45" s="57">
        <f t="shared" si="32"/>
        <v>9.2968010259357244E-3</v>
      </c>
      <c r="BJ45" s="57">
        <f t="shared" si="33"/>
        <v>-2.0989208485220949E-2</v>
      </c>
      <c r="BK45" s="57">
        <f t="shared" si="34"/>
        <v>-2.6954438415298973E-2</v>
      </c>
      <c r="BL45" s="57">
        <f t="shared" si="35"/>
        <v>-9.2790461191838924E-2</v>
      </c>
      <c r="BM45" s="57">
        <f t="shared" si="36"/>
        <v>-3.9188989202885549E-2</v>
      </c>
      <c r="BN45" s="57">
        <f t="shared" si="37"/>
        <v>-4.0384962916319905E-2</v>
      </c>
      <c r="BO45" s="57">
        <f t="shared" si="38"/>
        <v>4.8618458443300649E-2</v>
      </c>
      <c r="BP45" s="57">
        <f t="shared" si="39"/>
        <v>-3.7893054786501054E-2</v>
      </c>
      <c r="BQ45" s="57">
        <f t="shared" si="40"/>
        <v>1.0217126399873678E-2</v>
      </c>
      <c r="BR45" s="57">
        <f t="shared" si="13"/>
        <v>0.58279757953300149</v>
      </c>
    </row>
    <row r="46" spans="1:70" x14ac:dyDescent="0.3">
      <c r="A46" s="2">
        <v>43952</v>
      </c>
      <c r="B46" s="1" t="s">
        <v>87</v>
      </c>
      <c r="C46" s="1">
        <v>2020</v>
      </c>
      <c r="D46" s="57">
        <v>332.63296508789063</v>
      </c>
      <c r="E46" s="57">
        <v>262.55661010742188</v>
      </c>
      <c r="F46" s="57">
        <v>273.0682373046875</v>
      </c>
      <c r="G46" s="57">
        <v>331.2113037109375</v>
      </c>
      <c r="H46" s="57">
        <v>310.91677856445313</v>
      </c>
      <c r="I46" s="57">
        <v>345.25521850585938</v>
      </c>
      <c r="J46" s="57">
        <v>326.544677734375</v>
      </c>
      <c r="K46" s="57">
        <v>363.661865234375</v>
      </c>
      <c r="L46" s="57">
        <v>303.52426147460938</v>
      </c>
      <c r="M46" s="57">
        <v>304.9793701171875</v>
      </c>
      <c r="N46" s="57">
        <v>290.53616333007813</v>
      </c>
      <c r="O46" s="57">
        <v>317.43896484375</v>
      </c>
      <c r="P46">
        <f>+'Indice PondENGHO'!BL43</f>
        <v>318.07504272460938</v>
      </c>
      <c r="Q46" s="65">
        <f t="shared" si="14"/>
        <v>1.4951884967971951E-2</v>
      </c>
      <c r="R46" s="75">
        <f t="shared" si="15"/>
        <v>0.24493073927569972</v>
      </c>
      <c r="S46" s="75">
        <f t="shared" si="16"/>
        <v>1.0135952510966022E-3</v>
      </c>
      <c r="T46" s="75">
        <f t="shared" si="17"/>
        <v>0.43899857188333902</v>
      </c>
      <c r="U46" s="75">
        <f t="shared" si="18"/>
        <v>2.095971969390658E-2</v>
      </c>
      <c r="V46" s="75">
        <f t="shared" si="19"/>
        <v>0.11450763808416239</v>
      </c>
      <c r="W46" s="75">
        <f t="shared" si="20"/>
        <v>5.3173936239769556E-2</v>
      </c>
      <c r="X46" s="75">
        <f t="shared" si="21"/>
        <v>0.12486229192203054</v>
      </c>
      <c r="Y46" s="75">
        <f t="shared" si="22"/>
        <v>1.9540506002973596E-2</v>
      </c>
      <c r="Z46" s="75">
        <f t="shared" si="23"/>
        <v>0.18886838537819936</v>
      </c>
      <c r="AA46" s="75">
        <f t="shared" si="24"/>
        <v>-7.6448145983222891E-3</v>
      </c>
      <c r="AB46" s="75">
        <f t="shared" si="25"/>
        <v>6.2617983580395747E-2</v>
      </c>
      <c r="AC46" s="75">
        <f t="shared" si="26"/>
        <v>6.8523442194803427E-2</v>
      </c>
      <c r="AE46" s="57">
        <v>329.8809814453125</v>
      </c>
      <c r="AF46" s="57">
        <v>263.42730712890625</v>
      </c>
      <c r="AG46" s="57">
        <v>277.47821044921875</v>
      </c>
      <c r="AH46" s="57">
        <v>322.16693115234375</v>
      </c>
      <c r="AI46" s="57">
        <v>311.49099731445313</v>
      </c>
      <c r="AJ46" s="57">
        <v>337.69085693359375</v>
      </c>
      <c r="AK46" s="57">
        <v>323.48980712890625</v>
      </c>
      <c r="AL46" s="57">
        <v>362.78945922851563</v>
      </c>
      <c r="AM46" s="57">
        <v>300.9530029296875</v>
      </c>
      <c r="AN46" s="57">
        <v>307.31906127929688</v>
      </c>
      <c r="AO46" s="57">
        <v>286.92236328125</v>
      </c>
      <c r="AP46" s="57">
        <v>312.8636474609375</v>
      </c>
      <c r="AQ46" s="57">
        <f>+'Indice PondENGHO'!BP43</f>
        <v>313.11187744140625</v>
      </c>
      <c r="AR46" s="65">
        <f t="shared" si="27"/>
        <v>1.5677389171427025E-2</v>
      </c>
      <c r="AS46" s="75">
        <f t="shared" si="28"/>
        <v>0.11144728688722495</v>
      </c>
      <c r="AT46" s="75">
        <f t="shared" si="1"/>
        <v>9.7689613580838851E-4</v>
      </c>
      <c r="AU46" s="75">
        <f t="shared" si="2"/>
        <v>0.3700831208103238</v>
      </c>
      <c r="AV46" s="75">
        <f t="shared" si="3"/>
        <v>1.4911198413157724E-2</v>
      </c>
      <c r="AW46" s="75">
        <f t="shared" si="4"/>
        <v>0.18836244833227075</v>
      </c>
      <c r="AX46" s="75">
        <f t="shared" si="5"/>
        <v>8.2557447560875408E-2</v>
      </c>
      <c r="AY46" s="75">
        <f t="shared" si="6"/>
        <v>0.15553824336112307</v>
      </c>
      <c r="AZ46" s="75">
        <f t="shared" si="7"/>
        <v>1.7461901990854668E-2</v>
      </c>
      <c r="BA46" s="75">
        <f t="shared" si="8"/>
        <v>0.23124107126073298</v>
      </c>
      <c r="BB46" s="75">
        <f t="shared" si="9"/>
        <v>-4.3042520551111844E-2</v>
      </c>
      <c r="BC46" s="75">
        <f t="shared" si="10"/>
        <v>0.11296581054569313</v>
      </c>
      <c r="BD46" s="75">
        <f t="shared" si="11"/>
        <v>9.6128815554574545E-2</v>
      </c>
      <c r="BF46" s="57">
        <f t="shared" si="29"/>
        <v>0.13348345238847475</v>
      </c>
      <c r="BG46" s="57">
        <f t="shared" si="30"/>
        <v>3.6699115288213718E-5</v>
      </c>
      <c r="BH46" s="57">
        <f t="shared" si="31"/>
        <v>6.8915451073015221E-2</v>
      </c>
      <c r="BI46" s="57">
        <f t="shared" si="32"/>
        <v>6.0485212807488559E-3</v>
      </c>
      <c r="BJ46" s="57">
        <f t="shared" si="33"/>
        <v>-7.385481024810836E-2</v>
      </c>
      <c r="BK46" s="57">
        <f t="shared" si="34"/>
        <v>-2.9383511321105851E-2</v>
      </c>
      <c r="BL46" s="57">
        <f t="shared" si="35"/>
        <v>-3.0675951439092533E-2</v>
      </c>
      <c r="BM46" s="57">
        <f t="shared" si="36"/>
        <v>2.0786040121189286E-3</v>
      </c>
      <c r="BN46" s="57">
        <f t="shared" si="37"/>
        <v>-4.2372685882533623E-2</v>
      </c>
      <c r="BO46" s="57">
        <f t="shared" si="38"/>
        <v>3.5397705952789557E-2</v>
      </c>
      <c r="BP46" s="57">
        <f t="shared" si="39"/>
        <v>-5.0347826965297382E-2</v>
      </c>
      <c r="BQ46" s="57">
        <f t="shared" si="40"/>
        <v>-2.7605373359771118E-2</v>
      </c>
      <c r="BR46" s="57">
        <f t="shared" si="13"/>
        <v>-8.2797253934733112E-3</v>
      </c>
    </row>
    <row r="47" spans="1:70" x14ac:dyDescent="0.3">
      <c r="A47" s="2">
        <v>43983</v>
      </c>
      <c r="B47" s="1" t="s">
        <v>88</v>
      </c>
      <c r="C47" s="1">
        <v>2020</v>
      </c>
      <c r="D47" s="57">
        <v>336.287109375</v>
      </c>
      <c r="E47" s="57">
        <v>272.88348388671875</v>
      </c>
      <c r="F47" s="57">
        <v>291.89913940429688</v>
      </c>
      <c r="G47" s="57">
        <v>334.33749389648438</v>
      </c>
      <c r="H47" s="57">
        <v>324.39007568359375</v>
      </c>
      <c r="I47" s="57">
        <v>353.57046508789063</v>
      </c>
      <c r="J47" s="57">
        <v>331.66259765625</v>
      </c>
      <c r="K47" s="57">
        <v>364.99301147460938</v>
      </c>
      <c r="L47" s="57">
        <v>315.19241333007813</v>
      </c>
      <c r="M47" s="57">
        <v>306.82205200195313</v>
      </c>
      <c r="N47" s="57">
        <v>297.10113525390625</v>
      </c>
      <c r="O47" s="57">
        <v>318.8671875</v>
      </c>
      <c r="P47">
        <f>+'Indice PondENGHO'!BL44</f>
        <v>324.97286987304688</v>
      </c>
      <c r="Q47" s="65">
        <f t="shared" si="14"/>
        <v>2.1686162766343386E-2</v>
      </c>
      <c r="R47" s="75">
        <f t="shared" si="15"/>
        <v>0.39605960090745629</v>
      </c>
      <c r="S47" s="75">
        <f t="shared" si="16"/>
        <v>7.2193695832483348E-2</v>
      </c>
      <c r="T47" s="75">
        <f t="shared" si="17"/>
        <v>0.47316544995685794</v>
      </c>
      <c r="U47" s="75">
        <f t="shared" si="18"/>
        <v>0.13947798329816613</v>
      </c>
      <c r="V47" s="75">
        <f t="shared" si="19"/>
        <v>0.17449063657659014</v>
      </c>
      <c r="W47" s="75">
        <f t="shared" si="20"/>
        <v>0.10942193188320906</v>
      </c>
      <c r="X47" s="75">
        <f t="shared" si="21"/>
        <v>0.16716031112568938</v>
      </c>
      <c r="Y47" s="75">
        <f t="shared" si="22"/>
        <v>2.0990852153446555E-2</v>
      </c>
      <c r="Z47" s="75">
        <f t="shared" si="23"/>
        <v>0.2825439087486511</v>
      </c>
      <c r="AA47" s="75">
        <f t="shared" si="24"/>
        <v>9.5484329925422488E-3</v>
      </c>
      <c r="AB47" s="75">
        <f t="shared" si="25"/>
        <v>9.0582739332823084E-2</v>
      </c>
      <c r="AC47" s="75">
        <f t="shared" si="26"/>
        <v>1.6475153204300038E-2</v>
      </c>
      <c r="AE47" s="57">
        <v>333.29623413085938</v>
      </c>
      <c r="AF47" s="57">
        <v>273.20266723632813</v>
      </c>
      <c r="AG47" s="57">
        <v>295.98855590820313</v>
      </c>
      <c r="AH47" s="57">
        <v>325.23739624023438</v>
      </c>
      <c r="AI47" s="57">
        <v>323.86782836914063</v>
      </c>
      <c r="AJ47" s="57">
        <v>344.60287475585938</v>
      </c>
      <c r="AK47" s="57">
        <v>329.60565185546875</v>
      </c>
      <c r="AL47" s="57">
        <v>364.36740112304688</v>
      </c>
      <c r="AM47" s="57">
        <v>313.36572265625</v>
      </c>
      <c r="AN47" s="57">
        <v>306.83514404296875</v>
      </c>
      <c r="AO47" s="57">
        <v>293.24649047851563</v>
      </c>
      <c r="AP47" s="57">
        <v>313.45138549804688</v>
      </c>
      <c r="AQ47" s="57">
        <f>+'Indice PondENGHO'!BP44</f>
        <v>320.24716186523438</v>
      </c>
      <c r="AR47" s="65">
        <f t="shared" si="27"/>
        <v>2.2788290505406872E-2</v>
      </c>
      <c r="AS47" s="75">
        <f t="shared" si="28"/>
        <v>0.16855879665211859</v>
      </c>
      <c r="AT47" s="75">
        <f t="shared" si="1"/>
        <v>5.6560007085806926E-2</v>
      </c>
      <c r="AU47" s="75">
        <f t="shared" si="2"/>
        <v>0.34740109436368805</v>
      </c>
      <c r="AV47" s="75">
        <f t="shared" si="3"/>
        <v>0.14112651713860794</v>
      </c>
      <c r="AW47" s="75">
        <f t="shared" si="4"/>
        <v>0.27220189565614977</v>
      </c>
      <c r="AX47" s="75">
        <f t="shared" si="5"/>
        <v>0.17377119480500905</v>
      </c>
      <c r="AY47" s="75">
        <f t="shared" si="6"/>
        <v>0.30081095432420163</v>
      </c>
      <c r="AZ47" s="75">
        <f t="shared" si="7"/>
        <v>2.2600074806682288E-2</v>
      </c>
      <c r="BA47" s="75">
        <f t="shared" si="8"/>
        <v>0.38034291804121007</v>
      </c>
      <c r="BB47" s="75">
        <f t="shared" si="9"/>
        <v>-5.726370098343851E-3</v>
      </c>
      <c r="BC47" s="75">
        <f t="shared" si="10"/>
        <v>0.16227136871364628</v>
      </c>
      <c r="BD47" s="75">
        <f t="shared" si="11"/>
        <v>9.253844460163663E-3</v>
      </c>
      <c r="BF47" s="57">
        <f t="shared" si="29"/>
        <v>0.2275008042553377</v>
      </c>
      <c r="BG47" s="57">
        <f t="shared" si="30"/>
        <v>1.5633688746676422E-2</v>
      </c>
      <c r="BH47" s="57">
        <f t="shared" si="31"/>
        <v>0.1257643555931699</v>
      </c>
      <c r="BI47" s="57">
        <f t="shared" si="32"/>
        <v>-1.6485338404418071E-3</v>
      </c>
      <c r="BJ47" s="57">
        <f t="shared" si="33"/>
        <v>-9.7711259079559631E-2</v>
      </c>
      <c r="BK47" s="57">
        <f t="shared" si="34"/>
        <v>-6.4349262921799988E-2</v>
      </c>
      <c r="BL47" s="57">
        <f t="shared" si="35"/>
        <v>-0.13365064319851225</v>
      </c>
      <c r="BM47" s="57">
        <f t="shared" si="36"/>
        <v>-1.6092226532357333E-3</v>
      </c>
      <c r="BN47" s="57">
        <f t="shared" si="37"/>
        <v>-9.7799009292558969E-2</v>
      </c>
      <c r="BO47" s="57">
        <f t="shared" si="38"/>
        <v>1.5274803090886101E-2</v>
      </c>
      <c r="BP47" s="57">
        <f t="shared" si="39"/>
        <v>-7.1688629380823196E-2</v>
      </c>
      <c r="BQ47" s="57">
        <f t="shared" si="40"/>
        <v>7.221308744136375E-3</v>
      </c>
      <c r="BR47" s="57">
        <f t="shared" si="13"/>
        <v>-7.7061599936725067E-2</v>
      </c>
    </row>
    <row r="48" spans="1:70" x14ac:dyDescent="0.3">
      <c r="A48" s="2">
        <v>44013</v>
      </c>
      <c r="B48" s="1" t="s">
        <v>89</v>
      </c>
      <c r="C48" s="1">
        <v>2020</v>
      </c>
      <c r="D48" s="57">
        <v>340.36572265625</v>
      </c>
      <c r="E48" s="57">
        <v>276.50552368164063</v>
      </c>
      <c r="F48" s="57">
        <v>303.33978271484375</v>
      </c>
      <c r="G48" s="57">
        <v>337.94091796875</v>
      </c>
      <c r="H48" s="57">
        <v>336.39370727539063</v>
      </c>
      <c r="I48" s="57">
        <v>361.78787231445313</v>
      </c>
      <c r="J48" s="57">
        <v>338.091552734375</v>
      </c>
      <c r="K48" s="57">
        <v>367.17083740234375</v>
      </c>
      <c r="L48" s="57">
        <v>326.02789306640625</v>
      </c>
      <c r="M48" s="57">
        <v>307.3770751953125</v>
      </c>
      <c r="N48" s="57">
        <v>302.92813110351563</v>
      </c>
      <c r="O48" s="57">
        <v>325.96176147460938</v>
      </c>
      <c r="P48">
        <f>+'Indice PondENGHO'!BL45</f>
        <v>331.09521484375</v>
      </c>
      <c r="Q48" s="65">
        <f t="shared" si="14"/>
        <v>1.883955720086683E-2</v>
      </c>
      <c r="R48" s="75">
        <f t="shared" si="15"/>
        <v>0.43268303885568654</v>
      </c>
      <c r="S48" s="75">
        <f t="shared" si="16"/>
        <v>2.4783698233797335E-2</v>
      </c>
      <c r="T48" s="75">
        <f t="shared" si="17"/>
        <v>0.28136808448685841</v>
      </c>
      <c r="U48" s="75">
        <f t="shared" si="18"/>
        <v>0.15735774666472013</v>
      </c>
      <c r="V48" s="75">
        <f t="shared" si="19"/>
        <v>0.15215750776598064</v>
      </c>
      <c r="W48" s="75">
        <f t="shared" si="20"/>
        <v>0.10583919886020765</v>
      </c>
      <c r="X48" s="75">
        <f t="shared" si="21"/>
        <v>0.20552400960072223</v>
      </c>
      <c r="Y48" s="75">
        <f t="shared" si="22"/>
        <v>3.3613207174130827E-2</v>
      </c>
      <c r="Z48" s="75">
        <f t="shared" si="23"/>
        <v>0.2568115245808924</v>
      </c>
      <c r="AA48" s="75">
        <f t="shared" si="24"/>
        <v>2.8149802920698457E-3</v>
      </c>
      <c r="AB48" s="75">
        <f t="shared" si="25"/>
        <v>7.8693665376792912E-2</v>
      </c>
      <c r="AC48" s="75">
        <f t="shared" si="26"/>
        <v>8.010181442412688E-2</v>
      </c>
      <c r="AE48" s="57">
        <v>337.72821044921875</v>
      </c>
      <c r="AF48" s="57">
        <v>276.99832153320313</v>
      </c>
      <c r="AG48" s="57">
        <v>305.66592407226563</v>
      </c>
      <c r="AH48" s="57">
        <v>328.38995361328125</v>
      </c>
      <c r="AI48" s="57">
        <v>336.9378662109375</v>
      </c>
      <c r="AJ48" s="57">
        <v>351.61685180664063</v>
      </c>
      <c r="AK48" s="57">
        <v>335.49407958984375</v>
      </c>
      <c r="AL48" s="57">
        <v>367.26675415039063</v>
      </c>
      <c r="AM48" s="57">
        <v>323.7890625</v>
      </c>
      <c r="AN48" s="57">
        <v>306.18478393554688</v>
      </c>
      <c r="AO48" s="57">
        <v>298.76025390625</v>
      </c>
      <c r="AP48" s="57">
        <v>321.11053466796875</v>
      </c>
      <c r="AQ48" s="57">
        <f>+'Indice PondENGHO'!BP45</f>
        <v>326.70724487304688</v>
      </c>
      <c r="AR48" s="65">
        <f t="shared" si="27"/>
        <v>2.0172178795236251E-2</v>
      </c>
      <c r="AS48" s="75">
        <f t="shared" si="28"/>
        <v>0.21409597381913253</v>
      </c>
      <c r="AT48" s="75">
        <f t="shared" si="1"/>
        <v>2.1495414753093627E-2</v>
      </c>
      <c r="AU48" s="75">
        <f t="shared" si="2"/>
        <v>0.17776915586178882</v>
      </c>
      <c r="AV48" s="75">
        <f t="shared" si="3"/>
        <v>0.14182407100648081</v>
      </c>
      <c r="AW48" s="75">
        <f t="shared" si="4"/>
        <v>0.28134617556838715</v>
      </c>
      <c r="AX48" s="75">
        <f t="shared" si="5"/>
        <v>0.17259164455173309</v>
      </c>
      <c r="AY48" s="75">
        <f t="shared" si="6"/>
        <v>0.28347778767671239</v>
      </c>
      <c r="AZ48" s="75">
        <f t="shared" si="7"/>
        <v>4.0644562844471065E-2</v>
      </c>
      <c r="BA48" s="75">
        <f t="shared" si="8"/>
        <v>0.31260633229790913</v>
      </c>
      <c r="BB48" s="75">
        <f t="shared" si="9"/>
        <v>-7.5325965086746752E-3</v>
      </c>
      <c r="BC48" s="75">
        <f t="shared" si="10"/>
        <v>0.13847517411793836</v>
      </c>
      <c r="BD48" s="75">
        <f t="shared" si="11"/>
        <v>0.1180324477915389</v>
      </c>
      <c r="BF48" s="57">
        <f t="shared" si="29"/>
        <v>0.21858706503655401</v>
      </c>
      <c r="BG48" s="57">
        <f t="shared" si="30"/>
        <v>3.288283480703709E-3</v>
      </c>
      <c r="BH48" s="57">
        <f t="shared" si="31"/>
        <v>0.10359892862506959</v>
      </c>
      <c r="BI48" s="57">
        <f t="shared" si="32"/>
        <v>1.5533675658239321E-2</v>
      </c>
      <c r="BJ48" s="57">
        <f t="shared" si="33"/>
        <v>-0.12918866780240651</v>
      </c>
      <c r="BK48" s="57">
        <f t="shared" si="34"/>
        <v>-6.6752445691525442E-2</v>
      </c>
      <c r="BL48" s="57">
        <f t="shared" si="35"/>
        <v>-7.795377807599016E-2</v>
      </c>
      <c r="BM48" s="57">
        <f t="shared" si="36"/>
        <v>-7.0313556703402377E-3</v>
      </c>
      <c r="BN48" s="57">
        <f t="shared" si="37"/>
        <v>-5.5794807717016726E-2</v>
      </c>
      <c r="BO48" s="57">
        <f t="shared" si="38"/>
        <v>1.034757680074452E-2</v>
      </c>
      <c r="BP48" s="57">
        <f t="shared" si="39"/>
        <v>-5.9781508741145448E-2</v>
      </c>
      <c r="BQ48" s="57">
        <f t="shared" si="40"/>
        <v>-3.7930633367412023E-2</v>
      </c>
      <c r="BR48" s="57">
        <f t="shared" si="13"/>
        <v>-8.3077667464525412E-2</v>
      </c>
    </row>
    <row r="49" spans="1:74" x14ac:dyDescent="0.3">
      <c r="A49" s="2">
        <v>44044</v>
      </c>
      <c r="B49" s="1" t="s">
        <v>90</v>
      </c>
      <c r="C49" s="1">
        <v>2020</v>
      </c>
      <c r="D49" s="57">
        <v>351.6318359375</v>
      </c>
      <c r="E49" s="57">
        <v>280.07745361328125</v>
      </c>
      <c r="F49" s="57">
        <v>309.617431640625</v>
      </c>
      <c r="G49" s="57">
        <v>345.64382934570313</v>
      </c>
      <c r="H49" s="57">
        <v>347.84283447265625</v>
      </c>
      <c r="I49" s="57">
        <v>370.76071166992188</v>
      </c>
      <c r="J49" s="57">
        <v>347.9554443359375</v>
      </c>
      <c r="K49" s="57">
        <v>368.97195434570313</v>
      </c>
      <c r="L49" s="57">
        <v>336.19638061523438</v>
      </c>
      <c r="M49" s="57">
        <v>309.88934326171875</v>
      </c>
      <c r="N49" s="57">
        <v>308.5550537109375</v>
      </c>
      <c r="O49" s="57">
        <v>335.90798950195313</v>
      </c>
      <c r="P49">
        <f>+'Indice PondENGHO'!BL46</f>
        <v>340.18063354492188</v>
      </c>
      <c r="Q49" s="65">
        <f t="shared" si="14"/>
        <v>2.7440501384048854E-2</v>
      </c>
      <c r="R49" s="75">
        <f t="shared" si="15"/>
        <v>1.1730746705925912</v>
      </c>
      <c r="S49" s="75">
        <f t="shared" si="16"/>
        <v>2.3988883068397554E-2</v>
      </c>
      <c r="T49" s="75">
        <f t="shared" si="17"/>
        <v>0.15153592846805855</v>
      </c>
      <c r="U49" s="75">
        <f t="shared" si="18"/>
        <v>0.3301580230041869</v>
      </c>
      <c r="V49" s="75">
        <f t="shared" si="19"/>
        <v>0.14244503302514053</v>
      </c>
      <c r="W49" s="75">
        <f t="shared" si="20"/>
        <v>0.11343206235111064</v>
      </c>
      <c r="X49" s="75">
        <f t="shared" si="21"/>
        <v>0.30950285922331883</v>
      </c>
      <c r="Y49" s="75">
        <f t="shared" si="22"/>
        <v>2.7284933625361808E-2</v>
      </c>
      <c r="Z49" s="75">
        <f t="shared" si="23"/>
        <v>0.23654671843250535</v>
      </c>
      <c r="AA49" s="75">
        <f t="shared" si="24"/>
        <v>1.2506172262349274E-2</v>
      </c>
      <c r="AB49" s="75">
        <f t="shared" si="25"/>
        <v>7.4586496702463714E-2</v>
      </c>
      <c r="AC49" s="75">
        <f t="shared" si="26"/>
        <v>0.11022209093197208</v>
      </c>
      <c r="AE49" s="57">
        <v>349.62628173828125</v>
      </c>
      <c r="AF49" s="57">
        <v>280.5853271484375</v>
      </c>
      <c r="AG49" s="57">
        <v>312.5933837890625</v>
      </c>
      <c r="AH49" s="57">
        <v>335.95791625976563</v>
      </c>
      <c r="AI49" s="57">
        <v>348.7530517578125</v>
      </c>
      <c r="AJ49" s="57">
        <v>359.88543701171875</v>
      </c>
      <c r="AK49" s="57">
        <v>345.07614135742188</v>
      </c>
      <c r="AL49" s="57">
        <v>368.05245971679688</v>
      </c>
      <c r="AM49" s="57">
        <v>335.10836791992188</v>
      </c>
      <c r="AN49" s="57">
        <v>308.828369140625</v>
      </c>
      <c r="AO49" s="57">
        <v>304.206787109375</v>
      </c>
      <c r="AP49" s="57">
        <v>332.96524047851563</v>
      </c>
      <c r="AQ49" s="57">
        <f>+'Indice PondENGHO'!BP46</f>
        <v>335.50613403320313</v>
      </c>
      <c r="AR49" s="65">
        <f t="shared" si="27"/>
        <v>2.6932029510319921E-2</v>
      </c>
      <c r="AS49" s="75">
        <f t="shared" si="28"/>
        <v>0.56413343138717709</v>
      </c>
      <c r="AT49" s="75">
        <f t="shared" si="1"/>
        <v>1.9938176524481471E-2</v>
      </c>
      <c r="AU49" s="75">
        <f t="shared" si="2"/>
        <v>0.12490141462708398</v>
      </c>
      <c r="AV49" s="75">
        <f t="shared" si="3"/>
        <v>0.33416436088657009</v>
      </c>
      <c r="AW49" s="75">
        <f t="shared" si="4"/>
        <v>0.2496312312673461</v>
      </c>
      <c r="AX49" s="75">
        <f t="shared" si="5"/>
        <v>0.19970127332298143</v>
      </c>
      <c r="AY49" s="75">
        <f t="shared" si="6"/>
        <v>0.45276500579944562</v>
      </c>
      <c r="AZ49" s="75">
        <f t="shared" si="7"/>
        <v>1.0810739182280439E-2</v>
      </c>
      <c r="BA49" s="75">
        <f t="shared" si="8"/>
        <v>0.33319989289930868</v>
      </c>
      <c r="BB49" s="75">
        <f t="shared" si="9"/>
        <v>3.0052342152788483E-2</v>
      </c>
      <c r="BC49" s="75">
        <f t="shared" si="10"/>
        <v>0.1342573740594834</v>
      </c>
      <c r="BD49" s="75">
        <f t="shared" si="11"/>
        <v>0.17931056056565306</v>
      </c>
      <c r="BF49" s="57">
        <f t="shared" si="29"/>
        <v>0.6089412392054141</v>
      </c>
      <c r="BG49" s="57">
        <f t="shared" si="30"/>
        <v>4.0507065439160835E-3</v>
      </c>
      <c r="BH49" s="57">
        <f t="shared" si="31"/>
        <v>2.6634513840974566E-2</v>
      </c>
      <c r="BI49" s="57">
        <f t="shared" si="32"/>
        <v>-4.006337882383193E-3</v>
      </c>
      <c r="BJ49" s="57">
        <f t="shared" si="33"/>
        <v>-0.10718619824220557</v>
      </c>
      <c r="BK49" s="57">
        <f t="shared" si="34"/>
        <v>-8.6269210971870791E-2</v>
      </c>
      <c r="BL49" s="57">
        <f t="shared" si="35"/>
        <v>-0.14326214657612679</v>
      </c>
      <c r="BM49" s="57">
        <f t="shared" si="36"/>
        <v>1.6474194443081368E-2</v>
      </c>
      <c r="BN49" s="57">
        <f t="shared" si="37"/>
        <v>-9.6653174466803327E-2</v>
      </c>
      <c r="BO49" s="57">
        <f t="shared" si="38"/>
        <v>-1.7546169890439209E-2</v>
      </c>
      <c r="BP49" s="57">
        <f t="shared" si="39"/>
        <v>-5.9670877357019689E-2</v>
      </c>
      <c r="BQ49" s="57">
        <f t="shared" si="40"/>
        <v>-6.9088469633680982E-2</v>
      </c>
      <c r="BR49" s="57">
        <f t="shared" si="13"/>
        <v>7.2418069012856578E-2</v>
      </c>
    </row>
    <row r="50" spans="1:74" x14ac:dyDescent="0.3">
      <c r="A50" s="2">
        <v>44075</v>
      </c>
      <c r="B50" s="1" t="s">
        <v>91</v>
      </c>
      <c r="C50" s="1">
        <v>2020</v>
      </c>
      <c r="D50" s="57">
        <v>362.35614013671875</v>
      </c>
      <c r="E50" s="57">
        <v>291.93603515625</v>
      </c>
      <c r="F50" s="57">
        <v>326.30902099609375</v>
      </c>
      <c r="G50" s="57">
        <v>350.9215087890625</v>
      </c>
      <c r="H50" s="57">
        <v>356.89019775390625</v>
      </c>
      <c r="I50" s="57">
        <v>384.27914428710938</v>
      </c>
      <c r="J50" s="57">
        <v>359.92855834960938</v>
      </c>
      <c r="K50" s="57">
        <v>369.73312377929688</v>
      </c>
      <c r="L50" s="57">
        <v>342.8511962890625</v>
      </c>
      <c r="M50" s="57">
        <v>310.82925415039063</v>
      </c>
      <c r="N50" s="57">
        <v>313.61001586914063</v>
      </c>
      <c r="O50" s="57">
        <v>341.35379028320313</v>
      </c>
      <c r="P50">
        <f>+'Indice PondENGHO'!BL47</f>
        <v>350.17486572265625</v>
      </c>
      <c r="Q50" s="65">
        <f t="shared" si="14"/>
        <v>2.9379192088589523E-2</v>
      </c>
      <c r="R50" s="75">
        <f t="shared" si="15"/>
        <v>1.0868359279927962</v>
      </c>
      <c r="S50" s="75">
        <f t="shared" si="16"/>
        <v>7.7514537355235488E-2</v>
      </c>
      <c r="T50" s="75">
        <f t="shared" si="17"/>
        <v>0.3921566646078683</v>
      </c>
      <c r="U50" s="75">
        <f t="shared" si="18"/>
        <v>0.22016753546117246</v>
      </c>
      <c r="V50" s="75">
        <f t="shared" si="19"/>
        <v>0.10955703683297742</v>
      </c>
      <c r="W50" s="75">
        <f t="shared" si="20"/>
        <v>0.16633191778828371</v>
      </c>
      <c r="X50" s="75">
        <f t="shared" si="21"/>
        <v>0.36565103837482976</v>
      </c>
      <c r="Y50" s="75">
        <f t="shared" si="22"/>
        <v>1.1222914346158974E-2</v>
      </c>
      <c r="Z50" s="75">
        <f t="shared" si="23"/>
        <v>0.15067455437552849</v>
      </c>
      <c r="AA50" s="75">
        <f t="shared" si="24"/>
        <v>4.5539517803434995E-3</v>
      </c>
      <c r="AB50" s="75">
        <f t="shared" si="25"/>
        <v>6.5215449854741661E-2</v>
      </c>
      <c r="AC50" s="75">
        <f t="shared" si="26"/>
        <v>5.8737478920835959E-2</v>
      </c>
      <c r="AE50" s="57">
        <v>359.7940673828125</v>
      </c>
      <c r="AF50" s="57">
        <v>292.58538818359375</v>
      </c>
      <c r="AG50" s="57">
        <v>330.4056396484375</v>
      </c>
      <c r="AH50" s="57">
        <v>340.95596313476563</v>
      </c>
      <c r="AI50" s="57">
        <v>357.75021362304688</v>
      </c>
      <c r="AJ50" s="57">
        <v>371.8489990234375</v>
      </c>
      <c r="AK50" s="57">
        <v>357.63482666015625</v>
      </c>
      <c r="AL50" s="57">
        <v>368.35479736328125</v>
      </c>
      <c r="AM50" s="57">
        <v>340.86752319335938</v>
      </c>
      <c r="AN50" s="57">
        <v>309.62539672851563</v>
      </c>
      <c r="AO50" s="57">
        <v>309.20574951171875</v>
      </c>
      <c r="AP50" s="57">
        <v>339.719482421875</v>
      </c>
      <c r="AQ50" s="57">
        <f>+'Indice PondENGHO'!BP47</f>
        <v>344.68243408203125</v>
      </c>
      <c r="AR50" s="65">
        <f t="shared" si="27"/>
        <v>2.7350617821848777E-2</v>
      </c>
      <c r="AS50" s="75">
        <f t="shared" si="28"/>
        <v>0.46921833179031242</v>
      </c>
      <c r="AT50" s="75">
        <f t="shared" si="1"/>
        <v>6.4920245535577181E-2</v>
      </c>
      <c r="AU50" s="75">
        <f t="shared" si="2"/>
        <v>0.31257597282058658</v>
      </c>
      <c r="AV50" s="75">
        <f t="shared" si="3"/>
        <v>0.21479530953860013</v>
      </c>
      <c r="AW50" s="75">
        <f t="shared" si="4"/>
        <v>0.1850151213664312</v>
      </c>
      <c r="AX50" s="75">
        <f t="shared" si="5"/>
        <v>0.28122469312679577</v>
      </c>
      <c r="AY50" s="75">
        <f t="shared" si="6"/>
        <v>0.57756568601045211</v>
      </c>
      <c r="AZ50" s="75">
        <f t="shared" si="7"/>
        <v>4.0488445820778887E-3</v>
      </c>
      <c r="BA50" s="75">
        <f t="shared" si="8"/>
        <v>0.1650012297913194</v>
      </c>
      <c r="BB50" s="75">
        <f t="shared" si="9"/>
        <v>8.8186414370024103E-3</v>
      </c>
      <c r="BC50" s="75">
        <f t="shared" si="10"/>
        <v>0.11993368617146935</v>
      </c>
      <c r="BD50" s="75">
        <f t="shared" si="11"/>
        <v>9.9434024930040693E-2</v>
      </c>
      <c r="BF50" s="57">
        <f t="shared" si="29"/>
        <v>0.61761759620248369</v>
      </c>
      <c r="BG50" s="57">
        <f t="shared" si="30"/>
        <v>1.2594291819658307E-2</v>
      </c>
      <c r="BH50" s="57">
        <f t="shared" si="31"/>
        <v>7.9580691787281721E-2</v>
      </c>
      <c r="BI50" s="57">
        <f t="shared" si="32"/>
        <v>5.3722259225723323E-3</v>
      </c>
      <c r="BJ50" s="57">
        <f t="shared" si="33"/>
        <v>-7.5458084533453776E-2</v>
      </c>
      <c r="BK50" s="57">
        <f t="shared" si="34"/>
        <v>-0.11489277533851205</v>
      </c>
      <c r="BL50" s="57">
        <f t="shared" si="35"/>
        <v>-0.21191464763562234</v>
      </c>
      <c r="BM50" s="57">
        <f t="shared" si="36"/>
        <v>7.1740697640810848E-3</v>
      </c>
      <c r="BN50" s="57">
        <f t="shared" si="37"/>
        <v>-1.4326675415790913E-2</v>
      </c>
      <c r="BO50" s="57">
        <f t="shared" si="38"/>
        <v>-4.2646896566589107E-3</v>
      </c>
      <c r="BP50" s="57">
        <f t="shared" si="39"/>
        <v>-5.4718236316727689E-2</v>
      </c>
      <c r="BQ50" s="57">
        <f t="shared" si="40"/>
        <v>-4.0696546009204734E-2</v>
      </c>
      <c r="BR50" s="57">
        <f t="shared" si="13"/>
        <v>0.20606722059010674</v>
      </c>
    </row>
    <row r="51" spans="1:74" x14ac:dyDescent="0.3">
      <c r="A51" s="2">
        <v>44105</v>
      </c>
      <c r="B51" s="1" t="s">
        <v>92</v>
      </c>
      <c r="C51" s="1">
        <v>2020</v>
      </c>
      <c r="D51" s="57">
        <v>379.85009765625</v>
      </c>
      <c r="E51" s="57">
        <v>297.28433227539063</v>
      </c>
      <c r="F51" s="57">
        <v>346.0548095703125</v>
      </c>
      <c r="G51" s="57">
        <v>359.04476928710938</v>
      </c>
      <c r="H51" s="57">
        <v>372.98422241210938</v>
      </c>
      <c r="I51" s="57">
        <v>396.6480712890625</v>
      </c>
      <c r="J51" s="57">
        <v>374.75125122070313</v>
      </c>
      <c r="K51" s="57">
        <v>369.11138916015625</v>
      </c>
      <c r="L51" s="57">
        <v>351.34725952148438</v>
      </c>
      <c r="M51" s="57">
        <v>311.27017211914063</v>
      </c>
      <c r="N51" s="57">
        <v>324.32516479492188</v>
      </c>
      <c r="O51" s="57">
        <v>348.912353515625</v>
      </c>
      <c r="P51">
        <f>+'Indice PondENGHO'!BL48</f>
        <v>364.15884399414063</v>
      </c>
      <c r="Q51" s="65">
        <f t="shared" si="14"/>
        <v>3.9934271817669176E-2</v>
      </c>
      <c r="R51" s="75">
        <f t="shared" si="15"/>
        <v>1.7222950153322953</v>
      </c>
      <c r="S51" s="75">
        <f t="shared" si="16"/>
        <v>3.3961788724536902E-2</v>
      </c>
      <c r="T51" s="75">
        <f t="shared" si="17"/>
        <v>0.45067244557406327</v>
      </c>
      <c r="U51" s="75">
        <f t="shared" si="18"/>
        <v>0.32920412462494342</v>
      </c>
      <c r="V51" s="75">
        <f t="shared" si="19"/>
        <v>0.18932480827020498</v>
      </c>
      <c r="W51" s="75">
        <f t="shared" si="20"/>
        <v>0.14784474602557013</v>
      </c>
      <c r="X51" s="75">
        <f t="shared" si="21"/>
        <v>0.4397556397455552</v>
      </c>
      <c r="Y51" s="75">
        <f t="shared" si="22"/>
        <v>-8.9054111192469546E-3</v>
      </c>
      <c r="Z51" s="75">
        <f t="shared" si="23"/>
        <v>0.18687286147318058</v>
      </c>
      <c r="AA51" s="75">
        <f t="shared" si="24"/>
        <v>2.0753156436182883E-3</v>
      </c>
      <c r="AB51" s="75">
        <f t="shared" si="25"/>
        <v>0.1342936296445717</v>
      </c>
      <c r="AC51" s="75">
        <f t="shared" si="26"/>
        <v>7.9198584155018473E-2</v>
      </c>
      <c r="AE51" s="57">
        <v>376.930419921875</v>
      </c>
      <c r="AF51" s="57">
        <v>298.08895874023438</v>
      </c>
      <c r="AG51" s="57">
        <v>351.23141479492188</v>
      </c>
      <c r="AH51" s="57">
        <v>348.941650390625</v>
      </c>
      <c r="AI51" s="57">
        <v>373.80410766601563</v>
      </c>
      <c r="AJ51" s="57">
        <v>382.84158325195313</v>
      </c>
      <c r="AK51" s="57">
        <v>372.39093017578125</v>
      </c>
      <c r="AL51" s="57">
        <v>367.9127197265625</v>
      </c>
      <c r="AM51" s="57">
        <v>349.91409301757813</v>
      </c>
      <c r="AN51" s="57">
        <v>309.87570190429688</v>
      </c>
      <c r="AO51" s="57">
        <v>319.63265991210938</v>
      </c>
      <c r="AP51" s="57">
        <v>346.55010986328125</v>
      </c>
      <c r="AQ51" s="57">
        <f>+'Indice PondENGHO'!BP48</f>
        <v>357.11367797851563</v>
      </c>
      <c r="AR51" s="65">
        <f t="shared" si="27"/>
        <v>3.6065788874886096E-2</v>
      </c>
      <c r="AS51" s="75">
        <f t="shared" si="28"/>
        <v>0.76823058282816947</v>
      </c>
      <c r="AT51" s="75">
        <f t="shared" si="1"/>
        <v>2.8924499456224266E-2</v>
      </c>
      <c r="AU51" s="75">
        <f t="shared" si="2"/>
        <v>0.35502787791820972</v>
      </c>
      <c r="AV51" s="75">
        <f t="shared" si="3"/>
        <v>0.33339676485852598</v>
      </c>
      <c r="AW51" s="75">
        <f t="shared" si="4"/>
        <v>0.32070571431727979</v>
      </c>
      <c r="AX51" s="75">
        <f t="shared" si="5"/>
        <v>0.25102522403175981</v>
      </c>
      <c r="AY51" s="75">
        <f t="shared" si="6"/>
        <v>0.65925512302182121</v>
      </c>
      <c r="AZ51" s="75">
        <f t="shared" si="7"/>
        <v>-5.7512472562707808E-3</v>
      </c>
      <c r="BA51" s="75">
        <f t="shared" si="8"/>
        <v>0.25178911291233008</v>
      </c>
      <c r="BB51" s="75">
        <f t="shared" si="9"/>
        <v>2.6904366808911291E-3</v>
      </c>
      <c r="BC51" s="75">
        <f t="shared" si="10"/>
        <v>0.24301974902823187</v>
      </c>
      <c r="BD51" s="75">
        <f t="shared" si="11"/>
        <v>9.768854007858431E-2</v>
      </c>
      <c r="BF51" s="57">
        <f t="shared" si="29"/>
        <v>0.95406443250412587</v>
      </c>
      <c r="BG51" s="57">
        <f t="shared" si="30"/>
        <v>5.0372892683126363E-3</v>
      </c>
      <c r="BH51" s="57">
        <f t="shared" si="31"/>
        <v>9.5644567655853552E-2</v>
      </c>
      <c r="BI51" s="57">
        <f t="shared" si="32"/>
        <v>-4.1926402335825674E-3</v>
      </c>
      <c r="BJ51" s="57">
        <f t="shared" si="33"/>
        <v>-0.13138090604707481</v>
      </c>
      <c r="BK51" s="57">
        <f t="shared" si="34"/>
        <v>-0.10318047800618968</v>
      </c>
      <c r="BL51" s="57">
        <f t="shared" si="35"/>
        <v>-0.21949948327626601</v>
      </c>
      <c r="BM51" s="57">
        <f t="shared" si="36"/>
        <v>-3.1541638629761738E-3</v>
      </c>
      <c r="BN51" s="57">
        <f t="shared" si="37"/>
        <v>-6.4916251439149503E-2</v>
      </c>
      <c r="BO51" s="57">
        <f t="shared" si="38"/>
        <v>-6.1512103727284079E-4</v>
      </c>
      <c r="BP51" s="57">
        <f t="shared" si="39"/>
        <v>-0.10872611938366017</v>
      </c>
      <c r="BQ51" s="57">
        <f t="shared" si="40"/>
        <v>-1.8489955923565837E-2</v>
      </c>
      <c r="BR51" s="57">
        <f t="shared" si="13"/>
        <v>0.4005911702185545</v>
      </c>
    </row>
    <row r="52" spans="1:74" x14ac:dyDescent="0.3">
      <c r="A52" s="2">
        <v>44136</v>
      </c>
      <c r="B52" s="1" t="s">
        <v>93</v>
      </c>
      <c r="C52" s="1">
        <v>2020</v>
      </c>
      <c r="D52" s="57">
        <v>390.328125</v>
      </c>
      <c r="E52" s="57">
        <v>306.41409301757813</v>
      </c>
      <c r="F52" s="57">
        <v>360.1728515625</v>
      </c>
      <c r="G52" s="57">
        <v>367.7283935546875</v>
      </c>
      <c r="H52" s="57">
        <v>388.31524658203125</v>
      </c>
      <c r="I52" s="57">
        <v>411.82955932617188</v>
      </c>
      <c r="J52" s="57">
        <v>388.25485229492188</v>
      </c>
      <c r="K52" s="57">
        <v>368.34228515625</v>
      </c>
      <c r="L52" s="57">
        <v>368.94760131835938</v>
      </c>
      <c r="M52" s="57">
        <v>312.62887573242188</v>
      </c>
      <c r="N52" s="57">
        <v>334.8787841796875</v>
      </c>
      <c r="O52" s="57">
        <v>357.55795288085938</v>
      </c>
      <c r="P52">
        <f>+'Indice PondENGHO'!BL49</f>
        <v>375.52099609375</v>
      </c>
      <c r="Q52" s="65">
        <f t="shared" si="14"/>
        <v>3.1201087896116642E-2</v>
      </c>
      <c r="R52" s="75">
        <f t="shared" si="15"/>
        <v>0.99195761005711458</v>
      </c>
      <c r="S52" s="75">
        <f t="shared" si="16"/>
        <v>5.5747902952005754E-2</v>
      </c>
      <c r="T52" s="75">
        <f t="shared" si="17"/>
        <v>0.30985256927559818</v>
      </c>
      <c r="U52" s="75">
        <f t="shared" si="18"/>
        <v>0.33839973955925717</v>
      </c>
      <c r="V52" s="75">
        <f t="shared" si="19"/>
        <v>0.17342357740964601</v>
      </c>
      <c r="W52" s="75">
        <f t="shared" si="20"/>
        <v>0.17449473189692899</v>
      </c>
      <c r="X52" s="75">
        <f t="shared" si="21"/>
        <v>0.38523702145187722</v>
      </c>
      <c r="Y52" s="75">
        <f t="shared" si="22"/>
        <v>-1.0593222751583148E-2</v>
      </c>
      <c r="Z52" s="75">
        <f t="shared" si="23"/>
        <v>0.37225771792533729</v>
      </c>
      <c r="AA52" s="75">
        <f t="shared" si="24"/>
        <v>6.1495763968987781E-3</v>
      </c>
      <c r="AB52" s="75">
        <f t="shared" si="25"/>
        <v>0.12718993249778984</v>
      </c>
      <c r="AC52" s="75">
        <f t="shared" si="26"/>
        <v>8.7109873437638027E-2</v>
      </c>
      <c r="AE52" s="57">
        <v>387.0272216796875</v>
      </c>
      <c r="AF52" s="57">
        <v>306.91720581054688</v>
      </c>
      <c r="AG52" s="57">
        <v>363.98858642578125</v>
      </c>
      <c r="AH52" s="57">
        <v>357.85107421875</v>
      </c>
      <c r="AI52" s="57">
        <v>388.41616821289063</v>
      </c>
      <c r="AJ52" s="57">
        <v>396.45361328125</v>
      </c>
      <c r="AK52" s="57">
        <v>385.81729125976563</v>
      </c>
      <c r="AL52" s="57">
        <v>365.15951538085938</v>
      </c>
      <c r="AM52" s="57">
        <v>367.2764892578125</v>
      </c>
      <c r="AN52" s="57">
        <v>311.342529296875</v>
      </c>
      <c r="AO52" s="57">
        <v>330.01986694335938</v>
      </c>
      <c r="AP52" s="57">
        <v>356.22039794921875</v>
      </c>
      <c r="AQ52" s="57">
        <f>+'Indice PondENGHO'!BP49</f>
        <v>368.46566772460938</v>
      </c>
      <c r="AR52" s="65">
        <f t="shared" si="27"/>
        <v>3.1788168435197051E-2</v>
      </c>
      <c r="AS52" s="75">
        <f t="shared" si="28"/>
        <v>0.43526239003347145</v>
      </c>
      <c r="AT52" s="75">
        <f t="shared" si="1"/>
        <v>4.4615925017598826E-2</v>
      </c>
      <c r="AU52" s="75">
        <f t="shared" si="2"/>
        <v>0.20912684668528814</v>
      </c>
      <c r="AV52" s="75">
        <f t="shared" si="3"/>
        <v>0.35767848028977589</v>
      </c>
      <c r="AW52" s="75">
        <f t="shared" si="4"/>
        <v>0.28069319124723857</v>
      </c>
      <c r="AX52" s="75">
        <f t="shared" si="5"/>
        <v>0.29890595602532893</v>
      </c>
      <c r="AY52" s="75">
        <f t="shared" si="6"/>
        <v>0.57681195367501159</v>
      </c>
      <c r="AZ52" s="75">
        <f t="shared" si="7"/>
        <v>-3.4442609565458471E-2</v>
      </c>
      <c r="BA52" s="75">
        <f t="shared" si="8"/>
        <v>0.46468299583330208</v>
      </c>
      <c r="BB52" s="75">
        <f t="shared" si="9"/>
        <v>1.5160937806830248E-2</v>
      </c>
      <c r="BC52" s="75">
        <f t="shared" si="10"/>
        <v>0.23279777397742615</v>
      </c>
      <c r="BD52" s="75">
        <f t="shared" si="11"/>
        <v>0.13298925161277877</v>
      </c>
      <c r="BF52" s="57">
        <f t="shared" si="29"/>
        <v>0.55669522002364313</v>
      </c>
      <c r="BG52" s="57">
        <f t="shared" si="30"/>
        <v>1.1131977934406928E-2</v>
      </c>
      <c r="BH52" s="57">
        <f t="shared" si="31"/>
        <v>0.10072572259031004</v>
      </c>
      <c r="BI52" s="57">
        <f t="shared" si="32"/>
        <v>-1.9278740730518718E-2</v>
      </c>
      <c r="BJ52" s="57">
        <f t="shared" si="33"/>
        <v>-0.10726961383759256</v>
      </c>
      <c r="BK52" s="57">
        <f t="shared" si="34"/>
        <v>-0.12441122412839994</v>
      </c>
      <c r="BL52" s="57">
        <f t="shared" si="35"/>
        <v>-0.19157493222313438</v>
      </c>
      <c r="BM52" s="57">
        <f t="shared" si="36"/>
        <v>2.3849386813875322E-2</v>
      </c>
      <c r="BN52" s="57">
        <f t="shared" si="37"/>
        <v>-9.2425277907964787E-2</v>
      </c>
      <c r="BO52" s="57">
        <f t="shared" si="38"/>
        <v>-9.0113614099314697E-3</v>
      </c>
      <c r="BP52" s="57">
        <f t="shared" si="39"/>
        <v>-0.10560784147963631</v>
      </c>
      <c r="BQ52" s="57">
        <f t="shared" si="40"/>
        <v>-4.5879378175140748E-2</v>
      </c>
      <c r="BR52" s="57">
        <f t="shared" si="13"/>
        <v>-3.0560625300836003E-3</v>
      </c>
    </row>
    <row r="53" spans="1:74" x14ac:dyDescent="0.3">
      <c r="A53" s="2">
        <v>44166</v>
      </c>
      <c r="B53" s="1" t="s">
        <v>82</v>
      </c>
      <c r="C53" s="1">
        <v>2020</v>
      </c>
      <c r="D53" s="57">
        <v>410.59112548828125</v>
      </c>
      <c r="E53" s="57">
        <v>317.51171875</v>
      </c>
      <c r="F53" s="57">
        <v>373.46951293945313</v>
      </c>
      <c r="G53" s="57">
        <v>377.32919311523438</v>
      </c>
      <c r="H53" s="57">
        <v>397.53973388671875</v>
      </c>
      <c r="I53" s="57">
        <v>432.86752319335938</v>
      </c>
      <c r="J53" s="57">
        <v>406.81683349609375</v>
      </c>
      <c r="K53" s="57">
        <v>368.41842651367188</v>
      </c>
      <c r="L53" s="57">
        <v>387.2752685546875</v>
      </c>
      <c r="M53" s="57">
        <v>312.85546875</v>
      </c>
      <c r="N53" s="57">
        <v>350.00277709960938</v>
      </c>
      <c r="O53" s="57">
        <v>364.01010131835938</v>
      </c>
      <c r="P53">
        <f>+'Indice PondENGHO'!BL50</f>
        <v>391.49972534179688</v>
      </c>
      <c r="Q53" s="65">
        <f t="shared" si="14"/>
        <v>4.2550827821243198E-2</v>
      </c>
      <c r="R53" s="75">
        <f t="shared" si="15"/>
        <v>1.8602614164590194</v>
      </c>
      <c r="S53" s="75">
        <f t="shared" si="16"/>
        <v>6.5713689375724027E-2</v>
      </c>
      <c r="T53" s="75">
        <f t="shared" si="17"/>
        <v>0.28299572735231887</v>
      </c>
      <c r="U53" s="75">
        <f t="shared" si="18"/>
        <v>0.36282151864461848</v>
      </c>
      <c r="V53" s="75">
        <f t="shared" si="19"/>
        <v>0.10118959258431526</v>
      </c>
      <c r="W53" s="75">
        <f t="shared" si="20"/>
        <v>0.23449215644974258</v>
      </c>
      <c r="X53" s="75">
        <f t="shared" si="21"/>
        <v>0.51352238873058476</v>
      </c>
      <c r="Y53" s="75">
        <f t="shared" si="22"/>
        <v>1.0169984354958573E-3</v>
      </c>
      <c r="Z53" s="75">
        <f t="shared" si="23"/>
        <v>0.37591221437726419</v>
      </c>
      <c r="AA53" s="75">
        <f t="shared" si="24"/>
        <v>9.945431519121418E-4</v>
      </c>
      <c r="AB53" s="75">
        <f t="shared" si="25"/>
        <v>0.17675610072065281</v>
      </c>
      <c r="AC53" s="75">
        <f t="shared" si="26"/>
        <v>6.3042476297570815E-2</v>
      </c>
      <c r="AE53" s="57">
        <v>402.36358642578125</v>
      </c>
      <c r="AF53" s="57">
        <v>317.1275634765625</v>
      </c>
      <c r="AG53" s="57">
        <v>376.65200805664063</v>
      </c>
      <c r="AH53" s="57">
        <v>369.06243896484375</v>
      </c>
      <c r="AI53" s="57">
        <v>397.71981811523438</v>
      </c>
      <c r="AJ53" s="57">
        <v>417.78671264648438</v>
      </c>
      <c r="AK53" s="57">
        <v>404.99276733398438</v>
      </c>
      <c r="AL53" s="57">
        <v>365.10775756835938</v>
      </c>
      <c r="AM53" s="57">
        <v>386.30035400390625</v>
      </c>
      <c r="AN53" s="57">
        <v>311.36398315429688</v>
      </c>
      <c r="AO53" s="57">
        <v>345.61383056640625</v>
      </c>
      <c r="AP53" s="57">
        <v>362.10565185546875</v>
      </c>
      <c r="AQ53" s="57">
        <f>+'Indice PondENGHO'!BP50</f>
        <v>382.70220947265625</v>
      </c>
      <c r="AR53" s="65">
        <f t="shared" si="27"/>
        <v>3.8637362975937339E-2</v>
      </c>
      <c r="AS53" s="75">
        <f t="shared" si="28"/>
        <v>0.64113041396503556</v>
      </c>
      <c r="AT53" s="75">
        <f t="shared" si="1"/>
        <v>5.0039506239594897E-2</v>
      </c>
      <c r="AU53" s="75">
        <f t="shared" si="2"/>
        <v>0.20130895531329876</v>
      </c>
      <c r="AV53" s="75">
        <f t="shared" si="3"/>
        <v>0.43647393294713543</v>
      </c>
      <c r="AW53" s="75">
        <f t="shared" si="4"/>
        <v>0.17331270952798758</v>
      </c>
      <c r="AX53" s="75">
        <f t="shared" si="5"/>
        <v>0.4542785847278511</v>
      </c>
      <c r="AY53" s="75">
        <f t="shared" si="6"/>
        <v>0.79887479992541865</v>
      </c>
      <c r="AZ53" s="75">
        <f t="shared" si="7"/>
        <v>-6.2789952234141807E-4</v>
      </c>
      <c r="BA53" s="75">
        <f t="shared" si="8"/>
        <v>0.49374476537618445</v>
      </c>
      <c r="BB53" s="75">
        <f t="shared" si="9"/>
        <v>2.1503496473497383E-4</v>
      </c>
      <c r="BC53" s="75">
        <f t="shared" si="10"/>
        <v>0.33891687219782746</v>
      </c>
      <c r="BD53" s="75">
        <f t="shared" si="11"/>
        <v>7.848722448096862E-2</v>
      </c>
      <c r="BF53" s="57">
        <f t="shared" si="29"/>
        <v>1.2191310024939839</v>
      </c>
      <c r="BG53" s="57">
        <f t="shared" si="30"/>
        <v>1.567418313612913E-2</v>
      </c>
      <c r="BH53" s="57">
        <f t="shared" si="31"/>
        <v>8.1686772039020111E-2</v>
      </c>
      <c r="BI53" s="57">
        <f t="shared" si="32"/>
        <v>-7.3652414302516955E-2</v>
      </c>
      <c r="BJ53" s="57">
        <f t="shared" si="33"/>
        <v>-7.2123116943672322E-2</v>
      </c>
      <c r="BK53" s="57">
        <f t="shared" si="34"/>
        <v>-0.21978642827810851</v>
      </c>
      <c r="BL53" s="57">
        <f t="shared" si="35"/>
        <v>-0.2853524111948339</v>
      </c>
      <c r="BM53" s="57">
        <f t="shared" si="36"/>
        <v>1.6448979578372754E-3</v>
      </c>
      <c r="BN53" s="57">
        <f t="shared" si="37"/>
        <v>-0.11783255099892026</v>
      </c>
      <c r="BO53" s="57">
        <f t="shared" si="38"/>
        <v>7.7950818717716802E-4</v>
      </c>
      <c r="BP53" s="57">
        <f t="shared" si="39"/>
        <v>-0.16216077147717464</v>
      </c>
      <c r="BQ53" s="57">
        <f t="shared" si="40"/>
        <v>-1.5444748183397805E-2</v>
      </c>
      <c r="BR53" s="57">
        <f t="shared" si="13"/>
        <v>0.37256392243552328</v>
      </c>
    </row>
    <row r="54" spans="1:74" x14ac:dyDescent="0.3">
      <c r="A54" s="2">
        <v>44197</v>
      </c>
      <c r="B54" s="1" t="s">
        <v>83</v>
      </c>
      <c r="C54" s="1">
        <v>2021</v>
      </c>
      <c r="D54" s="57">
        <v>431.25027465820313</v>
      </c>
      <c r="E54" s="57">
        <v>331.95602416992188</v>
      </c>
      <c r="F54" s="57">
        <v>380.45648193359375</v>
      </c>
      <c r="G54" s="57">
        <v>383.91839599609375</v>
      </c>
      <c r="H54" s="57">
        <v>409.54583740234375</v>
      </c>
      <c r="I54" s="57">
        <v>448.2264404296875</v>
      </c>
      <c r="J54" s="57">
        <v>427.65185546875</v>
      </c>
      <c r="K54" s="57">
        <v>423.25030517578125</v>
      </c>
      <c r="L54" s="57">
        <v>405.84432983398438</v>
      </c>
      <c r="M54" s="57">
        <v>315.02572631835938</v>
      </c>
      <c r="N54" s="57">
        <v>369.4581298828125</v>
      </c>
      <c r="O54" s="57">
        <v>371.33456420898438</v>
      </c>
      <c r="P54">
        <f>+'Indice PondENGHO'!BL51</f>
        <v>408.57989501953125</v>
      </c>
      <c r="Q54" s="65">
        <f t="shared" si="14"/>
        <v>4.3627539362441681E-2</v>
      </c>
      <c r="R54" s="75">
        <f t="shared" si="15"/>
        <v>1.8192208199418074</v>
      </c>
      <c r="S54" s="75">
        <f t="shared" si="16"/>
        <v>8.2039915014698359E-2</v>
      </c>
      <c r="T54" s="75">
        <f t="shared" si="17"/>
        <v>0.14263590052216432</v>
      </c>
      <c r="U54" s="75">
        <f t="shared" si="18"/>
        <v>0.23884781688973003</v>
      </c>
      <c r="V54" s="75">
        <f t="shared" si="19"/>
        <v>0.12632766122003955</v>
      </c>
      <c r="W54" s="75">
        <f t="shared" si="20"/>
        <v>0.16420560541108911</v>
      </c>
      <c r="X54" s="75">
        <f t="shared" si="21"/>
        <v>0.55288114542825328</v>
      </c>
      <c r="Y54" s="75">
        <f t="shared" si="22"/>
        <v>0.70248257873554532</v>
      </c>
      <c r="Z54" s="75">
        <f t="shared" si="23"/>
        <v>0.36531874601955244</v>
      </c>
      <c r="AA54" s="75">
        <f t="shared" si="24"/>
        <v>9.13673755296124E-3</v>
      </c>
      <c r="AB54" s="75">
        <f t="shared" si="25"/>
        <v>0.21809706429307751</v>
      </c>
      <c r="AC54" s="75">
        <f t="shared" si="26"/>
        <v>6.8644770785449297E-2</v>
      </c>
      <c r="AE54" s="57">
        <v>421.14166259765625</v>
      </c>
      <c r="AF54" s="57">
        <v>331.30892944335938</v>
      </c>
      <c r="AG54" s="57">
        <v>381.53411865234375</v>
      </c>
      <c r="AH54" s="57">
        <v>371.84051513671875</v>
      </c>
      <c r="AI54" s="57">
        <v>409.49945068359375</v>
      </c>
      <c r="AJ54" s="57">
        <v>431.48306274414063</v>
      </c>
      <c r="AK54" s="57">
        <v>423.61740112304688</v>
      </c>
      <c r="AL54" s="57">
        <v>421.06719970703125</v>
      </c>
      <c r="AM54" s="57">
        <v>404.88870239257813</v>
      </c>
      <c r="AN54" s="57">
        <v>313.37802124023438</v>
      </c>
      <c r="AO54" s="57">
        <v>364.30465698242188</v>
      </c>
      <c r="AP54" s="57">
        <v>369.4610595703125</v>
      </c>
      <c r="AQ54" s="57">
        <f>+'Indice PondENGHO'!BP51</f>
        <v>397.44119262695313</v>
      </c>
      <c r="AR54" s="65">
        <f t="shared" si="27"/>
        <v>3.8512929346831815E-2</v>
      </c>
      <c r="AS54" s="75">
        <f t="shared" si="28"/>
        <v>0.75297023623156056</v>
      </c>
      <c r="AT54" s="75">
        <f t="shared" si="1"/>
        <v>6.6664233085836674E-2</v>
      </c>
      <c r="AU54" s="75">
        <f t="shared" si="2"/>
        <v>7.4442749295561106E-2</v>
      </c>
      <c r="AV54" s="75">
        <f t="shared" si="3"/>
        <v>0.10374011902787063</v>
      </c>
      <c r="AW54" s="75">
        <f t="shared" si="4"/>
        <v>0.21048035091470146</v>
      </c>
      <c r="AX54" s="75">
        <f t="shared" si="5"/>
        <v>0.27975375145447368</v>
      </c>
      <c r="AY54" s="75">
        <f t="shared" si="6"/>
        <v>0.74425724557531403</v>
      </c>
      <c r="AZ54" s="75">
        <f t="shared" si="7"/>
        <v>0.6511639944439116</v>
      </c>
      <c r="BA54" s="75">
        <f t="shared" si="8"/>
        <v>0.46275095195427718</v>
      </c>
      <c r="BB54" s="75">
        <f t="shared" si="9"/>
        <v>1.9363066341059207E-2</v>
      </c>
      <c r="BC54" s="75">
        <f t="shared" si="10"/>
        <v>0.38964395206825053</v>
      </c>
      <c r="BD54" s="75">
        <f t="shared" si="11"/>
        <v>9.4089959319170857E-2</v>
      </c>
      <c r="BF54" s="57">
        <f t="shared" si="29"/>
        <v>1.0662505837102469</v>
      </c>
      <c r="BG54" s="57">
        <f t="shared" si="30"/>
        <v>1.5375681928861684E-2</v>
      </c>
      <c r="BH54" s="57">
        <f t="shared" si="31"/>
        <v>6.8193151226603216E-2</v>
      </c>
      <c r="BI54" s="57">
        <f t="shared" si="32"/>
        <v>0.13510769786185939</v>
      </c>
      <c r="BJ54" s="57">
        <f t="shared" si="33"/>
        <v>-8.4152689694661914E-2</v>
      </c>
      <c r="BK54" s="57">
        <f t="shared" si="34"/>
        <v>-0.11554814604338456</v>
      </c>
      <c r="BL54" s="57">
        <f t="shared" si="35"/>
        <v>-0.19137610014706075</v>
      </c>
      <c r="BM54" s="57">
        <f t="shared" si="36"/>
        <v>5.1318584291633718E-2</v>
      </c>
      <c r="BN54" s="57">
        <f t="shared" si="37"/>
        <v>-9.7432205934724736E-2</v>
      </c>
      <c r="BO54" s="57">
        <f t="shared" si="38"/>
        <v>-1.0226328788097967E-2</v>
      </c>
      <c r="BP54" s="57">
        <f t="shared" si="39"/>
        <v>-0.17154688777517302</v>
      </c>
      <c r="BQ54" s="57">
        <f t="shared" si="40"/>
        <v>-2.5445188533721561E-2</v>
      </c>
      <c r="BR54" s="57">
        <f t="shared" si="13"/>
        <v>0.64051815210238061</v>
      </c>
    </row>
    <row r="55" spans="1:74" x14ac:dyDescent="0.3">
      <c r="A55" s="2">
        <v>44228</v>
      </c>
      <c r="B55" s="1" t="s">
        <v>84</v>
      </c>
      <c r="C55" s="1">
        <v>2021</v>
      </c>
      <c r="D55" s="57">
        <v>447.63778686523438</v>
      </c>
      <c r="E55" s="57">
        <v>343.80706787109375</v>
      </c>
      <c r="F55" s="57">
        <v>391.785888671875</v>
      </c>
      <c r="G55" s="57">
        <v>391.53494262695313</v>
      </c>
      <c r="H55" s="57">
        <v>427.99404907226563</v>
      </c>
      <c r="I55" s="57">
        <v>464.75946044921875</v>
      </c>
      <c r="J55" s="57">
        <v>448.13125610351563</v>
      </c>
      <c r="K55" s="57">
        <v>431.62564086914063</v>
      </c>
      <c r="L55" s="57">
        <v>415.04913330078125</v>
      </c>
      <c r="M55" s="57">
        <v>315.60052490234375</v>
      </c>
      <c r="N55" s="57">
        <v>388.69390869140625</v>
      </c>
      <c r="O55" s="57">
        <v>383.10275268554688</v>
      </c>
      <c r="P55">
        <f>+'Indice PondENGHO'!BL52</f>
        <v>423.03781127929688</v>
      </c>
      <c r="Q55" s="65">
        <f t="shared" si="14"/>
        <v>3.5385775061385516E-2</v>
      </c>
      <c r="R55" s="75">
        <f t="shared" si="15"/>
        <v>1.3827398637875428</v>
      </c>
      <c r="S55" s="75">
        <f t="shared" si="16"/>
        <v>6.4497013861740587E-2</v>
      </c>
      <c r="T55" s="75">
        <f t="shared" si="17"/>
        <v>0.22161628492575292</v>
      </c>
      <c r="U55" s="75">
        <f t="shared" si="18"/>
        <v>0.26454586094548549</v>
      </c>
      <c r="V55" s="75">
        <f t="shared" si="19"/>
        <v>0.18599664672955671</v>
      </c>
      <c r="W55" s="75">
        <f t="shared" si="20"/>
        <v>0.16936904511800158</v>
      </c>
      <c r="X55" s="75">
        <f t="shared" si="21"/>
        <v>0.52072631840699191</v>
      </c>
      <c r="Y55" s="75">
        <f t="shared" si="22"/>
        <v>0.10281562613512713</v>
      </c>
      <c r="Z55" s="75">
        <f t="shared" si="23"/>
        <v>0.17352058303858134</v>
      </c>
      <c r="AA55" s="75">
        <f t="shared" si="24"/>
        <v>2.3187291917785785E-3</v>
      </c>
      <c r="AB55" s="75">
        <f t="shared" si="25"/>
        <v>0.20662123508330871</v>
      </c>
      <c r="AC55" s="75">
        <f t="shared" si="26"/>
        <v>0.10568071933970702</v>
      </c>
      <c r="AE55" s="57">
        <v>437.41146850585938</v>
      </c>
      <c r="AF55" s="57">
        <v>343.212646484375</v>
      </c>
      <c r="AG55" s="57">
        <v>392.18841552734375</v>
      </c>
      <c r="AH55" s="57">
        <v>379.47457885742188</v>
      </c>
      <c r="AI55" s="57">
        <v>428.34014892578125</v>
      </c>
      <c r="AJ55" s="57">
        <v>445.73956298828125</v>
      </c>
      <c r="AK55" s="57">
        <v>443.9844970703125</v>
      </c>
      <c r="AL55" s="57">
        <v>428.60882568359375</v>
      </c>
      <c r="AM55" s="57">
        <v>414.57147216796875</v>
      </c>
      <c r="AN55" s="57">
        <v>313.46697998046875</v>
      </c>
      <c r="AO55" s="57">
        <v>384.37387084960938</v>
      </c>
      <c r="AP55" s="57">
        <v>381.46878051757813</v>
      </c>
      <c r="AQ55" s="57">
        <f>+'Indice PondENGHO'!BP52</f>
        <v>411.77706909179688</v>
      </c>
      <c r="AR55" s="65">
        <f t="shared" si="27"/>
        <v>3.6070434395811812E-2</v>
      </c>
      <c r="AS55" s="75">
        <f t="shared" si="28"/>
        <v>0.62512023099033087</v>
      </c>
      <c r="AT55" s="75">
        <f t="shared" si="1"/>
        <v>5.3618157578583681E-2</v>
      </c>
      <c r="AU55" s="75">
        <f t="shared" si="2"/>
        <v>0.15566610317512511</v>
      </c>
      <c r="AV55" s="75">
        <f t="shared" si="3"/>
        <v>0.27315731951216105</v>
      </c>
      <c r="AW55" s="75">
        <f t="shared" si="4"/>
        <v>0.32257542496524727</v>
      </c>
      <c r="AX55" s="75">
        <f t="shared" si="5"/>
        <v>0.27902201163682816</v>
      </c>
      <c r="AY55" s="75">
        <f t="shared" si="6"/>
        <v>0.77986406251272455</v>
      </c>
      <c r="AZ55" s="75">
        <f t="shared" si="7"/>
        <v>8.4088472115221122E-2</v>
      </c>
      <c r="BA55" s="75">
        <f t="shared" si="8"/>
        <v>0.23097266873214986</v>
      </c>
      <c r="BB55" s="75">
        <f t="shared" si="9"/>
        <v>8.1950111322678205E-4</v>
      </c>
      <c r="BC55" s="75">
        <f t="shared" si="10"/>
        <v>0.40088911624190843</v>
      </c>
      <c r="BD55" s="75">
        <f t="shared" si="11"/>
        <v>0.14718094451031397</v>
      </c>
      <c r="BF55" s="57">
        <f t="shared" si="29"/>
        <v>0.75761963279721189</v>
      </c>
      <c r="BG55" s="57">
        <f t="shared" si="30"/>
        <v>1.0878856283156907E-2</v>
      </c>
      <c r="BH55" s="57">
        <f t="shared" si="31"/>
        <v>6.5950181750627807E-2</v>
      </c>
      <c r="BI55" s="57">
        <f t="shared" si="32"/>
        <v>-8.6114585666755561E-3</v>
      </c>
      <c r="BJ55" s="57">
        <f t="shared" si="33"/>
        <v>-0.13657877823569056</v>
      </c>
      <c r="BK55" s="57">
        <f t="shared" si="34"/>
        <v>-0.10965296651882658</v>
      </c>
      <c r="BL55" s="57">
        <f t="shared" si="35"/>
        <v>-0.25913774410573265</v>
      </c>
      <c r="BM55" s="57">
        <f t="shared" si="36"/>
        <v>1.8727154019906003E-2</v>
      </c>
      <c r="BN55" s="57">
        <f t="shared" si="37"/>
        <v>-5.7452085693568522E-2</v>
      </c>
      <c r="BO55" s="57">
        <f t="shared" si="38"/>
        <v>1.4992280785517966E-3</v>
      </c>
      <c r="BP55" s="57">
        <f t="shared" si="39"/>
        <v>-0.19426788115859972</v>
      </c>
      <c r="BQ55" s="57">
        <f t="shared" si="40"/>
        <v>-4.1500225170606947E-2</v>
      </c>
      <c r="BR55" s="57">
        <f t="shared" si="13"/>
        <v>4.7473913479753854E-2</v>
      </c>
    </row>
    <row r="56" spans="1:74" x14ac:dyDescent="0.3">
      <c r="A56" s="2">
        <v>44256</v>
      </c>
      <c r="B56" s="1" t="s">
        <v>85</v>
      </c>
      <c r="C56" s="1">
        <v>2021</v>
      </c>
      <c r="D56" s="57">
        <v>466.86572265625</v>
      </c>
      <c r="E56" s="57">
        <v>365.78375244140625</v>
      </c>
      <c r="F56" s="57">
        <v>426.37957763671875</v>
      </c>
      <c r="G56" s="57">
        <v>397.24288940429688</v>
      </c>
      <c r="H56" s="57">
        <v>441.462890625</v>
      </c>
      <c r="I56" s="57">
        <v>482.83355712890625</v>
      </c>
      <c r="J56" s="57">
        <v>467.68978881835938</v>
      </c>
      <c r="K56" s="57">
        <v>432.85504150390625</v>
      </c>
      <c r="L56" s="57">
        <v>436.64730834960938</v>
      </c>
      <c r="M56" s="57">
        <v>403.85931396484375</v>
      </c>
      <c r="N56" s="57">
        <v>401.78182983398438</v>
      </c>
      <c r="O56" s="57">
        <v>391.78271484375</v>
      </c>
      <c r="P56">
        <f>+'Indice PondENGHO'!BL53</f>
        <v>442.42233276367188</v>
      </c>
      <c r="Q56" s="65">
        <f t="shared" si="14"/>
        <v>4.5822195953961753E-2</v>
      </c>
      <c r="R56" s="75">
        <f t="shared" si="15"/>
        <v>1.5669600512686355</v>
      </c>
      <c r="S56" s="75">
        <f t="shared" si="16"/>
        <v>0.11551622526562301</v>
      </c>
      <c r="T56" s="75">
        <f t="shared" si="17"/>
        <v>0.65356559780740098</v>
      </c>
      <c r="U56" s="75">
        <f t="shared" si="18"/>
        <v>0.1914787513034763</v>
      </c>
      <c r="V56" s="75">
        <f t="shared" si="19"/>
        <v>0.13115320003002887</v>
      </c>
      <c r="W56" s="75">
        <f t="shared" si="20"/>
        <v>0.178828302635785</v>
      </c>
      <c r="X56" s="75">
        <f t="shared" si="21"/>
        <v>0.48031523586417102</v>
      </c>
      <c r="Y56" s="75">
        <f t="shared" si="22"/>
        <v>1.4576328276696004E-2</v>
      </c>
      <c r="Z56" s="75">
        <f t="shared" si="23"/>
        <v>0.39323425329771827</v>
      </c>
      <c r="AA56" s="75">
        <f t="shared" si="24"/>
        <v>0.34386669183873991</v>
      </c>
      <c r="AB56" s="75">
        <f t="shared" si="25"/>
        <v>0.13577932781449559</v>
      </c>
      <c r="AC56" s="75">
        <f t="shared" si="26"/>
        <v>7.5283843496069577E-2</v>
      </c>
      <c r="AE56" s="57">
        <v>457.85202026367188</v>
      </c>
      <c r="AF56" s="57">
        <v>365.29129028320313</v>
      </c>
      <c r="AG56" s="57">
        <v>435.3695068359375</v>
      </c>
      <c r="AH56" s="57">
        <v>384.2977294921875</v>
      </c>
      <c r="AI56" s="57">
        <v>441.71023559570313</v>
      </c>
      <c r="AJ56" s="57">
        <v>463.79800415039063</v>
      </c>
      <c r="AK56" s="57">
        <v>462.31561279296875</v>
      </c>
      <c r="AL56" s="57">
        <v>428.7486572265625</v>
      </c>
      <c r="AM56" s="57">
        <v>436.67840576171875</v>
      </c>
      <c r="AN56" s="57">
        <v>404.86270141601563</v>
      </c>
      <c r="AO56" s="57">
        <v>395.92251586914063</v>
      </c>
      <c r="AP56" s="57">
        <v>389.70394897460938</v>
      </c>
      <c r="AQ56" s="57">
        <f>+'Indice PondENGHO'!BP53</f>
        <v>431.82781982421875</v>
      </c>
      <c r="AR56" s="65">
        <f t="shared" si="27"/>
        <v>4.8693218339343591E-2</v>
      </c>
      <c r="AS56" s="75">
        <f t="shared" si="28"/>
        <v>0.75852797588803433</v>
      </c>
      <c r="AT56" s="75">
        <f t="shared" si="1"/>
        <v>9.605046921759787E-2</v>
      </c>
      <c r="AU56" s="75">
        <f t="shared" si="2"/>
        <v>0.60934139121226227</v>
      </c>
      <c r="AV56" s="75">
        <f t="shared" si="3"/>
        <v>0.16668084502677818</v>
      </c>
      <c r="AW56" s="75">
        <f t="shared" si="4"/>
        <v>0.22108858124305758</v>
      </c>
      <c r="AX56" s="75">
        <f t="shared" si="5"/>
        <v>0.34135290574911586</v>
      </c>
      <c r="AY56" s="75">
        <f t="shared" si="6"/>
        <v>0.67791696682971647</v>
      </c>
      <c r="AZ56" s="75">
        <f t="shared" si="7"/>
        <v>1.5058247373257159E-3</v>
      </c>
      <c r="BA56" s="75">
        <f t="shared" si="8"/>
        <v>0.50931597600677303</v>
      </c>
      <c r="BB56" s="75">
        <f t="shared" si="9"/>
        <v>0.81317607976597983</v>
      </c>
      <c r="BC56" s="75">
        <f t="shared" si="10"/>
        <v>0.2228038766160762</v>
      </c>
      <c r="BD56" s="75">
        <f t="shared" si="11"/>
        <v>9.7490274328321039E-2</v>
      </c>
      <c r="BF56" s="57">
        <f t="shared" si="29"/>
        <v>0.80843207538060113</v>
      </c>
      <c r="BG56" s="57">
        <f t="shared" si="30"/>
        <v>1.946575604802514E-2</v>
      </c>
      <c r="BH56" s="57">
        <f t="shared" si="31"/>
        <v>4.4224206595138704E-2</v>
      </c>
      <c r="BI56" s="57">
        <f t="shared" si="32"/>
        <v>2.4797906276698117E-2</v>
      </c>
      <c r="BJ56" s="57">
        <f t="shared" si="33"/>
        <v>-8.9935381213028714E-2</v>
      </c>
      <c r="BK56" s="57">
        <f t="shared" si="34"/>
        <v>-0.16252460311333086</v>
      </c>
      <c r="BL56" s="57">
        <f t="shared" si="35"/>
        <v>-0.19760173096554545</v>
      </c>
      <c r="BM56" s="57">
        <f t="shared" si="36"/>
        <v>1.3070503539370289E-2</v>
      </c>
      <c r="BN56" s="57">
        <f t="shared" si="37"/>
        <v>-0.11608172270905476</v>
      </c>
      <c r="BO56" s="57">
        <f t="shared" si="38"/>
        <v>-0.46930938792723992</v>
      </c>
      <c r="BP56" s="57">
        <f t="shared" si="39"/>
        <v>-8.7024548801580615E-2</v>
      </c>
      <c r="BQ56" s="57">
        <f t="shared" si="40"/>
        <v>-2.2206430832251461E-2</v>
      </c>
      <c r="BR56" s="57">
        <f t="shared" si="13"/>
        <v>-0.23469335772219838</v>
      </c>
    </row>
    <row r="57" spans="1:74" x14ac:dyDescent="0.3">
      <c r="A57" s="2">
        <v>44287</v>
      </c>
      <c r="B57" s="1" t="s">
        <v>86</v>
      </c>
      <c r="C57" s="1">
        <v>2021</v>
      </c>
      <c r="D57" s="57">
        <v>486.35589599609375</v>
      </c>
      <c r="E57" s="57">
        <v>378.91635131835938</v>
      </c>
      <c r="F57" s="57">
        <v>452.82528686523438</v>
      </c>
      <c r="G57" s="57">
        <v>411.35382080078125</v>
      </c>
      <c r="H57" s="57">
        <v>459.46636962890625</v>
      </c>
      <c r="I57" s="57">
        <v>500.45733642578125</v>
      </c>
      <c r="J57" s="57">
        <v>494.46072387695313</v>
      </c>
      <c r="K57" s="57">
        <v>435.32330322265625</v>
      </c>
      <c r="L57" s="57">
        <v>443.14920043945313</v>
      </c>
      <c r="M57" s="57">
        <v>414.50238037109375</v>
      </c>
      <c r="N57" s="57">
        <v>417.57992553710938</v>
      </c>
      <c r="O57" s="57">
        <v>406.08477783203125</v>
      </c>
      <c r="P57">
        <f>+'Indice PondENGHO'!BL54</f>
        <v>460.6326904296875</v>
      </c>
      <c r="Q57" s="65">
        <f t="shared" si="14"/>
        <v>4.1160575127980881E-2</v>
      </c>
      <c r="R57" s="75">
        <f t="shared" si="15"/>
        <v>1.5187388696013984</v>
      </c>
      <c r="S57" s="75">
        <f t="shared" si="16"/>
        <v>6.6004514157573302E-2</v>
      </c>
      <c r="T57" s="75">
        <f t="shared" si="17"/>
        <v>0.47773787259168049</v>
      </c>
      <c r="U57" s="75">
        <f t="shared" si="18"/>
        <v>0.45262495776605066</v>
      </c>
      <c r="V57" s="75">
        <f t="shared" si="19"/>
        <v>0.16762825702801329</v>
      </c>
      <c r="W57" s="75">
        <f t="shared" si="20"/>
        <v>0.16673272344343568</v>
      </c>
      <c r="X57" s="75">
        <f t="shared" si="21"/>
        <v>0.62863097689502934</v>
      </c>
      <c r="Y57" s="75">
        <f t="shared" si="22"/>
        <v>2.7982599736717923E-2</v>
      </c>
      <c r="Z57" s="75">
        <f t="shared" si="23"/>
        <v>0.1131921180561543</v>
      </c>
      <c r="AA57" s="75">
        <f t="shared" si="24"/>
        <v>3.9649805670026239E-2</v>
      </c>
      <c r="AB57" s="75">
        <f t="shared" si="25"/>
        <v>0.15671474859014109</v>
      </c>
      <c r="AC57" s="75">
        <f t="shared" si="26"/>
        <v>0.11861094962611932</v>
      </c>
      <c r="AE57" s="57">
        <v>477.904541015625</v>
      </c>
      <c r="AF57" s="57">
        <v>378.29434204101563</v>
      </c>
      <c r="AG57" s="57">
        <v>462.20819091796875</v>
      </c>
      <c r="AH57" s="57">
        <v>398.06710815429688</v>
      </c>
      <c r="AI57" s="57">
        <v>461.11773681640625</v>
      </c>
      <c r="AJ57" s="57">
        <v>481.32577514648438</v>
      </c>
      <c r="AK57" s="57">
        <v>488.15469360351563</v>
      </c>
      <c r="AL57" s="57">
        <v>430.78704833984375</v>
      </c>
      <c r="AM57" s="57">
        <v>443.5169677734375</v>
      </c>
      <c r="AN57" s="57">
        <v>415.57510375976563</v>
      </c>
      <c r="AO57" s="57">
        <v>410.689208984375</v>
      </c>
      <c r="AP57" s="57">
        <v>404.10678100585938</v>
      </c>
      <c r="AQ57" s="57">
        <f>+'Indice PondENGHO'!BP54</f>
        <v>449.39544677734375</v>
      </c>
      <c r="AR57" s="65">
        <f t="shared" si="27"/>
        <v>4.0682017569586337E-2</v>
      </c>
      <c r="AS57" s="75">
        <f t="shared" si="28"/>
        <v>0.71152490823907533</v>
      </c>
      <c r="AT57" s="75">
        <f t="shared" si="1"/>
        <v>5.4089695212209486E-2</v>
      </c>
      <c r="AU57" s="75">
        <f t="shared" si="2"/>
        <v>0.36213494019008874</v>
      </c>
      <c r="AV57" s="75">
        <f t="shared" si="3"/>
        <v>0.45499995762076512</v>
      </c>
      <c r="AW57" s="75">
        <f t="shared" si="4"/>
        <v>0.30686252732101421</v>
      </c>
      <c r="AX57" s="75">
        <f t="shared" si="5"/>
        <v>0.31680511232654551</v>
      </c>
      <c r="AY57" s="75">
        <f t="shared" si="6"/>
        <v>0.91370670060330583</v>
      </c>
      <c r="AZ57" s="75">
        <f t="shared" si="7"/>
        <v>2.0989347602465406E-2</v>
      </c>
      <c r="BA57" s="75">
        <f t="shared" si="8"/>
        <v>0.15064881750308859</v>
      </c>
      <c r="BB57" s="75">
        <f t="shared" si="9"/>
        <v>9.1135535701783565E-2</v>
      </c>
      <c r="BC57" s="75">
        <f t="shared" si="10"/>
        <v>0.27240627356274794</v>
      </c>
      <c r="BD57" s="75">
        <f t="shared" si="11"/>
        <v>0.16303424854972845</v>
      </c>
      <c r="BF57" s="57">
        <f t="shared" si="29"/>
        <v>0.80721396136232304</v>
      </c>
      <c r="BG57" s="57">
        <f t="shared" si="30"/>
        <v>1.1914818945363816E-2</v>
      </c>
      <c r="BH57" s="57">
        <f t="shared" si="31"/>
        <v>0.11560293240159175</v>
      </c>
      <c r="BI57" s="57">
        <f t="shared" si="32"/>
        <v>-2.3749998547144546E-3</v>
      </c>
      <c r="BJ57" s="57">
        <f t="shared" si="33"/>
        <v>-0.13923427029300092</v>
      </c>
      <c r="BK57" s="57">
        <f t="shared" si="34"/>
        <v>-0.15007238888310984</v>
      </c>
      <c r="BL57" s="57">
        <f t="shared" si="35"/>
        <v>-0.2850757237082765</v>
      </c>
      <c r="BM57" s="57">
        <f t="shared" si="36"/>
        <v>6.9932521342525172E-3</v>
      </c>
      <c r="BN57" s="57">
        <f t="shared" si="37"/>
        <v>-3.7456699446934291E-2</v>
      </c>
      <c r="BO57" s="57">
        <f t="shared" si="38"/>
        <v>-5.1485730031757326E-2</v>
      </c>
      <c r="BP57" s="57">
        <f t="shared" si="39"/>
        <v>-0.11569152497260685</v>
      </c>
      <c r="BQ57" s="57">
        <f t="shared" si="40"/>
        <v>-4.4423298923609134E-2</v>
      </c>
      <c r="BR57" s="57">
        <f t="shared" si="13"/>
        <v>0.11591032872952187</v>
      </c>
    </row>
    <row r="58" spans="1:74" x14ac:dyDescent="0.3">
      <c r="A58" s="2">
        <v>44317</v>
      </c>
      <c r="B58" s="1" t="s">
        <v>87</v>
      </c>
      <c r="C58" s="1">
        <v>2021</v>
      </c>
      <c r="D58" s="57">
        <v>501.42306518554688</v>
      </c>
      <c r="E58" s="57">
        <v>385.20578002929688</v>
      </c>
      <c r="F58" s="57">
        <v>465.49725341796875</v>
      </c>
      <c r="G58" s="57">
        <v>419.28738403320313</v>
      </c>
      <c r="H58" s="57">
        <v>469.99191284179688</v>
      </c>
      <c r="I58" s="57">
        <v>523.725830078125</v>
      </c>
      <c r="J58" s="57">
        <v>523.214111328125</v>
      </c>
      <c r="K58" s="57">
        <v>439.43429565429688</v>
      </c>
      <c r="L58" s="57">
        <v>456.45071411132813</v>
      </c>
      <c r="M58" s="57">
        <v>423.15853881835938</v>
      </c>
      <c r="N58" s="57">
        <v>433.13027954101563</v>
      </c>
      <c r="O58" s="57">
        <v>417.89437866210938</v>
      </c>
      <c r="P58">
        <f>+'Indice PondENGHO'!BL55</f>
        <v>475.17208862304688</v>
      </c>
      <c r="Q58" s="65">
        <f t="shared" si="14"/>
        <v>3.1563973846052251E-2</v>
      </c>
      <c r="R58" s="75">
        <f t="shared" si="15"/>
        <v>1.1276682604483246</v>
      </c>
      <c r="S58" s="75">
        <f t="shared" si="16"/>
        <v>3.0361025988787534E-2</v>
      </c>
      <c r="T58" s="75">
        <f t="shared" si="17"/>
        <v>0.21986735709796124</v>
      </c>
      <c r="U58" s="75">
        <f t="shared" si="18"/>
        <v>0.24441811462308408</v>
      </c>
      <c r="V58" s="75">
        <f t="shared" si="19"/>
        <v>9.4127732474552486E-2</v>
      </c>
      <c r="W58" s="75">
        <f t="shared" si="20"/>
        <v>0.21143279598656969</v>
      </c>
      <c r="X58" s="75">
        <f t="shared" si="21"/>
        <v>0.64849038179094765</v>
      </c>
      <c r="Y58" s="75">
        <f t="shared" si="22"/>
        <v>4.4763683390204229E-2</v>
      </c>
      <c r="Z58" s="75">
        <f t="shared" si="23"/>
        <v>0.22241280110916939</v>
      </c>
      <c r="AA58" s="75">
        <f t="shared" si="24"/>
        <v>3.0972893127747234E-2</v>
      </c>
      <c r="AB58" s="75">
        <f t="shared" si="25"/>
        <v>0.14815888311575223</v>
      </c>
      <c r="AC58" s="75">
        <f t="shared" si="26"/>
        <v>9.4068366044782845E-2</v>
      </c>
      <c r="AE58" s="57">
        <v>492.7333984375</v>
      </c>
      <c r="AF58" s="57">
        <v>384.34304809570313</v>
      </c>
      <c r="AG58" s="57">
        <v>471.9979248046875</v>
      </c>
      <c r="AH58" s="57">
        <v>406.40194702148438</v>
      </c>
      <c r="AI58" s="57">
        <v>472.00942993164063</v>
      </c>
      <c r="AJ58" s="57">
        <v>504.79592895507813</v>
      </c>
      <c r="AK58" s="57">
        <v>517.5155029296875</v>
      </c>
      <c r="AL58" s="57">
        <v>435.40652465820313</v>
      </c>
      <c r="AM58" s="57">
        <v>457.40097045898438</v>
      </c>
      <c r="AN58" s="57">
        <v>426.23434448242188</v>
      </c>
      <c r="AO58" s="57">
        <v>426.68563842773438</v>
      </c>
      <c r="AP58" s="57">
        <v>415.36212158203125</v>
      </c>
      <c r="AQ58" s="57">
        <f>+'Indice PondENGHO'!BP55</f>
        <v>464.71044921875</v>
      </c>
      <c r="AR58" s="65">
        <f t="shared" si="27"/>
        <v>3.4079122410410667E-2</v>
      </c>
      <c r="AS58" s="75">
        <f t="shared" si="28"/>
        <v>0.50537192097758976</v>
      </c>
      <c r="AT58" s="75">
        <f t="shared" si="1"/>
        <v>2.4166513998200502E-2</v>
      </c>
      <c r="AU58" s="75">
        <f t="shared" si="2"/>
        <v>0.12687100582275063</v>
      </c>
      <c r="AV58" s="75">
        <f t="shared" si="3"/>
        <v>0.26453095908486707</v>
      </c>
      <c r="AW58" s="75">
        <f t="shared" si="4"/>
        <v>0.16540625047795587</v>
      </c>
      <c r="AX58" s="75">
        <f t="shared" si="5"/>
        <v>0.40744004568503078</v>
      </c>
      <c r="AY58" s="75">
        <f t="shared" si="6"/>
        <v>0.99719492054301939</v>
      </c>
      <c r="AZ58" s="75">
        <f t="shared" si="7"/>
        <v>4.5686349002051069E-2</v>
      </c>
      <c r="BA58" s="75">
        <f t="shared" si="8"/>
        <v>0.29376355285267114</v>
      </c>
      <c r="BB58" s="75">
        <f t="shared" si="9"/>
        <v>8.7098250264496052E-2</v>
      </c>
      <c r="BC58" s="75">
        <f t="shared" si="10"/>
        <v>0.28342567916960976</v>
      </c>
      <c r="BD58" s="75">
        <f t="shared" si="11"/>
        <v>0.12236913114758451</v>
      </c>
      <c r="BF58" s="57">
        <f t="shared" si="29"/>
        <v>0.62229633947073482</v>
      </c>
      <c r="BG58" s="57">
        <f t="shared" si="30"/>
        <v>6.1945119905870323E-3</v>
      </c>
      <c r="BH58" s="57">
        <f t="shared" si="31"/>
        <v>9.2996351275210609E-2</v>
      </c>
      <c r="BI58" s="57">
        <f t="shared" si="32"/>
        <v>-2.0112844461782992E-2</v>
      </c>
      <c r="BJ58" s="57">
        <f t="shared" si="33"/>
        <v>-7.1278518003403388E-2</v>
      </c>
      <c r="BK58" s="57">
        <f t="shared" si="34"/>
        <v>-0.19600724969846109</v>
      </c>
      <c r="BL58" s="57">
        <f t="shared" si="35"/>
        <v>-0.34870453875207175</v>
      </c>
      <c r="BM58" s="57">
        <f t="shared" si="36"/>
        <v>-9.2266561184684015E-4</v>
      </c>
      <c r="BN58" s="57">
        <f t="shared" si="37"/>
        <v>-7.135075174350175E-2</v>
      </c>
      <c r="BO58" s="57">
        <f t="shared" si="38"/>
        <v>-5.6125357136748821E-2</v>
      </c>
      <c r="BP58" s="57">
        <f t="shared" si="39"/>
        <v>-0.13526679605385752</v>
      </c>
      <c r="BQ58" s="57">
        <f t="shared" si="40"/>
        <v>-2.8300765102801662E-2</v>
      </c>
      <c r="BR58" s="57">
        <f t="shared" si="13"/>
        <v>-0.20658228382794327</v>
      </c>
    </row>
    <row r="59" spans="1:74" x14ac:dyDescent="0.3">
      <c r="A59" s="2">
        <v>44348</v>
      </c>
      <c r="B59" s="1" t="s">
        <v>88</v>
      </c>
      <c r="C59" s="1">
        <v>2021</v>
      </c>
      <c r="D59" s="57">
        <v>517.4764404296875</v>
      </c>
      <c r="E59" s="57">
        <v>406.6741943359375</v>
      </c>
      <c r="F59" s="57">
        <v>480.36795043945313</v>
      </c>
      <c r="G59" s="57">
        <v>430.29922485351563</v>
      </c>
      <c r="H59" s="57">
        <v>485.29620361328125</v>
      </c>
      <c r="I59" s="57">
        <v>542.33056640625</v>
      </c>
      <c r="J59" s="57">
        <v>539.78924560546875</v>
      </c>
      <c r="K59" s="57">
        <v>469.95401000976563</v>
      </c>
      <c r="L59" s="57">
        <v>467.05502319335938</v>
      </c>
      <c r="M59" s="57">
        <v>427.68777465820313</v>
      </c>
      <c r="N59" s="57">
        <v>446.44515991210938</v>
      </c>
      <c r="O59" s="57">
        <v>426.1282958984375</v>
      </c>
      <c r="P59">
        <f>+'Indice PondENGHO'!BL56</f>
        <v>490.50906372070313</v>
      </c>
      <c r="Q59" s="65">
        <f t="shared" si="14"/>
        <v>3.2276675050716186E-2</v>
      </c>
      <c r="R59" s="75">
        <f t="shared" si="15"/>
        <v>1.1647155741093016</v>
      </c>
      <c r="S59" s="75">
        <f t="shared" si="16"/>
        <v>0.10046367160154801</v>
      </c>
      <c r="T59" s="75">
        <f t="shared" si="17"/>
        <v>0.25012200242759475</v>
      </c>
      <c r="U59" s="75">
        <f t="shared" si="18"/>
        <v>0.32887348511497355</v>
      </c>
      <c r="V59" s="75">
        <f t="shared" si="19"/>
        <v>0.132675312740967</v>
      </c>
      <c r="W59" s="75">
        <f t="shared" si="20"/>
        <v>0.1638820684851395</v>
      </c>
      <c r="X59" s="75">
        <f t="shared" si="21"/>
        <v>0.3623893378908431</v>
      </c>
      <c r="Y59" s="75">
        <f t="shared" si="22"/>
        <v>0.32215393182201713</v>
      </c>
      <c r="Z59" s="75">
        <f t="shared" si="23"/>
        <v>0.17188774954943853</v>
      </c>
      <c r="AA59" s="75">
        <f t="shared" si="24"/>
        <v>1.5710331363384081E-2</v>
      </c>
      <c r="AB59" s="75">
        <f t="shared" si="25"/>
        <v>0.12297830915668873</v>
      </c>
      <c r="AC59" s="75">
        <f t="shared" si="26"/>
        <v>6.3579734903014468E-2</v>
      </c>
      <c r="AE59" s="57">
        <v>508.80783081054688</v>
      </c>
      <c r="AF59" s="57">
        <v>405.20596313476563</v>
      </c>
      <c r="AG59" s="57">
        <v>488.57748413085938</v>
      </c>
      <c r="AH59" s="57">
        <v>415.86187744140625</v>
      </c>
      <c r="AI59" s="57">
        <v>487.287109375</v>
      </c>
      <c r="AJ59" s="57">
        <v>519.41998291015625</v>
      </c>
      <c r="AK59" s="57">
        <v>534.92376708984375</v>
      </c>
      <c r="AL59" s="57">
        <v>466.54922485351563</v>
      </c>
      <c r="AM59" s="57">
        <v>467.55816650390625</v>
      </c>
      <c r="AN59" s="57">
        <v>430.87429809570313</v>
      </c>
      <c r="AO59" s="57">
        <v>439.83932495117188</v>
      </c>
      <c r="AP59" s="57">
        <v>423.4600830078125</v>
      </c>
      <c r="AQ59" s="57">
        <f>+'Indice PondENGHO'!BP56</f>
        <v>479.21810913085938</v>
      </c>
      <c r="AR59" s="65">
        <f t="shared" si="27"/>
        <v>3.1218708200986267E-2</v>
      </c>
      <c r="AS59" s="75">
        <f t="shared" si="28"/>
        <v>0.53105915273451643</v>
      </c>
      <c r="AT59" s="75">
        <f t="shared" si="1"/>
        <v>8.0803533252603657E-2</v>
      </c>
      <c r="AU59" s="75">
        <f t="shared" si="2"/>
        <v>0.20828994866640704</v>
      </c>
      <c r="AV59" s="75">
        <f t="shared" si="3"/>
        <v>0.29105232561504646</v>
      </c>
      <c r="AW59" s="75">
        <f t="shared" si="4"/>
        <v>0.22491465165797694</v>
      </c>
      <c r="AX59" s="75">
        <f t="shared" si="5"/>
        <v>0.24610440681192944</v>
      </c>
      <c r="AY59" s="75">
        <f t="shared" si="6"/>
        <v>0.57315401193141058</v>
      </c>
      <c r="AZ59" s="75">
        <f t="shared" si="7"/>
        <v>0.29857525123236545</v>
      </c>
      <c r="BA59" s="75">
        <f t="shared" si="8"/>
        <v>0.20833435452010982</v>
      </c>
      <c r="BB59" s="75">
        <f t="shared" si="9"/>
        <v>3.675366331187651E-2</v>
      </c>
      <c r="BC59" s="75">
        <f t="shared" si="10"/>
        <v>0.22592664979345828</v>
      </c>
      <c r="BD59" s="75">
        <f t="shared" si="11"/>
        <v>8.5347886844872378E-2</v>
      </c>
      <c r="BF59" s="57">
        <f t="shared" si="29"/>
        <v>0.63365642137478517</v>
      </c>
      <c r="BG59" s="57">
        <f t="shared" si="30"/>
        <v>1.9660138348944353E-2</v>
      </c>
      <c r="BH59" s="57">
        <f t="shared" si="31"/>
        <v>4.1832053761187704E-2</v>
      </c>
      <c r="BI59" s="57">
        <f t="shared" si="32"/>
        <v>3.7821159499927093E-2</v>
      </c>
      <c r="BJ59" s="57">
        <f t="shared" si="33"/>
        <v>-9.2239338917009944E-2</v>
      </c>
      <c r="BK59" s="57">
        <f t="shared" si="34"/>
        <v>-8.2222338326789934E-2</v>
      </c>
      <c r="BL59" s="57">
        <f t="shared" si="35"/>
        <v>-0.21076467404056748</v>
      </c>
      <c r="BM59" s="57">
        <f t="shared" si="36"/>
        <v>2.3578680589651679E-2</v>
      </c>
      <c r="BN59" s="57">
        <f t="shared" si="37"/>
        <v>-3.6446604970671287E-2</v>
      </c>
      <c r="BO59" s="57">
        <f t="shared" si="38"/>
        <v>-2.1043331948492429E-2</v>
      </c>
      <c r="BP59" s="57">
        <f t="shared" si="39"/>
        <v>-0.10294834063676955</v>
      </c>
      <c r="BQ59" s="57">
        <f t="shared" si="40"/>
        <v>-2.1768151941857911E-2</v>
      </c>
      <c r="BR59" s="57">
        <f t="shared" si="13"/>
        <v>0.1891156727923374</v>
      </c>
    </row>
    <row r="60" spans="1:74" x14ac:dyDescent="0.3">
      <c r="A60" s="2">
        <v>44378</v>
      </c>
      <c r="B60" s="1" t="s">
        <v>89</v>
      </c>
      <c r="C60" s="1">
        <v>2021</v>
      </c>
      <c r="D60" s="57">
        <v>534.44873046875</v>
      </c>
      <c r="E60" s="57">
        <v>418.76132202148438</v>
      </c>
      <c r="F60" s="57">
        <v>488.014892578125</v>
      </c>
      <c r="G60" s="57">
        <v>441.49053955078125</v>
      </c>
      <c r="H60" s="57">
        <v>498.53192138671875</v>
      </c>
      <c r="I60" s="57">
        <v>564.31036376953125</v>
      </c>
      <c r="J60" s="57">
        <v>553.01824951171875</v>
      </c>
      <c r="K60" s="57">
        <v>472.739501953125</v>
      </c>
      <c r="L60" s="57">
        <v>481.19461059570313</v>
      </c>
      <c r="M60" s="57">
        <v>437.85757446289063</v>
      </c>
      <c r="N60" s="57">
        <v>467.32989501953125</v>
      </c>
      <c r="O60" s="57">
        <v>439.06832885742188</v>
      </c>
      <c r="P60">
        <f>+'Indice PondENGHO'!BL57</f>
        <v>504.9881591796875</v>
      </c>
      <c r="Q60" s="65">
        <f t="shared" si="14"/>
        <v>2.9518507464785237E-2</v>
      </c>
      <c r="R60" s="75">
        <f t="shared" si="15"/>
        <v>1.1928830177718845</v>
      </c>
      <c r="S60" s="75">
        <f t="shared" si="16"/>
        <v>5.4794387137440892E-2</v>
      </c>
      <c r="T60" s="75">
        <f t="shared" si="17"/>
        <v>0.12459834144186616</v>
      </c>
      <c r="U60" s="75">
        <f t="shared" si="18"/>
        <v>0.32378291568709855</v>
      </c>
      <c r="V60" s="75">
        <f t="shared" si="19"/>
        <v>0.11115481889172835</v>
      </c>
      <c r="W60" s="75">
        <f t="shared" si="20"/>
        <v>0.1875579543714008</v>
      </c>
      <c r="X60" s="75">
        <f t="shared" si="21"/>
        <v>0.28018790666586285</v>
      </c>
      <c r="Y60" s="75">
        <f t="shared" si="22"/>
        <v>2.8483198990884504E-2</v>
      </c>
      <c r="Z60" s="75">
        <f t="shared" si="23"/>
        <v>0.222025660415579</v>
      </c>
      <c r="AA60" s="75">
        <f t="shared" si="24"/>
        <v>3.417249586156261E-2</v>
      </c>
      <c r="AB60" s="75">
        <f t="shared" si="25"/>
        <v>0.1868633393685129</v>
      </c>
      <c r="AC60" s="75">
        <f t="shared" si="26"/>
        <v>9.6794678940836959E-2</v>
      </c>
      <c r="AE60" s="57">
        <v>526.47894287109375</v>
      </c>
      <c r="AF60" s="57">
        <v>417.85833740234375</v>
      </c>
      <c r="AG60" s="57">
        <v>494.5791015625</v>
      </c>
      <c r="AH60" s="57">
        <v>428.55105590820313</v>
      </c>
      <c r="AI60" s="57">
        <v>500.5831298828125</v>
      </c>
      <c r="AJ60" s="57">
        <v>538.100830078125</v>
      </c>
      <c r="AK60" s="57">
        <v>546.916015625</v>
      </c>
      <c r="AL60" s="57">
        <v>467.83477783203125</v>
      </c>
      <c r="AM60" s="57">
        <v>482.32452392578125</v>
      </c>
      <c r="AN60" s="57">
        <v>444.87796020507813</v>
      </c>
      <c r="AO60" s="57">
        <v>461.53353881835938</v>
      </c>
      <c r="AP60" s="57">
        <v>437.57260131835938</v>
      </c>
      <c r="AQ60" s="57">
        <f>+'Indice PondENGHO'!BP57</f>
        <v>493.81472778320313</v>
      </c>
      <c r="AR60" s="65">
        <f t="shared" si="27"/>
        <v>3.0459238443257375E-2</v>
      </c>
      <c r="AS60" s="75">
        <f t="shared" si="28"/>
        <v>0.56555522494993782</v>
      </c>
      <c r="AT60" s="75">
        <f t="shared" si="1"/>
        <v>4.7471316701218895E-2</v>
      </c>
      <c r="AU60" s="75">
        <f t="shared" si="2"/>
        <v>7.3041136782330401E-2</v>
      </c>
      <c r="AV60" s="75">
        <f t="shared" si="3"/>
        <v>0.37819912784842419</v>
      </c>
      <c r="AW60" s="75">
        <f t="shared" si="4"/>
        <v>0.18962077457688137</v>
      </c>
      <c r="AX60" s="75">
        <f t="shared" si="5"/>
        <v>0.30454541309143973</v>
      </c>
      <c r="AY60" s="75">
        <f t="shared" si="6"/>
        <v>0.38249025495022215</v>
      </c>
      <c r="AZ60" s="75">
        <f t="shared" si="7"/>
        <v>1.1939644778997834E-2</v>
      </c>
      <c r="BA60" s="75">
        <f t="shared" si="8"/>
        <v>0.2934028435833782</v>
      </c>
      <c r="BB60" s="75">
        <f t="shared" si="9"/>
        <v>0.1074564534313367</v>
      </c>
      <c r="BC60" s="75">
        <f t="shared" si="10"/>
        <v>0.36096723074456599</v>
      </c>
      <c r="BD60" s="75">
        <f t="shared" si="11"/>
        <v>0.14408722363614773</v>
      </c>
      <c r="BF60" s="57">
        <f t="shared" si="29"/>
        <v>0.62732779282194673</v>
      </c>
      <c r="BG60" s="57">
        <f t="shared" si="30"/>
        <v>7.323070436221997E-3</v>
      </c>
      <c r="BH60" s="57">
        <f t="shared" si="31"/>
        <v>5.1557204659535755E-2</v>
      </c>
      <c r="BI60" s="57">
        <f t="shared" si="32"/>
        <v>-5.4416212161325639E-2</v>
      </c>
      <c r="BJ60" s="57">
        <f t="shared" si="33"/>
        <v>-7.8465955685153022E-2</v>
      </c>
      <c r="BK60" s="57">
        <f t="shared" si="34"/>
        <v>-0.11698745872003893</v>
      </c>
      <c r="BL60" s="57">
        <f t="shared" si="35"/>
        <v>-0.1023023482843593</v>
      </c>
      <c r="BM60" s="57">
        <f t="shared" si="36"/>
        <v>1.654355421188667E-2</v>
      </c>
      <c r="BN60" s="57">
        <f t="shared" si="37"/>
        <v>-7.1377183167799202E-2</v>
      </c>
      <c r="BO60" s="57">
        <f t="shared" si="38"/>
        <v>-7.3283957569774086E-2</v>
      </c>
      <c r="BP60" s="57">
        <f t="shared" si="39"/>
        <v>-0.17410389137605309</v>
      </c>
      <c r="BQ60" s="57">
        <f t="shared" si="40"/>
        <v>-4.7292544695310773E-2</v>
      </c>
      <c r="BR60" s="57">
        <f t="shared" si="13"/>
        <v>-1.5477929530222839E-2</v>
      </c>
    </row>
    <row r="61" spans="1:74" x14ac:dyDescent="0.3">
      <c r="A61" s="2">
        <v>44409</v>
      </c>
      <c r="B61" s="1" t="s">
        <v>90</v>
      </c>
      <c r="C61" s="1">
        <v>2021</v>
      </c>
      <c r="D61" s="57">
        <v>542.5267333984375</v>
      </c>
      <c r="E61" s="57">
        <v>427.76968383789063</v>
      </c>
      <c r="F61" s="57">
        <v>504.60464477539063</v>
      </c>
      <c r="G61" s="57">
        <v>445.94015502929688</v>
      </c>
      <c r="H61" s="57">
        <v>515.286865234375</v>
      </c>
      <c r="I61" s="57">
        <v>587.03204345703125</v>
      </c>
      <c r="J61" s="57">
        <v>566.61968994140625</v>
      </c>
      <c r="K61" s="57">
        <v>470.6373291015625</v>
      </c>
      <c r="L61" s="57">
        <v>498.97601318359375</v>
      </c>
      <c r="M61" s="57">
        <v>456.52822875976563</v>
      </c>
      <c r="N61" s="57">
        <v>481.20660400390625</v>
      </c>
      <c r="O61" s="57">
        <v>453.52545166015625</v>
      </c>
      <c r="P61">
        <f>+'Indice PondENGHO'!BL58</f>
        <v>516.27960205078125</v>
      </c>
      <c r="Q61" s="65">
        <f t="shared" si="14"/>
        <v>2.235981708845558E-2</v>
      </c>
      <c r="R61" s="75">
        <f t="shared" si="15"/>
        <v>0.5514768155907821</v>
      </c>
      <c r="S61" s="75">
        <f t="shared" si="16"/>
        <v>3.966656802836252E-2</v>
      </c>
      <c r="T61" s="75">
        <f t="shared" si="17"/>
        <v>0.26256098804728778</v>
      </c>
      <c r="U61" s="75">
        <f t="shared" si="18"/>
        <v>0.12504350697852834</v>
      </c>
      <c r="V61" s="75">
        <f t="shared" si="19"/>
        <v>0.13667516779575764</v>
      </c>
      <c r="W61" s="75">
        <f t="shared" si="20"/>
        <v>0.18832938062106758</v>
      </c>
      <c r="X61" s="75">
        <f t="shared" si="21"/>
        <v>0.27981628565869932</v>
      </c>
      <c r="Y61" s="75">
        <f t="shared" si="22"/>
        <v>-2.0879549409810794E-2</v>
      </c>
      <c r="Z61" s="75">
        <f t="shared" si="23"/>
        <v>0.27120537367158992</v>
      </c>
      <c r="AA61" s="75">
        <f t="shared" si="24"/>
        <v>6.0938207490929909E-2</v>
      </c>
      <c r="AB61" s="75">
        <f t="shared" si="25"/>
        <v>0.12060004136902486</v>
      </c>
      <c r="AC61" s="75">
        <f t="shared" si="26"/>
        <v>0.1050422009468847</v>
      </c>
      <c r="AE61" s="57">
        <v>534.599609375</v>
      </c>
      <c r="AF61" s="57">
        <v>425.9786376953125</v>
      </c>
      <c r="AG61" s="57">
        <v>511.24032592773438</v>
      </c>
      <c r="AH61" s="57">
        <v>434.92718505859375</v>
      </c>
      <c r="AI61" s="57">
        <v>516.8099365234375</v>
      </c>
      <c r="AJ61" s="57">
        <v>561.5303955078125</v>
      </c>
      <c r="AK61" s="57">
        <v>560.74066162109375</v>
      </c>
      <c r="AL61" s="57">
        <v>464.8153076171875</v>
      </c>
      <c r="AM61" s="57">
        <v>500.09423828125</v>
      </c>
      <c r="AN61" s="57">
        <v>463.7525634765625</v>
      </c>
      <c r="AO61" s="57">
        <v>474.49777221679688</v>
      </c>
      <c r="AP61" s="57">
        <v>451.98190307617188</v>
      </c>
      <c r="AQ61" s="57">
        <f>+'Indice PondENGHO'!BP58</f>
        <v>507.0325927734375</v>
      </c>
      <c r="AR61" s="65">
        <f t="shared" si="27"/>
        <v>2.6766850493850303E-2</v>
      </c>
      <c r="AS61" s="75">
        <f t="shared" si="28"/>
        <v>0.2524460939064111</v>
      </c>
      <c r="AT61" s="75">
        <f t="shared" si="1"/>
        <v>2.9593557746506922E-2</v>
      </c>
      <c r="AU61" s="75">
        <f t="shared" si="2"/>
        <v>0.19695724919853769</v>
      </c>
      <c r="AV61" s="75">
        <f t="shared" si="3"/>
        <v>0.18459076277680814</v>
      </c>
      <c r="AW61" s="75">
        <f t="shared" si="4"/>
        <v>0.22478283424282289</v>
      </c>
      <c r="AX61" s="75">
        <f t="shared" si="5"/>
        <v>0.37100996155847843</v>
      </c>
      <c r="AY61" s="75">
        <f t="shared" si="6"/>
        <v>0.42829165763209226</v>
      </c>
      <c r="AZ61" s="75">
        <f t="shared" si="7"/>
        <v>-2.7239430212404023E-2</v>
      </c>
      <c r="BA61" s="75">
        <f t="shared" si="8"/>
        <v>0.34295507244162471</v>
      </c>
      <c r="BB61" s="75">
        <f t="shared" si="9"/>
        <v>0.14068071052084746</v>
      </c>
      <c r="BC61" s="75">
        <f t="shared" si="10"/>
        <v>0.20952533481638813</v>
      </c>
      <c r="BD61" s="75">
        <f t="shared" si="11"/>
        <v>0.14289917875597183</v>
      </c>
      <c r="BF61" s="57">
        <f t="shared" si="29"/>
        <v>0.299030721684371</v>
      </c>
      <c r="BG61" s="57">
        <f t="shared" si="30"/>
        <v>1.0073010281855598E-2</v>
      </c>
      <c r="BH61" s="57">
        <f t="shared" si="31"/>
        <v>6.5603738848750093E-2</v>
      </c>
      <c r="BI61" s="57">
        <f t="shared" si="32"/>
        <v>-5.9547255798279797E-2</v>
      </c>
      <c r="BJ61" s="57">
        <f t="shared" si="33"/>
        <v>-8.8107666447065247E-2</v>
      </c>
      <c r="BK61" s="57">
        <f t="shared" si="34"/>
        <v>-0.18268058093741085</v>
      </c>
      <c r="BL61" s="57">
        <f t="shared" si="35"/>
        <v>-0.14847537197339294</v>
      </c>
      <c r="BM61" s="57">
        <f t="shared" si="36"/>
        <v>6.3598808025932298E-3</v>
      </c>
      <c r="BN61" s="57">
        <f t="shared" si="37"/>
        <v>-7.1749698770034787E-2</v>
      </c>
      <c r="BO61" s="57">
        <f t="shared" si="38"/>
        <v>-7.9742503029917561E-2</v>
      </c>
      <c r="BP61" s="57">
        <f t="shared" si="39"/>
        <v>-8.8925293447363274E-2</v>
      </c>
      <c r="BQ61" s="57">
        <f t="shared" si="40"/>
        <v>-3.7856977809087131E-2</v>
      </c>
      <c r="BR61" s="57">
        <f t="shared" si="13"/>
        <v>-0.3760179965949817</v>
      </c>
    </row>
    <row r="62" spans="1:74" x14ac:dyDescent="0.3">
      <c r="A62" s="2">
        <v>44440</v>
      </c>
      <c r="B62" s="1" t="s">
        <v>91</v>
      </c>
      <c r="C62" s="1">
        <v>2021</v>
      </c>
      <c r="D62" s="57">
        <v>557.8421630859375</v>
      </c>
      <c r="E62" s="57">
        <v>452.49957275390625</v>
      </c>
      <c r="F62" s="57">
        <v>533.79681396484375</v>
      </c>
      <c r="G62" s="57">
        <v>455.03472900390625</v>
      </c>
      <c r="H62" s="57">
        <v>532.35748291015625</v>
      </c>
      <c r="I62" s="57">
        <v>611.37225341796875</v>
      </c>
      <c r="J62" s="57">
        <v>582.44451904296875</v>
      </c>
      <c r="K62" s="57">
        <v>482.77838134765625</v>
      </c>
      <c r="L62" s="57">
        <v>517.6314697265625</v>
      </c>
      <c r="M62" s="57">
        <v>470.501220703125</v>
      </c>
      <c r="N62" s="57">
        <v>500.060302734375</v>
      </c>
      <c r="O62" s="57">
        <v>464.11761474609375</v>
      </c>
      <c r="P62">
        <f>+'Indice PondENGHO'!BL59</f>
        <v>533.712646484375</v>
      </c>
      <c r="Q62" s="65">
        <f t="shared" si="14"/>
        <v>3.3766672873275727E-2</v>
      </c>
      <c r="R62" s="75">
        <f t="shared" si="15"/>
        <v>1.022700968050348</v>
      </c>
      <c r="S62" s="75">
        <f t="shared" si="16"/>
        <v>0.10651167135872074</v>
      </c>
      <c r="T62" s="75">
        <f t="shared" si="17"/>
        <v>0.45191098146631475</v>
      </c>
      <c r="U62" s="75">
        <f t="shared" si="18"/>
        <v>0.24998690019656267</v>
      </c>
      <c r="V62" s="75">
        <f t="shared" si="19"/>
        <v>0.13620470288320932</v>
      </c>
      <c r="W62" s="75">
        <f t="shared" si="20"/>
        <v>0.1973323071075786</v>
      </c>
      <c r="X62" s="75">
        <f t="shared" si="21"/>
        <v>0.31843686568888846</v>
      </c>
      <c r="Y62" s="75">
        <f t="shared" si="22"/>
        <v>0.11795198539930356</v>
      </c>
      <c r="Z62" s="75">
        <f t="shared" si="23"/>
        <v>0.27831357220737318</v>
      </c>
      <c r="AA62" s="75">
        <f t="shared" si="24"/>
        <v>4.460831045216216E-2</v>
      </c>
      <c r="AB62" s="75">
        <f t="shared" si="25"/>
        <v>0.16027056489763181</v>
      </c>
      <c r="AC62" s="75">
        <f t="shared" si="26"/>
        <v>7.5277091395716172E-2</v>
      </c>
      <c r="AE62" s="57">
        <v>550.744384765625</v>
      </c>
      <c r="AF62" s="57">
        <v>451.12100219726563</v>
      </c>
      <c r="AG62" s="57">
        <v>542.11328125</v>
      </c>
      <c r="AH62" s="57">
        <v>443.20697021484375</v>
      </c>
      <c r="AI62" s="57">
        <v>535.22467041015625</v>
      </c>
      <c r="AJ62" s="57">
        <v>586.50927734375</v>
      </c>
      <c r="AK62" s="57">
        <v>578.0953369140625</v>
      </c>
      <c r="AL62" s="57">
        <v>478.5228271484375</v>
      </c>
      <c r="AM62" s="57">
        <v>519.395263671875</v>
      </c>
      <c r="AN62" s="57">
        <v>479.33331298828125</v>
      </c>
      <c r="AO62" s="57">
        <v>494.54669189453125</v>
      </c>
      <c r="AP62" s="57">
        <v>461.42630004882813</v>
      </c>
      <c r="AQ62" s="57">
        <f>+'Indice PondENGHO'!BP59</f>
        <v>525.578857421875</v>
      </c>
      <c r="AR62" s="65">
        <f t="shared" si="27"/>
        <v>3.6578052205659128E-2</v>
      </c>
      <c r="AS62" s="75">
        <f t="shared" si="28"/>
        <v>0.49091377169751288</v>
      </c>
      <c r="AT62" s="75">
        <f t="shared" si="1"/>
        <v>8.9624642435089261E-2</v>
      </c>
      <c r="AU62" s="75">
        <f t="shared" si="2"/>
        <v>0.35697638735728859</v>
      </c>
      <c r="AV62" s="75">
        <f t="shared" si="3"/>
        <v>0.23445967327264589</v>
      </c>
      <c r="AW62" s="75">
        <f t="shared" si="4"/>
        <v>0.24951218382188001</v>
      </c>
      <c r="AX62" s="75">
        <f t="shared" si="5"/>
        <v>0.38689272106566353</v>
      </c>
      <c r="AY62" s="75">
        <f t="shared" si="6"/>
        <v>0.52589412207891639</v>
      </c>
      <c r="AZ62" s="75">
        <f t="shared" si="7"/>
        <v>0.1209545947436239</v>
      </c>
      <c r="BA62" s="75">
        <f t="shared" si="8"/>
        <v>0.36436226606702321</v>
      </c>
      <c r="BB62" s="75">
        <f t="shared" si="9"/>
        <v>0.11359031271740941</v>
      </c>
      <c r="BC62" s="75">
        <f t="shared" si="10"/>
        <v>0.31693989265407191</v>
      </c>
      <c r="BD62" s="75">
        <f t="shared" si="11"/>
        <v>9.1613032326958277E-2</v>
      </c>
      <c r="BF62" s="57">
        <f t="shared" si="29"/>
        <v>0.53178719635283511</v>
      </c>
      <c r="BG62" s="57">
        <f t="shared" si="30"/>
        <v>1.6887028923631475E-2</v>
      </c>
      <c r="BH62" s="57">
        <f t="shared" si="31"/>
        <v>9.493459410902616E-2</v>
      </c>
      <c r="BI62" s="57">
        <f t="shared" si="32"/>
        <v>1.5527226923916781E-2</v>
      </c>
      <c r="BJ62" s="57">
        <f t="shared" si="33"/>
        <v>-0.11330748093867068</v>
      </c>
      <c r="BK62" s="57">
        <f t="shared" si="34"/>
        <v>-0.18956041395808493</v>
      </c>
      <c r="BL62" s="57">
        <f t="shared" si="35"/>
        <v>-0.20745725639002793</v>
      </c>
      <c r="BM62" s="57">
        <f t="shared" si="36"/>
        <v>-3.0026093443203394E-3</v>
      </c>
      <c r="BN62" s="57">
        <f t="shared" si="37"/>
        <v>-8.6048693859650027E-2</v>
      </c>
      <c r="BO62" s="57">
        <f t="shared" si="38"/>
        <v>-6.8982002265247255E-2</v>
      </c>
      <c r="BP62" s="57">
        <f t="shared" si="39"/>
        <v>-0.1566693277564401</v>
      </c>
      <c r="BQ62" s="57">
        <f t="shared" si="40"/>
        <v>-1.6335940931242104E-2</v>
      </c>
      <c r="BR62" s="57">
        <f t="shared" si="13"/>
        <v>-0.18222767913427382</v>
      </c>
    </row>
    <row r="63" spans="1:74" x14ac:dyDescent="0.3">
      <c r="A63" s="2">
        <v>44470</v>
      </c>
      <c r="B63" s="1" t="s">
        <v>92</v>
      </c>
      <c r="C63" s="1">
        <v>2021</v>
      </c>
      <c r="D63" s="57">
        <v>576.6689453125</v>
      </c>
      <c r="E63" s="57">
        <v>463.15716552734375</v>
      </c>
      <c r="F63" s="57">
        <v>560.14898681640625</v>
      </c>
      <c r="G63" s="57">
        <v>465.93460083007813</v>
      </c>
      <c r="H63" s="57">
        <v>546.8115234375</v>
      </c>
      <c r="I63" s="57">
        <v>638.3446044921875</v>
      </c>
      <c r="J63" s="57">
        <v>600.513916015625</v>
      </c>
      <c r="K63" s="57">
        <v>488.20376586914063</v>
      </c>
      <c r="L63" s="57">
        <v>538.0487060546875</v>
      </c>
      <c r="M63" s="57">
        <v>476.64663696289063</v>
      </c>
      <c r="N63" s="57">
        <v>520.2548828125</v>
      </c>
      <c r="O63" s="57">
        <v>479.03530883789063</v>
      </c>
      <c r="P63">
        <f>+'Indice PondENGHO'!BL60</f>
        <v>552.06646728515625</v>
      </c>
      <c r="Q63" s="65">
        <f t="shared" si="14"/>
        <v>3.4388956157737516E-2</v>
      </c>
      <c r="R63" s="75">
        <f t="shared" si="15"/>
        <v>1.216110542035381</v>
      </c>
      <c r="S63" s="75">
        <f t="shared" si="16"/>
        <v>4.4402930013905911E-2</v>
      </c>
      <c r="T63" s="75">
        <f t="shared" si="17"/>
        <v>0.39462121636213937</v>
      </c>
      <c r="U63" s="75">
        <f t="shared" si="18"/>
        <v>0.28982360591571765</v>
      </c>
      <c r="V63" s="75">
        <f t="shared" si="19"/>
        <v>0.11156028331377463</v>
      </c>
      <c r="W63" s="75">
        <f t="shared" si="20"/>
        <v>0.21152911388540985</v>
      </c>
      <c r="X63" s="75">
        <f t="shared" si="21"/>
        <v>0.35172678643232186</v>
      </c>
      <c r="Y63" s="75">
        <f t="shared" si="22"/>
        <v>5.0986702382184113E-2</v>
      </c>
      <c r="Z63" s="75">
        <f t="shared" si="23"/>
        <v>0.29464761669922329</v>
      </c>
      <c r="AA63" s="75">
        <f t="shared" si="24"/>
        <v>1.8978205460040053E-2</v>
      </c>
      <c r="AB63" s="75">
        <f t="shared" si="25"/>
        <v>0.16606170955314417</v>
      </c>
      <c r="AC63" s="75">
        <f t="shared" si="26"/>
        <v>0.10255511863277965</v>
      </c>
      <c r="AE63" s="57">
        <v>569.59820556640625</v>
      </c>
      <c r="AF63" s="57">
        <v>460.74530029296875</v>
      </c>
      <c r="AG63" s="57">
        <v>569.70989990234375</v>
      </c>
      <c r="AH63" s="57">
        <v>454.55526733398438</v>
      </c>
      <c r="AI63" s="57">
        <v>550.18109130859375</v>
      </c>
      <c r="AJ63" s="57">
        <v>615.99761962890625</v>
      </c>
      <c r="AK63" s="57">
        <v>595.89886474609375</v>
      </c>
      <c r="AL63" s="57">
        <v>483.71560668945313</v>
      </c>
      <c r="AM63" s="57">
        <v>539.75030517578125</v>
      </c>
      <c r="AN63" s="57">
        <v>485.17965698242188</v>
      </c>
      <c r="AO63" s="57">
        <v>514.951904296875</v>
      </c>
      <c r="AP63" s="57">
        <v>477.54965209960938</v>
      </c>
      <c r="AQ63" s="57">
        <f>+'Indice PondENGHO'!BP60</f>
        <v>544.25750732421875</v>
      </c>
      <c r="AR63" s="65">
        <f t="shared" si="27"/>
        <v>3.5539195762113174E-2</v>
      </c>
      <c r="AS63" s="75">
        <f t="shared" si="28"/>
        <v>0.55456193464720194</v>
      </c>
      <c r="AT63" s="75">
        <f t="shared" si="1"/>
        <v>3.3186989409477063E-2</v>
      </c>
      <c r="AU63" s="75">
        <f t="shared" si="2"/>
        <v>0.3086701485213989</v>
      </c>
      <c r="AV63" s="75">
        <f t="shared" si="3"/>
        <v>0.31085457139457101</v>
      </c>
      <c r="AW63" s="75">
        <f t="shared" si="4"/>
        <v>0.19603402703085157</v>
      </c>
      <c r="AX63" s="75">
        <f t="shared" si="5"/>
        <v>0.44182002656338654</v>
      </c>
      <c r="AY63" s="75">
        <f t="shared" si="6"/>
        <v>0.52187364486475496</v>
      </c>
      <c r="AZ63" s="75">
        <f t="shared" si="7"/>
        <v>4.4324194848089825E-2</v>
      </c>
      <c r="BA63" s="75">
        <f t="shared" si="8"/>
        <v>0.37170848731235751</v>
      </c>
      <c r="BB63" s="75">
        <f t="shared" si="9"/>
        <v>4.1230137948436461E-2</v>
      </c>
      <c r="BC63" s="75">
        <f t="shared" si="10"/>
        <v>0.31203587160689777</v>
      </c>
      <c r="BD63" s="75">
        <f t="shared" si="11"/>
        <v>0.15129195493592731</v>
      </c>
      <c r="BF63" s="57">
        <f t="shared" si="29"/>
        <v>0.66154860738817911</v>
      </c>
      <c r="BG63" s="57">
        <f t="shared" si="30"/>
        <v>1.1215940604428848E-2</v>
      </c>
      <c r="BH63" s="57">
        <f t="shared" si="31"/>
        <v>8.5951067840740469E-2</v>
      </c>
      <c r="BI63" s="57">
        <f t="shared" si="32"/>
        <v>-2.1030965478853358E-2</v>
      </c>
      <c r="BJ63" s="57">
        <f t="shared" si="33"/>
        <v>-8.4473743717076943E-2</v>
      </c>
      <c r="BK63" s="57">
        <f t="shared" si="34"/>
        <v>-0.23029091267797669</v>
      </c>
      <c r="BL63" s="57">
        <f t="shared" si="35"/>
        <v>-0.1701468584324331</v>
      </c>
      <c r="BM63" s="57">
        <f t="shared" si="36"/>
        <v>6.6625075340942877E-3</v>
      </c>
      <c r="BN63" s="57">
        <f t="shared" si="37"/>
        <v>-7.7060870613134214E-2</v>
      </c>
      <c r="BO63" s="57">
        <f t="shared" si="38"/>
        <v>-2.2251932488396409E-2</v>
      </c>
      <c r="BP63" s="57">
        <f t="shared" si="39"/>
        <v>-0.1459741620537536</v>
      </c>
      <c r="BQ63" s="57">
        <f t="shared" si="40"/>
        <v>-4.8736836303147665E-2</v>
      </c>
      <c r="BR63" s="57">
        <f t="shared" si="13"/>
        <v>-3.4588158397329163E-2</v>
      </c>
    </row>
    <row r="64" spans="1:74" x14ac:dyDescent="0.3">
      <c r="A64" s="2">
        <v>44501</v>
      </c>
      <c r="B64" s="1" t="s">
        <v>93</v>
      </c>
      <c r="C64" s="1">
        <v>2021</v>
      </c>
      <c r="D64" s="57">
        <v>589.662841796875</v>
      </c>
      <c r="E64" s="57">
        <v>468.91293334960938</v>
      </c>
      <c r="F64" s="57">
        <v>583.17645263671875</v>
      </c>
      <c r="G64" s="57">
        <v>476.62203979492188</v>
      </c>
      <c r="H64" s="57">
        <v>561.40478515625</v>
      </c>
      <c r="I64" s="57">
        <v>654.68353271484375</v>
      </c>
      <c r="J64" s="57">
        <v>615.04254150390625</v>
      </c>
      <c r="K64" s="57">
        <v>492.60769653320313</v>
      </c>
      <c r="L64" s="57">
        <v>546.77935791015625</v>
      </c>
      <c r="M64" s="57">
        <v>480.26092529296875</v>
      </c>
      <c r="N64" s="57">
        <v>545.1370849609375</v>
      </c>
      <c r="O64" s="57">
        <v>489.23855590820313</v>
      </c>
      <c r="P64">
        <f>+'Indice PondENGHO'!BL61</f>
        <v>566.0618896484375</v>
      </c>
      <c r="Q64" s="65">
        <f t="shared" si="14"/>
        <v>2.535097346539672E-2</v>
      </c>
      <c r="R64" s="75">
        <f t="shared" si="15"/>
        <v>0.81143265582811797</v>
      </c>
      <c r="S64" s="75">
        <f t="shared" si="16"/>
        <v>2.3183120835157764E-2</v>
      </c>
      <c r="T64" s="75">
        <f t="shared" si="17"/>
        <v>0.33336981318550701</v>
      </c>
      <c r="U64" s="75">
        <f t="shared" si="18"/>
        <v>0.27472750180215438</v>
      </c>
      <c r="V64" s="75">
        <f t="shared" si="19"/>
        <v>0.10889021031428868</v>
      </c>
      <c r="W64" s="75">
        <f t="shared" si="20"/>
        <v>0.12387710178192997</v>
      </c>
      <c r="X64" s="75">
        <f t="shared" si="21"/>
        <v>0.27340247312723071</v>
      </c>
      <c r="Y64" s="75">
        <f t="shared" si="22"/>
        <v>4.0011330948116632E-2</v>
      </c>
      <c r="Z64" s="75">
        <f t="shared" si="23"/>
        <v>0.12180602546011066</v>
      </c>
      <c r="AA64" s="75">
        <f t="shared" si="24"/>
        <v>1.0790529572149302E-2</v>
      </c>
      <c r="AB64" s="75">
        <f t="shared" si="25"/>
        <v>0.19780607093846647</v>
      </c>
      <c r="AC64" s="75">
        <f t="shared" si="26"/>
        <v>6.7812565082045015E-2</v>
      </c>
      <c r="AE64" s="57">
        <v>581.267822265625</v>
      </c>
      <c r="AF64" s="57">
        <v>465.42196655273438</v>
      </c>
      <c r="AG64" s="57">
        <v>593.32366943359375</v>
      </c>
      <c r="AH64" s="57">
        <v>464.051513671875</v>
      </c>
      <c r="AI64" s="57">
        <v>565.207275390625</v>
      </c>
      <c r="AJ64" s="57">
        <v>630.3084716796875</v>
      </c>
      <c r="AK64" s="57">
        <v>608.90966796875</v>
      </c>
      <c r="AL64" s="57">
        <v>487.17510986328125</v>
      </c>
      <c r="AM64" s="57">
        <v>547.08154296875</v>
      </c>
      <c r="AN64" s="57">
        <v>488.28253173828125</v>
      </c>
      <c r="AO64" s="57">
        <v>541.56597900390625</v>
      </c>
      <c r="AP64" s="57">
        <v>487.016845703125</v>
      </c>
      <c r="AQ64" s="57">
        <f>+'Indice PondENGHO'!BP61</f>
        <v>558.010498046875</v>
      </c>
      <c r="AR64" s="65">
        <f t="shared" si="27"/>
        <v>2.526927150765701E-2</v>
      </c>
      <c r="AS64" s="75">
        <f t="shared" si="28"/>
        <v>0.33183592193750389</v>
      </c>
      <c r="AT64" s="75">
        <f t="shared" si="1"/>
        <v>1.5590185911631428E-2</v>
      </c>
      <c r="AU64" s="75">
        <f t="shared" si="2"/>
        <v>0.25534079358758344</v>
      </c>
      <c r="AV64" s="75">
        <f t="shared" si="3"/>
        <v>0.25147490769107306</v>
      </c>
      <c r="AW64" s="75">
        <f t="shared" si="4"/>
        <v>0.19040073168230615</v>
      </c>
      <c r="AX64" s="75">
        <f t="shared" si="5"/>
        <v>0.2072891903755695</v>
      </c>
      <c r="AY64" s="75">
        <f t="shared" si="6"/>
        <v>0.36870542762077746</v>
      </c>
      <c r="AZ64" s="75">
        <f t="shared" si="7"/>
        <v>2.8547680567559113E-2</v>
      </c>
      <c r="BA64" s="75">
        <f t="shared" si="8"/>
        <v>0.12942671147169107</v>
      </c>
      <c r="BB64" s="75">
        <f t="shared" si="9"/>
        <v>2.115489107920562E-2</v>
      </c>
      <c r="BC64" s="75">
        <f t="shared" si="10"/>
        <v>0.39345122343930317</v>
      </c>
      <c r="BD64" s="75">
        <f t="shared" si="11"/>
        <v>8.5881155937675493E-2</v>
      </c>
      <c r="BF64" s="57">
        <f t="shared" si="29"/>
        <v>0.47959673389061408</v>
      </c>
      <c r="BG64" s="57">
        <f t="shared" si="30"/>
        <v>7.5929349235263361E-3</v>
      </c>
      <c r="BH64" s="57">
        <f t="shared" si="31"/>
        <v>7.8029019597923577E-2</v>
      </c>
      <c r="BI64" s="57">
        <f t="shared" si="32"/>
        <v>2.3252594111081326E-2</v>
      </c>
      <c r="BJ64" s="57">
        <f t="shared" si="33"/>
        <v>-8.1510521368017466E-2</v>
      </c>
      <c r="BK64" s="57">
        <f t="shared" si="34"/>
        <v>-8.3412088593639536E-2</v>
      </c>
      <c r="BL64" s="57">
        <f t="shared" si="35"/>
        <v>-9.5302954493546754E-2</v>
      </c>
      <c r="BM64" s="57">
        <f t="shared" si="36"/>
        <v>1.1463650380557518E-2</v>
      </c>
      <c r="BN64" s="57">
        <f t="shared" si="37"/>
        <v>-7.6206860115804187E-3</v>
      </c>
      <c r="BO64" s="57">
        <f t="shared" si="38"/>
        <v>-1.0364361507056318E-2</v>
      </c>
      <c r="BP64" s="57">
        <f t="shared" si="39"/>
        <v>-0.19564515250083669</v>
      </c>
      <c r="BQ64" s="57">
        <f t="shared" si="40"/>
        <v>-1.8068590855630479E-2</v>
      </c>
      <c r="BR64" s="57">
        <f t="shared" si="13"/>
        <v>0.10801057757339508</v>
      </c>
      <c r="BU64">
        <v>1</v>
      </c>
      <c r="BV64">
        <v>1</v>
      </c>
    </row>
    <row r="65" spans="1:74" x14ac:dyDescent="0.3">
      <c r="A65" s="2">
        <v>44531</v>
      </c>
      <c r="B65" s="1" t="s">
        <v>82</v>
      </c>
      <c r="C65" s="1">
        <v>2021</v>
      </c>
      <c r="D65" s="57">
        <v>616.1329345703125</v>
      </c>
      <c r="E65" s="57">
        <v>494.4005126953125</v>
      </c>
      <c r="F65" s="57">
        <v>611.03472900390625</v>
      </c>
      <c r="G65" s="57">
        <v>486.0628662109375</v>
      </c>
      <c r="H65" s="57">
        <v>579.71148681640625</v>
      </c>
      <c r="I65" s="57">
        <v>658.43499755859375</v>
      </c>
      <c r="J65" s="57">
        <v>642.674072265625</v>
      </c>
      <c r="K65" s="57">
        <v>502.12100219726563</v>
      </c>
      <c r="L65" s="57">
        <v>567.4266357421875</v>
      </c>
      <c r="M65" s="57">
        <v>484.91891479492188</v>
      </c>
      <c r="N65" s="57">
        <v>579.63958740234375</v>
      </c>
      <c r="O65" s="57">
        <v>505.03717041015625</v>
      </c>
      <c r="P65">
        <f>+'Indice PondENGHO'!BL62</f>
        <v>588.776123046875</v>
      </c>
      <c r="Q65" s="65">
        <f t="shared" si="14"/>
        <v>4.0126766726063412E-2</v>
      </c>
      <c r="R65" s="75">
        <f t="shared" si="15"/>
        <v>1.6121149092768334</v>
      </c>
      <c r="S65" s="75">
        <f t="shared" si="16"/>
        <v>0.10012088380738658</v>
      </c>
      <c r="T65" s="75">
        <f t="shared" si="17"/>
        <v>0.39333429982446511</v>
      </c>
      <c r="U65" s="75">
        <f t="shared" si="18"/>
        <v>0.23668239426106796</v>
      </c>
      <c r="V65" s="75">
        <f t="shared" si="19"/>
        <v>0.13322140859212689</v>
      </c>
      <c r="W65" s="75">
        <f t="shared" si="20"/>
        <v>2.7739319577674088E-2</v>
      </c>
      <c r="X65" s="75">
        <f t="shared" si="21"/>
        <v>0.50711949573109383</v>
      </c>
      <c r="Y65" s="75">
        <f t="shared" si="22"/>
        <v>8.4294924921801281E-2</v>
      </c>
      <c r="Z65" s="75">
        <f t="shared" si="23"/>
        <v>0.28093920908426362</v>
      </c>
      <c r="AA65" s="75">
        <f t="shared" si="24"/>
        <v>1.3562692681472133E-2</v>
      </c>
      <c r="AB65" s="75">
        <f t="shared" si="25"/>
        <v>0.26750311873884286</v>
      </c>
      <c r="AC65" s="75">
        <f t="shared" si="26"/>
        <v>0.10240430706811353</v>
      </c>
      <c r="AE65" s="57">
        <v>605.1959228515625</v>
      </c>
      <c r="AF65" s="57">
        <v>490.24325561523438</v>
      </c>
      <c r="AG65" s="57">
        <v>620.99530029296875</v>
      </c>
      <c r="AH65" s="57">
        <v>474.13580322265625</v>
      </c>
      <c r="AI65" s="57">
        <v>584.486083984375</v>
      </c>
      <c r="AJ65" s="57">
        <v>633.127197265625</v>
      </c>
      <c r="AK65" s="57">
        <v>639.4656982421875</v>
      </c>
      <c r="AL65" s="57">
        <v>496.04232788085938</v>
      </c>
      <c r="AM65" s="57">
        <v>569.0875244140625</v>
      </c>
      <c r="AN65" s="57">
        <v>494.57183837890625</v>
      </c>
      <c r="AO65" s="57">
        <v>572.92041015625</v>
      </c>
      <c r="AP65" s="57">
        <v>501.92086791992188</v>
      </c>
      <c r="AQ65" s="57">
        <f>+'Indice PondENGHO'!BP62</f>
        <v>578.7000732421875</v>
      </c>
      <c r="AR65" s="65">
        <f t="shared" si="27"/>
        <v>3.7077394184749757E-2</v>
      </c>
      <c r="AS65" s="75">
        <f t="shared" si="28"/>
        <v>0.66359405052662879</v>
      </c>
      <c r="AT65" s="75">
        <f t="shared" si="1"/>
        <v>8.0698729960854629E-2</v>
      </c>
      <c r="AU65" s="75">
        <f t="shared" si="2"/>
        <v>0.29182136936317887</v>
      </c>
      <c r="AV65" s="75">
        <f t="shared" si="3"/>
        <v>0.26044465229728769</v>
      </c>
      <c r="AW65" s="75">
        <f t="shared" si="4"/>
        <v>0.23824706076077462</v>
      </c>
      <c r="AX65" s="75">
        <f t="shared" si="5"/>
        <v>3.9819097541203975E-2</v>
      </c>
      <c r="AY65" s="75">
        <f t="shared" si="6"/>
        <v>0.8445002953048808</v>
      </c>
      <c r="AZ65" s="75">
        <f t="shared" si="7"/>
        <v>7.136280854125289E-2</v>
      </c>
      <c r="BA65" s="75">
        <f t="shared" si="8"/>
        <v>0.37889144951591847</v>
      </c>
      <c r="BB65" s="75">
        <f t="shared" si="9"/>
        <v>4.1819300967136028E-2</v>
      </c>
      <c r="BC65" s="75">
        <f t="shared" si="10"/>
        <v>0.452070227737149</v>
      </c>
      <c r="BD65" s="75">
        <f t="shared" si="11"/>
        <v>0.13185832785432805</v>
      </c>
      <c r="BF65" s="57">
        <f t="shared" si="29"/>
        <v>0.94852085875020464</v>
      </c>
      <c r="BG65" s="57">
        <f t="shared" si="30"/>
        <v>1.9422153846531953E-2</v>
      </c>
      <c r="BH65" s="57">
        <f t="shared" si="31"/>
        <v>0.10151293046128623</v>
      </c>
      <c r="BI65" s="57">
        <f t="shared" si="32"/>
        <v>-2.376225803621973E-2</v>
      </c>
      <c r="BJ65" s="57">
        <f t="shared" si="33"/>
        <v>-0.10502565216864773</v>
      </c>
      <c r="BK65" s="57">
        <f t="shared" si="34"/>
        <v>-1.2079777963529888E-2</v>
      </c>
      <c r="BL65" s="57">
        <f t="shared" si="35"/>
        <v>-0.33738079957378697</v>
      </c>
      <c r="BM65" s="57">
        <f t="shared" si="36"/>
        <v>1.2932116380548392E-2</v>
      </c>
      <c r="BN65" s="57">
        <f t="shared" si="37"/>
        <v>-9.7952240431654847E-2</v>
      </c>
      <c r="BO65" s="57">
        <f t="shared" si="38"/>
        <v>-2.8256608285663894E-2</v>
      </c>
      <c r="BP65" s="57">
        <f t="shared" si="39"/>
        <v>-0.18456710899830614</v>
      </c>
      <c r="BQ65" s="57">
        <f t="shared" si="40"/>
        <v>-2.9454020786214521E-2</v>
      </c>
      <c r="BR65" s="57">
        <f t="shared" si="13"/>
        <v>0.26390959319454749</v>
      </c>
      <c r="BU65" t="s">
        <v>110</v>
      </c>
      <c r="BV65">
        <v>-0.27785469100464544</v>
      </c>
    </row>
    <row r="66" spans="1:74" x14ac:dyDescent="0.3">
      <c r="A66" s="2">
        <v>44562</v>
      </c>
      <c r="B66" s="1" t="s">
        <v>83</v>
      </c>
      <c r="C66" s="1">
        <v>2022</v>
      </c>
      <c r="D66" s="57">
        <v>645.78350830078125</v>
      </c>
      <c r="E66" s="57">
        <v>503.40664672851563</v>
      </c>
      <c r="F66" s="57">
        <v>626.75213623046875</v>
      </c>
      <c r="G66" s="57">
        <v>495.68148803710938</v>
      </c>
      <c r="H66" s="57">
        <v>598.90130615234375</v>
      </c>
      <c r="I66" s="57">
        <v>684.14251708984375</v>
      </c>
      <c r="J66" s="57">
        <v>660.93536376953125</v>
      </c>
      <c r="K66" s="57">
        <v>538.80157470703125</v>
      </c>
      <c r="L66" s="57">
        <v>590.1754150390625</v>
      </c>
      <c r="M66" s="57">
        <v>488.83251953125</v>
      </c>
      <c r="N66" s="57">
        <v>612.5411376953125</v>
      </c>
      <c r="O66" s="57">
        <v>526.11260986328125</v>
      </c>
      <c r="P66">
        <f>+'Indice PondENGHO'!BL63</f>
        <v>612.0933837890625</v>
      </c>
      <c r="Q66" s="65">
        <f t="shared" si="14"/>
        <v>3.9602931962529953E-2</v>
      </c>
      <c r="R66" s="75">
        <f t="shared" si="15"/>
        <v>1.7361504594594324</v>
      </c>
      <c r="S66" s="75">
        <f t="shared" si="16"/>
        <v>3.4013256735362249E-2</v>
      </c>
      <c r="T66" s="75">
        <f t="shared" si="17"/>
        <v>0.21335469789999556</v>
      </c>
      <c r="U66" s="75">
        <f t="shared" si="18"/>
        <v>0.23183687739359804</v>
      </c>
      <c r="V66" s="75">
        <f t="shared" si="19"/>
        <v>0.13426058359972057</v>
      </c>
      <c r="W66" s="75">
        <f t="shared" si="20"/>
        <v>0.18275481365220547</v>
      </c>
      <c r="X66" s="75">
        <f t="shared" si="21"/>
        <v>0.32221857914579832</v>
      </c>
      <c r="Y66" s="75">
        <f t="shared" si="22"/>
        <v>0.31247826176007576</v>
      </c>
      <c r="Z66" s="75">
        <f t="shared" si="23"/>
        <v>0.29759208646244911</v>
      </c>
      <c r="AA66" s="75">
        <f t="shared" si="24"/>
        <v>1.095564885443406E-2</v>
      </c>
      <c r="AB66" s="75">
        <f t="shared" si="25"/>
        <v>0.24524962033837161</v>
      </c>
      <c r="AC66" s="75">
        <f t="shared" si="26"/>
        <v>0.13133775469134451</v>
      </c>
      <c r="AE66" s="57">
        <v>635.1590576171875</v>
      </c>
      <c r="AF66" s="57">
        <v>499.06259155273438</v>
      </c>
      <c r="AG66" s="57">
        <v>635.92071533203125</v>
      </c>
      <c r="AH66" s="57">
        <v>482.56527709960938</v>
      </c>
      <c r="AI66" s="57">
        <v>603.89361572265625</v>
      </c>
      <c r="AJ66" s="57">
        <v>660.43524169921875</v>
      </c>
      <c r="AK66" s="57">
        <v>657.069091796875</v>
      </c>
      <c r="AL66" s="57">
        <v>533.4962158203125</v>
      </c>
      <c r="AM66" s="57">
        <v>593.42431640625</v>
      </c>
      <c r="AN66" s="57">
        <v>498.21490478515625</v>
      </c>
      <c r="AO66" s="57">
        <v>605.572265625</v>
      </c>
      <c r="AP66" s="57">
        <v>524.02740478515625</v>
      </c>
      <c r="AQ66" s="57">
        <f>+'Indice PondENGHO'!BP63</f>
        <v>600.8818359375</v>
      </c>
      <c r="AR66" s="65">
        <f t="shared" si="27"/>
        <v>3.8330326400407122E-2</v>
      </c>
      <c r="AS66" s="75">
        <f t="shared" si="28"/>
        <v>0.79890517240720926</v>
      </c>
      <c r="AT66" s="75">
        <f t="shared" si="1"/>
        <v>2.7567157053911689E-2</v>
      </c>
      <c r="AU66" s="75">
        <f t="shared" si="2"/>
        <v>0.15132911053478074</v>
      </c>
      <c r="AV66" s="75">
        <f t="shared" si="3"/>
        <v>0.20930727992408782</v>
      </c>
      <c r="AW66" s="75">
        <f t="shared" si="4"/>
        <v>0.23058518058543831</v>
      </c>
      <c r="AX66" s="75">
        <f t="shared" si="5"/>
        <v>0.37088813783565255</v>
      </c>
      <c r="AY66" s="75">
        <f t="shared" si="6"/>
        <v>0.46774914242764187</v>
      </c>
      <c r="AZ66" s="75">
        <f t="shared" si="7"/>
        <v>0.28979786473999863</v>
      </c>
      <c r="BA66" s="75">
        <f t="shared" si="8"/>
        <v>0.40285719049481211</v>
      </c>
      <c r="BB66" s="75">
        <f t="shared" si="9"/>
        <v>2.3289213080782196E-2</v>
      </c>
      <c r="BC66" s="75">
        <f t="shared" si="10"/>
        <v>0.4526146148523284</v>
      </c>
      <c r="BD66" s="75">
        <f t="shared" si="11"/>
        <v>0.18803492223783291</v>
      </c>
      <c r="BF66" s="57">
        <f t="shared" si="29"/>
        <v>0.9372452870522231</v>
      </c>
      <c r="BG66" s="57">
        <f t="shared" si="30"/>
        <v>6.4460996814505594E-3</v>
      </c>
      <c r="BH66" s="57">
        <f t="shared" si="31"/>
        <v>6.2025587365214824E-2</v>
      </c>
      <c r="BI66" s="57">
        <f t="shared" si="32"/>
        <v>2.2529597469510221E-2</v>
      </c>
      <c r="BJ66" s="57">
        <f t="shared" si="33"/>
        <v>-9.6324596985717742E-2</v>
      </c>
      <c r="BK66" s="57">
        <f t="shared" si="34"/>
        <v>-0.18813332418344708</v>
      </c>
      <c r="BL66" s="57">
        <f t="shared" si="35"/>
        <v>-0.14553056328184355</v>
      </c>
      <c r="BM66" s="57">
        <f t="shared" si="36"/>
        <v>2.2680397020077125E-2</v>
      </c>
      <c r="BN66" s="57">
        <f t="shared" si="37"/>
        <v>-0.105265104032363</v>
      </c>
      <c r="BO66" s="57">
        <f t="shared" si="38"/>
        <v>-1.2333564226348136E-2</v>
      </c>
      <c r="BP66" s="57">
        <f t="shared" si="39"/>
        <v>-0.20736499451395679</v>
      </c>
      <c r="BQ66" s="57">
        <f t="shared" si="40"/>
        <v>-5.6697167546488403E-2</v>
      </c>
      <c r="BR66" s="57">
        <f t="shared" si="13"/>
        <v>0.23927765381831112</v>
      </c>
      <c r="BU66" t="s">
        <v>106</v>
      </c>
      <c r="BV66">
        <v>-0.23233947244918157</v>
      </c>
    </row>
    <row r="67" spans="1:74" x14ac:dyDescent="0.3">
      <c r="A67" s="2">
        <v>44593</v>
      </c>
      <c r="B67" s="1" t="s">
        <v>84</v>
      </c>
      <c r="C67" s="1">
        <v>2022</v>
      </c>
      <c r="D67" s="57">
        <v>691.95794677734375</v>
      </c>
      <c r="E67" s="57">
        <v>517.26654052734375</v>
      </c>
      <c r="F67" s="57">
        <v>648.50213623046875</v>
      </c>
      <c r="G67" s="57">
        <v>509.02865600585938</v>
      </c>
      <c r="H67" s="57">
        <v>625.63323974609375</v>
      </c>
      <c r="I67" s="57">
        <v>710.30303955078125</v>
      </c>
      <c r="J67" s="57">
        <v>695.20318603515625</v>
      </c>
      <c r="K67" s="57">
        <v>547.08636474609375</v>
      </c>
      <c r="L67" s="57">
        <v>605.83551025390625</v>
      </c>
      <c r="M67" s="57">
        <v>503.31057739257813</v>
      </c>
      <c r="N67" s="57">
        <v>640.7440185546875</v>
      </c>
      <c r="O67" s="57">
        <v>548.89703369140625</v>
      </c>
      <c r="P67">
        <f>+'Indice PondENGHO'!BL64</f>
        <v>643.49493408203125</v>
      </c>
      <c r="Q67" s="65">
        <f t="shared" si="14"/>
        <v>5.1301894653039248E-2</v>
      </c>
      <c r="R67" s="75">
        <f t="shared" si="15"/>
        <v>2.6006887882609266</v>
      </c>
      <c r="S67" s="75">
        <f t="shared" si="16"/>
        <v>5.0350318024924096E-2</v>
      </c>
      <c r="T67" s="75">
        <f t="shared" si="17"/>
        <v>0.28399655387673406</v>
      </c>
      <c r="U67" s="75">
        <f t="shared" si="18"/>
        <v>0.30945057851858299</v>
      </c>
      <c r="V67" s="75">
        <f t="shared" si="19"/>
        <v>0.17990387693785145</v>
      </c>
      <c r="W67" s="75">
        <f t="shared" si="20"/>
        <v>0.17889061945801085</v>
      </c>
      <c r="X67" s="75">
        <f t="shared" si="21"/>
        <v>0.58161834886034369</v>
      </c>
      <c r="Y67" s="75">
        <f t="shared" si="22"/>
        <v>6.7888734866771869E-2</v>
      </c>
      <c r="Z67" s="75">
        <f t="shared" si="23"/>
        <v>0.19705623628057256</v>
      </c>
      <c r="AA67" s="75">
        <f t="shared" si="24"/>
        <v>3.8985576014214381E-2</v>
      </c>
      <c r="AB67" s="75">
        <f t="shared" si="25"/>
        <v>0.20221713769582256</v>
      </c>
      <c r="AC67" s="75">
        <f t="shared" si="26"/>
        <v>0.13657886627552082</v>
      </c>
      <c r="AE67" s="57">
        <v>683.2830810546875</v>
      </c>
      <c r="AF67" s="57">
        <v>512.01983642578125</v>
      </c>
      <c r="AG67" s="57">
        <v>658.0579833984375</v>
      </c>
      <c r="AH67" s="57">
        <v>496.42657470703125</v>
      </c>
      <c r="AI67" s="57">
        <v>630.3382568359375</v>
      </c>
      <c r="AJ67" s="57">
        <v>683.3885498046875</v>
      </c>
      <c r="AK67" s="57">
        <v>689.180419921875</v>
      </c>
      <c r="AL67" s="57">
        <v>541.04461669921875</v>
      </c>
      <c r="AM67" s="57">
        <v>606.26171875</v>
      </c>
      <c r="AN67" s="57">
        <v>509.41726684570313</v>
      </c>
      <c r="AO67" s="57">
        <v>631.55859375</v>
      </c>
      <c r="AP67" s="57">
        <v>546.76788330078125</v>
      </c>
      <c r="AQ67" s="57">
        <f>+'Indice PondENGHO'!BP64</f>
        <v>627.48419189453125</v>
      </c>
      <c r="AR67" s="65">
        <f t="shared" si="27"/>
        <v>4.4272191911952419E-2</v>
      </c>
      <c r="AS67" s="75">
        <f t="shared" si="28"/>
        <v>1.2342479634904653</v>
      </c>
      <c r="AT67" s="75">
        <f t="shared" si="1"/>
        <v>3.8958413745631901E-2</v>
      </c>
      <c r="AU67" s="75">
        <f t="shared" si="2"/>
        <v>0.21589997459759988</v>
      </c>
      <c r="AV67" s="75">
        <f t="shared" si="3"/>
        <v>0.33107032651277407</v>
      </c>
      <c r="AW67" s="75">
        <f t="shared" si="4"/>
        <v>0.30222561434460549</v>
      </c>
      <c r="AX67" s="75">
        <f t="shared" si="5"/>
        <v>0.29986800703255895</v>
      </c>
      <c r="AY67" s="75">
        <f t="shared" si="6"/>
        <v>0.82074335295137857</v>
      </c>
      <c r="AZ67" s="75">
        <f t="shared" si="7"/>
        <v>5.618051749895648E-2</v>
      </c>
      <c r="BA67" s="75">
        <f t="shared" si="8"/>
        <v>0.20440779183741659</v>
      </c>
      <c r="BB67" s="75">
        <f t="shared" si="9"/>
        <v>6.8885820557916658E-2</v>
      </c>
      <c r="BC67" s="75">
        <f t="shared" si="10"/>
        <v>0.34649592382358346</v>
      </c>
      <c r="BD67" s="75">
        <f t="shared" si="11"/>
        <v>0.18605866711223615</v>
      </c>
      <c r="BF67" s="57">
        <f t="shared" si="29"/>
        <v>1.3664408247704614</v>
      </c>
      <c r="BG67" s="57">
        <f t="shared" si="30"/>
        <v>1.1391904279292195E-2</v>
      </c>
      <c r="BH67" s="57">
        <f t="shared" si="31"/>
        <v>6.8096579279134178E-2</v>
      </c>
      <c r="BI67" s="57">
        <f t="shared" si="32"/>
        <v>-2.1619747994191085E-2</v>
      </c>
      <c r="BJ67" s="57">
        <f t="shared" si="33"/>
        <v>-0.12232173740675403</v>
      </c>
      <c r="BK67" s="57">
        <f t="shared" si="34"/>
        <v>-0.1209773875745481</v>
      </c>
      <c r="BL67" s="57">
        <f t="shared" si="35"/>
        <v>-0.23912500409103488</v>
      </c>
      <c r="BM67" s="57">
        <f t="shared" si="36"/>
        <v>1.1708217367815389E-2</v>
      </c>
      <c r="BN67" s="57">
        <f t="shared" si="37"/>
        <v>-7.351555556844025E-3</v>
      </c>
      <c r="BO67" s="57">
        <f t="shared" si="38"/>
        <v>-2.9900244543702277E-2</v>
      </c>
      <c r="BP67" s="57">
        <f t="shared" si="39"/>
        <v>-0.14427878612776091</v>
      </c>
      <c r="BQ67" s="57">
        <f t="shared" si="40"/>
        <v>-4.9479800836715326E-2</v>
      </c>
      <c r="BR67" s="57">
        <f t="shared" si="13"/>
        <v>0.72258326156515251</v>
      </c>
      <c r="BU67" t="s">
        <v>105</v>
      </c>
      <c r="BV67">
        <v>-0.19116495969939962</v>
      </c>
    </row>
    <row r="68" spans="1:74" x14ac:dyDescent="0.3">
      <c r="A68" s="2">
        <v>44621</v>
      </c>
      <c r="B68" s="1" t="s">
        <v>85</v>
      </c>
      <c r="C68" s="1">
        <v>2022</v>
      </c>
      <c r="D68" s="57">
        <v>744.39996337890625</v>
      </c>
      <c r="E68" s="57">
        <v>546.17181396484375</v>
      </c>
      <c r="F68" s="57">
        <v>711.20513916015625</v>
      </c>
      <c r="G68" s="57">
        <v>549.9173583984375</v>
      </c>
      <c r="H68" s="57">
        <v>652.88055419921875</v>
      </c>
      <c r="I68" s="57">
        <v>744.7454833984375</v>
      </c>
      <c r="J68" s="57">
        <v>735.6529541015625</v>
      </c>
      <c r="K68" s="57">
        <v>567.00823974609375</v>
      </c>
      <c r="L68" s="57">
        <v>626.5660400390625</v>
      </c>
      <c r="M68" s="57">
        <v>618.07696533203125</v>
      </c>
      <c r="N68" s="57">
        <v>674.70709228515625</v>
      </c>
      <c r="O68" s="57">
        <v>578.81488037109375</v>
      </c>
      <c r="P68">
        <f>+'Indice PondENGHO'!BL65</f>
        <v>688.31787109375</v>
      </c>
      <c r="Q68" s="65">
        <f t="shared" si="14"/>
        <v>6.9655462129877277E-2</v>
      </c>
      <c r="R68" s="75">
        <f t="shared" si="15"/>
        <v>2.8095625105416877</v>
      </c>
      <c r="S68" s="75">
        <f t="shared" si="16"/>
        <v>9.9883085667209798E-2</v>
      </c>
      <c r="T68" s="75">
        <f t="shared" si="17"/>
        <v>0.77877984267956379</v>
      </c>
      <c r="U68" s="75">
        <f t="shared" si="18"/>
        <v>0.90173318856918927</v>
      </c>
      <c r="V68" s="75">
        <f t="shared" si="19"/>
        <v>0.17442406581589259</v>
      </c>
      <c r="W68" s="75">
        <f t="shared" si="20"/>
        <v>0.22403076748403308</v>
      </c>
      <c r="X68" s="75">
        <f t="shared" si="21"/>
        <v>0.65304059941226678</v>
      </c>
      <c r="Y68" s="75">
        <f t="shared" si="22"/>
        <v>0.15528123361271554</v>
      </c>
      <c r="Z68" s="75">
        <f t="shared" si="23"/>
        <v>0.24812969357900458</v>
      </c>
      <c r="AA68" s="75">
        <f t="shared" si="24"/>
        <v>0.29395504185946686</v>
      </c>
      <c r="AB68" s="75">
        <f t="shared" si="25"/>
        <v>0.23163491736630523</v>
      </c>
      <c r="AC68" s="75">
        <f t="shared" si="26"/>
        <v>0.17058794515178552</v>
      </c>
      <c r="AE68" s="57">
        <v>732.037109375</v>
      </c>
      <c r="AF68" s="57">
        <v>542.13616943359375</v>
      </c>
      <c r="AG68" s="57">
        <v>730.51519775390625</v>
      </c>
      <c r="AH68" s="57">
        <v>534.538330078125</v>
      </c>
      <c r="AI68" s="57">
        <v>657.86065673828125</v>
      </c>
      <c r="AJ68" s="57">
        <v>718.033447265625</v>
      </c>
      <c r="AK68" s="57">
        <v>726.08734130859375</v>
      </c>
      <c r="AL68" s="57">
        <v>558.6878662109375</v>
      </c>
      <c r="AM68" s="57">
        <v>626.34844970703125</v>
      </c>
      <c r="AN68" s="57">
        <v>628.3460693359375</v>
      </c>
      <c r="AO68" s="57">
        <v>666.6336669921875</v>
      </c>
      <c r="AP68" s="57">
        <v>577.848388671875</v>
      </c>
      <c r="AQ68" s="57">
        <f>+'Indice PondENGHO'!BP65</f>
        <v>668.6380615234375</v>
      </c>
      <c r="AR68" s="65">
        <f t="shared" si="27"/>
        <v>6.5585508225557865E-2</v>
      </c>
      <c r="AS68" s="75">
        <f t="shared" si="28"/>
        <v>1.1893879872593485</v>
      </c>
      <c r="AT68" s="75">
        <f t="shared" si="1"/>
        <v>8.6131744362194257E-2</v>
      </c>
      <c r="AU68" s="75">
        <f t="shared" si="2"/>
        <v>0.67217561538488069</v>
      </c>
      <c r="AV68" s="75">
        <f t="shared" si="3"/>
        <v>0.8658603928927916</v>
      </c>
      <c r="AW68" s="75">
        <f t="shared" si="4"/>
        <v>0.29919370058353228</v>
      </c>
      <c r="AX68" s="75">
        <f t="shared" si="5"/>
        <v>0.43052331945344374</v>
      </c>
      <c r="AY68" s="75">
        <f t="shared" si="6"/>
        <v>0.89728308016717573</v>
      </c>
      <c r="AZ68" s="75">
        <f t="shared" si="7"/>
        <v>0.12490559935949326</v>
      </c>
      <c r="BA68" s="75">
        <f t="shared" si="8"/>
        <v>0.30423005038295375</v>
      </c>
      <c r="BB68" s="75">
        <f t="shared" si="9"/>
        <v>0.69563244526179335</v>
      </c>
      <c r="BC68" s="75">
        <f t="shared" si="10"/>
        <v>0.44486101817602347</v>
      </c>
      <c r="BD68" s="75">
        <f t="shared" si="11"/>
        <v>0.24188611046260253</v>
      </c>
      <c r="BF68" s="57">
        <f t="shared" si="29"/>
        <v>1.6201745232823392</v>
      </c>
      <c r="BG68" s="57">
        <f t="shared" si="30"/>
        <v>1.3751341305015541E-2</v>
      </c>
      <c r="BH68" s="57">
        <f t="shared" si="31"/>
        <v>0.10660422729468311</v>
      </c>
      <c r="BI68" s="57">
        <f t="shared" si="32"/>
        <v>3.5872795676397673E-2</v>
      </c>
      <c r="BJ68" s="57">
        <f t="shared" si="33"/>
        <v>-0.12476963476763969</v>
      </c>
      <c r="BK68" s="57">
        <f t="shared" si="34"/>
        <v>-0.20649255196941066</v>
      </c>
      <c r="BL68" s="57">
        <f t="shared" si="35"/>
        <v>-0.24424248075490895</v>
      </c>
      <c r="BM68" s="57">
        <f t="shared" si="36"/>
        <v>3.0375634253222275E-2</v>
      </c>
      <c r="BN68" s="57">
        <f t="shared" si="37"/>
        <v>-5.6100356803949175E-2</v>
      </c>
      <c r="BO68" s="57">
        <f t="shared" si="38"/>
        <v>-0.40167740340232649</v>
      </c>
      <c r="BP68" s="57">
        <f t="shared" si="39"/>
        <v>-0.21322610080971824</v>
      </c>
      <c r="BQ68" s="57">
        <f t="shared" si="40"/>
        <v>-7.1298165310817008E-2</v>
      </c>
      <c r="BR68" s="57">
        <f t="shared" si="13"/>
        <v>0.48897182799288708</v>
      </c>
      <c r="BU68" t="s">
        <v>108</v>
      </c>
      <c r="BV68">
        <v>-0.11347360169759224</v>
      </c>
    </row>
    <row r="69" spans="1:74" x14ac:dyDescent="0.3">
      <c r="A69" s="2">
        <v>44652</v>
      </c>
      <c r="B69" s="1" t="s">
        <v>86</v>
      </c>
      <c r="C69" s="1">
        <v>2022</v>
      </c>
      <c r="D69" s="57">
        <v>788.71112060546875</v>
      </c>
      <c r="E69" s="57">
        <v>564.283447265625</v>
      </c>
      <c r="F69" s="57">
        <v>780.80279541015625</v>
      </c>
      <c r="G69" s="57">
        <v>575.5535888671875</v>
      </c>
      <c r="H69" s="57">
        <v>689.03167724609375</v>
      </c>
      <c r="I69" s="57">
        <v>792.2469482421875</v>
      </c>
      <c r="J69" s="57">
        <v>773.66571044921875</v>
      </c>
      <c r="K69" s="57">
        <v>587.13409423828125</v>
      </c>
      <c r="L69" s="57">
        <v>658.70257568359375</v>
      </c>
      <c r="M69" s="57">
        <v>641.3758544921875</v>
      </c>
      <c r="N69" s="57">
        <v>723.56524658203125</v>
      </c>
      <c r="O69" s="57">
        <v>609.8323974609375</v>
      </c>
      <c r="P69">
        <f>+'Indice PondENGHO'!BL66</f>
        <v>730.3038330078125</v>
      </c>
      <c r="Q69" s="65">
        <f t="shared" si="14"/>
        <v>6.0997925053647206E-2</v>
      </c>
      <c r="R69" s="75">
        <f t="shared" si="15"/>
        <v>2.219363782433041</v>
      </c>
      <c r="S69" s="75">
        <f t="shared" si="16"/>
        <v>5.850979436825883E-2</v>
      </c>
      <c r="T69" s="75">
        <f t="shared" si="17"/>
        <v>0.80812224800309707</v>
      </c>
      <c r="U69" s="75">
        <f t="shared" si="18"/>
        <v>0.52854866464120231</v>
      </c>
      <c r="V69" s="75">
        <f t="shared" si="19"/>
        <v>0.21635183445841197</v>
      </c>
      <c r="W69" s="75">
        <f t="shared" si="20"/>
        <v>0.28885294316252047</v>
      </c>
      <c r="X69" s="75">
        <f t="shared" si="21"/>
        <v>0.57373268915385067</v>
      </c>
      <c r="Y69" s="75">
        <f t="shared" si="22"/>
        <v>0.14665577763163309</v>
      </c>
      <c r="Z69" s="75">
        <f t="shared" si="23"/>
        <v>0.35960314602559862</v>
      </c>
      <c r="AA69" s="75">
        <f t="shared" si="24"/>
        <v>5.5790146571975043E-2</v>
      </c>
      <c r="AB69" s="75">
        <f t="shared" si="25"/>
        <v>0.31152304731533381</v>
      </c>
      <c r="AC69" s="75">
        <f t="shared" si="26"/>
        <v>0.16534121421190753</v>
      </c>
      <c r="AE69" s="57">
        <v>775.042724609375</v>
      </c>
      <c r="AF69" s="57">
        <v>560.08837890625</v>
      </c>
      <c r="AG69" s="57">
        <v>802.49273681640625</v>
      </c>
      <c r="AH69" s="57">
        <v>559.22210693359375</v>
      </c>
      <c r="AI69" s="57">
        <v>693.67694091796875</v>
      </c>
      <c r="AJ69" s="57">
        <v>763.9193115234375</v>
      </c>
      <c r="AK69" s="57">
        <v>765.00714111328125</v>
      </c>
      <c r="AL69" s="57">
        <v>579.54034423828125</v>
      </c>
      <c r="AM69" s="57">
        <v>659.0809326171875</v>
      </c>
      <c r="AN69" s="57">
        <v>650.8251953125</v>
      </c>
      <c r="AO69" s="57">
        <v>715.10906982421875</v>
      </c>
      <c r="AP69" s="57">
        <v>607.60687255859375</v>
      </c>
      <c r="AQ69" s="57">
        <f>+'Indice PondENGHO'!BP66</f>
        <v>708.86163330078125</v>
      </c>
      <c r="AR69" s="65">
        <f t="shared" si="27"/>
        <v>6.0157466485975419E-2</v>
      </c>
      <c r="AS69" s="75">
        <f t="shared" si="28"/>
        <v>0.98083125012709116</v>
      </c>
      <c r="AT69" s="75">
        <f t="shared" si="1"/>
        <v>4.7999326760060614E-2</v>
      </c>
      <c r="AU69" s="75">
        <f t="shared" si="2"/>
        <v>0.62424374696626472</v>
      </c>
      <c r="AV69" s="75">
        <f t="shared" si="3"/>
        <v>0.52427194763257812</v>
      </c>
      <c r="AW69" s="75">
        <f t="shared" si="4"/>
        <v>0.36400115233668306</v>
      </c>
      <c r="AX69" s="75">
        <f t="shared" si="5"/>
        <v>0.53308001674170624</v>
      </c>
      <c r="AY69" s="75">
        <f t="shared" si="6"/>
        <v>0.88460286816438294</v>
      </c>
      <c r="AZ69" s="75">
        <f t="shared" si="7"/>
        <v>0.13801207666235407</v>
      </c>
      <c r="BA69" s="75">
        <f t="shared" si="8"/>
        <v>0.46347667569933337</v>
      </c>
      <c r="BB69" s="75">
        <f t="shared" si="9"/>
        <v>0.12292162472372972</v>
      </c>
      <c r="BC69" s="75">
        <f t="shared" si="10"/>
        <v>0.57478215785808529</v>
      </c>
      <c r="BD69" s="75">
        <f t="shared" si="11"/>
        <v>0.21651587646340345</v>
      </c>
      <c r="BF69" s="57">
        <f t="shared" si="29"/>
        <v>1.2385325323059497</v>
      </c>
      <c r="BG69" s="57">
        <f t="shared" si="30"/>
        <v>1.0510467608198217E-2</v>
      </c>
      <c r="BH69" s="57">
        <f t="shared" si="31"/>
        <v>0.18387850103683234</v>
      </c>
      <c r="BI69" s="57">
        <f t="shared" si="32"/>
        <v>4.2767170086241979E-3</v>
      </c>
      <c r="BJ69" s="57">
        <f t="shared" si="33"/>
        <v>-0.1476493178782711</v>
      </c>
      <c r="BK69" s="57">
        <f t="shared" si="34"/>
        <v>-0.24422707357918577</v>
      </c>
      <c r="BL69" s="57">
        <f t="shared" si="35"/>
        <v>-0.31087017901053227</v>
      </c>
      <c r="BM69" s="57">
        <f t="shared" si="36"/>
        <v>8.6437009692790223E-3</v>
      </c>
      <c r="BN69" s="57">
        <f t="shared" si="37"/>
        <v>-0.10387352967373475</v>
      </c>
      <c r="BO69" s="57">
        <f t="shared" si="38"/>
        <v>-6.7131478151754687E-2</v>
      </c>
      <c r="BP69" s="57">
        <f t="shared" si="39"/>
        <v>-0.26325911054275147</v>
      </c>
      <c r="BQ69" s="57">
        <f t="shared" si="40"/>
        <v>-5.1174662251495917E-2</v>
      </c>
      <c r="BR69" s="57">
        <f t="shared" si="13"/>
        <v>0.25765656784115726</v>
      </c>
      <c r="BU69" t="s">
        <v>109</v>
      </c>
      <c r="BV69">
        <v>-8.2809959918788825E-2</v>
      </c>
    </row>
    <row r="70" spans="1:74" x14ac:dyDescent="0.3">
      <c r="A70" s="2">
        <v>44682</v>
      </c>
      <c r="B70" s="1" t="s">
        <v>87</v>
      </c>
      <c r="C70" s="1">
        <v>2022</v>
      </c>
      <c r="D70" s="57">
        <v>824.17987060546875</v>
      </c>
      <c r="E70" s="57">
        <v>597.3946533203125</v>
      </c>
      <c r="F70" s="57">
        <v>826.417724609375</v>
      </c>
      <c r="G70" s="57">
        <v>599.37371826171875</v>
      </c>
      <c r="H70" s="57">
        <v>725.80047607421875</v>
      </c>
      <c r="I70" s="57">
        <v>841.45074462890625</v>
      </c>
      <c r="J70" s="57">
        <v>820.93231201171875</v>
      </c>
      <c r="K70" s="57">
        <v>605.44525146484375</v>
      </c>
      <c r="L70" s="57">
        <v>693.829345703125</v>
      </c>
      <c r="M70" s="57">
        <v>660.9818115234375</v>
      </c>
      <c r="N70" s="57">
        <v>766.2479248046875</v>
      </c>
      <c r="O70" s="57">
        <v>638.2408447265625</v>
      </c>
      <c r="P70">
        <f>+'Indice PondENGHO'!BL67</f>
        <v>766.99090576171875</v>
      </c>
      <c r="Q70" s="65">
        <f t="shared" si="14"/>
        <v>5.0235355609195897E-2</v>
      </c>
      <c r="R70" s="75">
        <f t="shared" si="15"/>
        <v>1.6743519451390805</v>
      </c>
      <c r="S70" s="75">
        <f t="shared" si="16"/>
        <v>0.10081645459240246</v>
      </c>
      <c r="T70" s="75">
        <f t="shared" si="17"/>
        <v>0.49920039363459506</v>
      </c>
      <c r="U70" s="75">
        <f t="shared" si="18"/>
        <v>0.46287145022067883</v>
      </c>
      <c r="V70" s="75">
        <f t="shared" si="19"/>
        <v>0.20739758570544056</v>
      </c>
      <c r="W70" s="75">
        <f t="shared" si="20"/>
        <v>0.28200309354935976</v>
      </c>
      <c r="X70" s="75">
        <f t="shared" si="21"/>
        <v>0.67238818959466484</v>
      </c>
      <c r="Y70" s="75">
        <f t="shared" si="22"/>
        <v>0.12576103580671272</v>
      </c>
      <c r="Z70" s="75">
        <f t="shared" si="23"/>
        <v>0.37046578811077197</v>
      </c>
      <c r="AA70" s="75">
        <f t="shared" si="24"/>
        <v>4.4248219413611137E-2</v>
      </c>
      <c r="AB70" s="75">
        <f t="shared" si="25"/>
        <v>0.25650170342094353</v>
      </c>
      <c r="AC70" s="75">
        <f t="shared" si="26"/>
        <v>0.14272730149612856</v>
      </c>
      <c r="AE70" s="57">
        <v>809.10870361328125</v>
      </c>
      <c r="AF70" s="57">
        <v>590.97515869140625</v>
      </c>
      <c r="AG70" s="57">
        <v>848.928955078125</v>
      </c>
      <c r="AH70" s="57">
        <v>577.08660888671875</v>
      </c>
      <c r="AI70" s="57">
        <v>730.689697265625</v>
      </c>
      <c r="AJ70" s="57">
        <v>811.3089599609375</v>
      </c>
      <c r="AK70" s="57">
        <v>811.4036865234375</v>
      </c>
      <c r="AL70" s="57">
        <v>597.46038818359375</v>
      </c>
      <c r="AM70" s="57">
        <v>692.78533935546875</v>
      </c>
      <c r="AN70" s="57">
        <v>672.44921875</v>
      </c>
      <c r="AO70" s="57">
        <v>754.42169189453125</v>
      </c>
      <c r="AP70" s="57">
        <v>634.95770263671875</v>
      </c>
      <c r="AQ70" s="57">
        <f>+'Indice PondENGHO'!BP67</f>
        <v>744.94915771484375</v>
      </c>
      <c r="AR70" s="65">
        <f t="shared" si="27"/>
        <v>5.0909123471702955E-2</v>
      </c>
      <c r="AS70" s="75">
        <f t="shared" si="28"/>
        <v>0.73227712740079953</v>
      </c>
      <c r="AT70" s="75">
        <f t="shared" ref="AT70:AT95" si="41">+AF$3*(AF70-AF69)/$P69</f>
        <v>7.7835072809998213E-2</v>
      </c>
      <c r="AU70" s="75">
        <f t="shared" ref="AU70:AU95" si="42">+AG$3*(AG70-AG69)/$P69</f>
        <v>0.37957667405899692</v>
      </c>
      <c r="AV70" s="75">
        <f t="shared" ref="AV70:AV95" si="43">+AH$3*(AH70-AH69)/$P69</f>
        <v>0.35761966096187831</v>
      </c>
      <c r="AW70" s="75">
        <f t="shared" ref="AW70:AW95" si="44">+AI$3*(AI70-AI69)/$P69</f>
        <v>0.35453500770976359</v>
      </c>
      <c r="AX70" s="75">
        <f t="shared" ref="AX70:AX95" si="45">+AJ$3*(AJ70-AJ69)/$P69</f>
        <v>0.51889852831164374</v>
      </c>
      <c r="AY70" s="75">
        <f t="shared" ref="AY70:AY95" si="46">+AK$3*(AK70-AK69)/$P69</f>
        <v>0.99391410986126505</v>
      </c>
      <c r="AZ70" s="75">
        <f t="shared" ref="AZ70:AZ95" si="47">+AL$3*(AL70-AL69)/$P69</f>
        <v>0.11178510890859125</v>
      </c>
      <c r="BA70" s="75">
        <f t="shared" ref="BA70:BA95" si="48">+AM$3*(AM70-AM69)/$P69</f>
        <v>0.44980169334893033</v>
      </c>
      <c r="BB70" s="75">
        <f t="shared" ref="BB70:BB95" si="49">+AN$3*(AN70-AN69)/$P69</f>
        <v>0.11144763056618537</v>
      </c>
      <c r="BC70" s="75">
        <f t="shared" ref="BC70:BC95" si="50">+AO$3*(AO70-AO69)/$P69</f>
        <v>0.43933856632176849</v>
      </c>
      <c r="BD70" s="75">
        <f t="shared" ref="BD70:BD95" si="51">+AP$3*(AP70-AP69)/$P69</f>
        <v>0.18755771057432191</v>
      </c>
      <c r="BF70" s="57">
        <f t="shared" si="29"/>
        <v>0.94207481773828095</v>
      </c>
      <c r="BG70" s="57">
        <f t="shared" si="30"/>
        <v>2.2981381782404248E-2</v>
      </c>
      <c r="BH70" s="57">
        <f t="shared" si="31"/>
        <v>0.11962371957559814</v>
      </c>
      <c r="BI70" s="57">
        <f t="shared" si="32"/>
        <v>0.10525178925880052</v>
      </c>
      <c r="BJ70" s="57">
        <f t="shared" si="33"/>
        <v>-0.14713742200432303</v>
      </c>
      <c r="BK70" s="57">
        <f t="shared" si="34"/>
        <v>-0.23689543476228397</v>
      </c>
      <c r="BL70" s="57">
        <f t="shared" si="35"/>
        <v>-0.32152592026660021</v>
      </c>
      <c r="BM70" s="57">
        <f t="shared" si="36"/>
        <v>1.3975926898121466E-2</v>
      </c>
      <c r="BN70" s="57">
        <f t="shared" si="37"/>
        <v>-7.9335905238158366E-2</v>
      </c>
      <c r="BO70" s="57">
        <f t="shared" si="38"/>
        <v>-6.7199411152574232E-2</v>
      </c>
      <c r="BP70" s="57">
        <f t="shared" si="39"/>
        <v>-0.18283686290082496</v>
      </c>
      <c r="BQ70" s="57">
        <f t="shared" si="40"/>
        <v>-4.4830409078193356E-2</v>
      </c>
      <c r="BR70" s="57">
        <f t="shared" ref="BR70:BR94" si="52">+SUM(BF70:BQ70)</f>
        <v>0.12414626985024718</v>
      </c>
      <c r="BU70" t="s">
        <v>104</v>
      </c>
      <c r="BV70">
        <v>-5.8216454716236682E-2</v>
      </c>
    </row>
    <row r="71" spans="1:74" x14ac:dyDescent="0.3">
      <c r="A71" s="2">
        <v>44713</v>
      </c>
      <c r="B71" s="1" t="s">
        <v>88</v>
      </c>
      <c r="C71" s="1">
        <v>2022</v>
      </c>
      <c r="D71" s="57">
        <v>861.4857177734375</v>
      </c>
      <c r="E71" s="57">
        <v>636.7578125</v>
      </c>
      <c r="F71" s="57">
        <v>873.90985107421875</v>
      </c>
      <c r="G71" s="57">
        <v>639.25225830078125</v>
      </c>
      <c r="H71" s="57">
        <v>768.57177734375</v>
      </c>
      <c r="I71" s="57">
        <v>903.20037841796875</v>
      </c>
      <c r="J71" s="57">
        <v>862.4344482421875</v>
      </c>
      <c r="K71" s="57">
        <v>608.949462890625</v>
      </c>
      <c r="L71" s="57">
        <v>722.02447509765625</v>
      </c>
      <c r="M71" s="57">
        <v>673.896240234375</v>
      </c>
      <c r="N71" s="57">
        <v>814.52301025390625</v>
      </c>
      <c r="O71" s="57">
        <v>670.4072265625</v>
      </c>
      <c r="P71">
        <f>+'Indice PondENGHO'!BL68</f>
        <v>806.28076171875</v>
      </c>
      <c r="Q71" s="65">
        <f t="shared" ref="Q71:Q95" si="53">+P71/P70-1</f>
        <v>5.1225973687408333E-2</v>
      </c>
      <c r="R71" s="75">
        <f t="shared" ref="R71:R95" si="54">+D$3*(D71-D70)/$P70</f>
        <v>1.6768381264655166</v>
      </c>
      <c r="S71" s="75">
        <f t="shared" ref="S71:S95" si="55">+E$3*(E71-E70)/$P70</f>
        <v>0.11411946646841536</v>
      </c>
      <c r="T71" s="75">
        <f t="shared" ref="T71:T95" si="56">+F$3*(F71-F70)/$P70</f>
        <v>0.49488340993583368</v>
      </c>
      <c r="U71" s="75">
        <f t="shared" ref="U71:U95" si="57">+G$3*(G71-G70)/$P70</f>
        <v>0.73785138018235574</v>
      </c>
      <c r="V71" s="75">
        <f t="shared" ref="V71:V95" si="58">+H$3*(H71-H70)/$P70</f>
        <v>0.22971538513298048</v>
      </c>
      <c r="W71" s="75">
        <f t="shared" ref="W71:W95" si="59">+I$3*(I71-I70)/$P70</f>
        <v>0.33697913542688973</v>
      </c>
      <c r="X71" s="75">
        <f t="shared" ref="X71:X95" si="60">+J$3*(J71-J70)/$P70</f>
        <v>0.56214650606666094</v>
      </c>
      <c r="Y71" s="75">
        <f t="shared" ref="Y71:Y95" si="61">+K$3*(K71-K70)/$P70</f>
        <v>2.2915744999293549E-2</v>
      </c>
      <c r="Z71" s="75">
        <f t="shared" ref="Z71:Z95" si="62">+L$3*(L71-L70)/$P70</f>
        <v>0.2831374706068584</v>
      </c>
      <c r="AA71" s="75">
        <f t="shared" ref="AA71:AA95" si="63">+M$3*(M71-M70)/$P70</f>
        <v>2.7752129748991928E-2</v>
      </c>
      <c r="AB71" s="75">
        <f t="shared" ref="AB71:AB95" si="64">+N$3*(N71-N70)/$P70</f>
        <v>0.27623264878202375</v>
      </c>
      <c r="AC71" s="75">
        <f t="shared" ref="AC71:AC95" si="65">+O$3*(O71-O70)/$P70</f>
        <v>0.15387750514820658</v>
      </c>
      <c r="AE71" s="57">
        <v>846.84185791015625</v>
      </c>
      <c r="AF71" s="57">
        <v>631.30474853515625</v>
      </c>
      <c r="AG71" s="57">
        <v>898.40728759765625</v>
      </c>
      <c r="AH71" s="57">
        <v>616.3248291015625</v>
      </c>
      <c r="AI71" s="57">
        <v>774.5386962890625</v>
      </c>
      <c r="AJ71" s="57">
        <v>872.2828369140625</v>
      </c>
      <c r="AK71" s="57">
        <v>848.90838623046875</v>
      </c>
      <c r="AL71" s="57">
        <v>599.40740966796875</v>
      </c>
      <c r="AM71" s="57">
        <v>723.8262939453125</v>
      </c>
      <c r="AN71" s="57">
        <v>686.62548828125</v>
      </c>
      <c r="AO71" s="57">
        <v>801.94964599609375</v>
      </c>
      <c r="AP71" s="57">
        <v>667.22088623046875</v>
      </c>
      <c r="AQ71" s="57">
        <f>+'Indice PondENGHO'!BP68</f>
        <v>785.49298095703125</v>
      </c>
      <c r="AR71" s="65">
        <f t="shared" ref="AR71:AR95" si="66">+AQ71/AQ70-1</f>
        <v>5.4424953464686121E-2</v>
      </c>
      <c r="AS71" s="75">
        <f t="shared" ref="AS71:AS95" si="67">+AE$3*(AE71-AE70)/$P70</f>
        <v>0.77230895721683035</v>
      </c>
      <c r="AT71" s="75">
        <f t="shared" si="41"/>
        <v>9.6769807033742869E-2</v>
      </c>
      <c r="AU71" s="75">
        <f t="shared" si="42"/>
        <v>0.38509784890259396</v>
      </c>
      <c r="AV71" s="75">
        <f t="shared" si="43"/>
        <v>0.74791654387860129</v>
      </c>
      <c r="AW71" s="75">
        <f t="shared" si="44"/>
        <v>0.39992701905185285</v>
      </c>
      <c r="AX71" s="75">
        <f t="shared" si="45"/>
        <v>0.63570573234221561</v>
      </c>
      <c r="AY71" s="75">
        <f t="shared" si="46"/>
        <v>0.76500146865342178</v>
      </c>
      <c r="AZ71" s="75">
        <f t="shared" si="47"/>
        <v>1.1564556791202173E-2</v>
      </c>
      <c r="BA71" s="75">
        <f t="shared" si="48"/>
        <v>0.39444171001857742</v>
      </c>
      <c r="BB71" s="75">
        <f t="shared" si="49"/>
        <v>6.9568023294639333E-2</v>
      </c>
      <c r="BC71" s="75">
        <f t="shared" si="50"/>
        <v>0.50574290942634381</v>
      </c>
      <c r="BD71" s="75">
        <f t="shared" si="51"/>
        <v>0.21066141476002914</v>
      </c>
      <c r="BF71" s="57">
        <f t="shared" ref="BF71:BF95" si="68">+R71-AS71</f>
        <v>0.9045291692486862</v>
      </c>
      <c r="BG71" s="57">
        <f t="shared" ref="BG71:BG95" si="69">+S71-AT71</f>
        <v>1.7349659434672496E-2</v>
      </c>
      <c r="BH71" s="57">
        <f t="shared" ref="BH71:BH95" si="70">+T71-AU71</f>
        <v>0.10978556103323972</v>
      </c>
      <c r="BI71" s="57">
        <f t="shared" ref="BI71:BI95" si="71">+U71-AV71</f>
        <v>-1.0065163696245549E-2</v>
      </c>
      <c r="BJ71" s="57">
        <f t="shared" ref="BJ71:BJ95" si="72">+V71-AW71</f>
        <v>-0.17021163391887237</v>
      </c>
      <c r="BK71" s="57">
        <f t="shared" ref="BK71:BK95" si="73">+W71-AX71</f>
        <v>-0.29872659691532588</v>
      </c>
      <c r="BL71" s="57">
        <f t="shared" ref="BL71:BL95" si="74">+X71-AY71</f>
        <v>-0.20285496258676083</v>
      </c>
      <c r="BM71" s="57">
        <f t="shared" ref="BM71:BM95" si="75">+Y71-AZ71</f>
        <v>1.1351188208091376E-2</v>
      </c>
      <c r="BN71" s="57">
        <f t="shared" ref="BN71:BN95" si="76">+Z71-BA71</f>
        <v>-0.11130423941171902</v>
      </c>
      <c r="BO71" s="57">
        <f t="shared" ref="BO71:BO95" si="77">+AA71-BB71</f>
        <v>-4.1815893545647409E-2</v>
      </c>
      <c r="BP71" s="57">
        <f t="shared" ref="BP71:BP95" si="78">+AB71-BC71</f>
        <v>-0.22951026064432006</v>
      </c>
      <c r="BQ71" s="57">
        <f t="shared" ref="BQ71:BQ95" si="79">+AC71-BD71</f>
        <v>-5.6783909611822558E-2</v>
      </c>
      <c r="BR71" s="57">
        <f t="shared" si="52"/>
        <v>-7.825708240602397E-2</v>
      </c>
      <c r="BU71" t="s">
        <v>111</v>
      </c>
      <c r="BV71">
        <v>-4.7390960393777881E-2</v>
      </c>
    </row>
    <row r="72" spans="1:74" x14ac:dyDescent="0.3">
      <c r="A72" s="2">
        <v>44743</v>
      </c>
      <c r="B72" s="1" t="s">
        <v>89</v>
      </c>
      <c r="C72" s="1">
        <v>2022</v>
      </c>
      <c r="D72" s="57">
        <v>913.2098388671875</v>
      </c>
      <c r="E72" s="57">
        <v>677.50958251953125</v>
      </c>
      <c r="F72" s="57">
        <v>951.86346435546875</v>
      </c>
      <c r="G72" s="57">
        <v>668.99713134765625</v>
      </c>
      <c r="H72" s="57">
        <v>847.9246826171875</v>
      </c>
      <c r="I72" s="57">
        <v>964.47161865234375</v>
      </c>
      <c r="J72" s="57">
        <v>911.09295654296875</v>
      </c>
      <c r="K72" s="57">
        <v>643.9918212890625</v>
      </c>
      <c r="L72" s="57">
        <v>814.9864501953125</v>
      </c>
      <c r="M72" s="57">
        <v>714.88653564453125</v>
      </c>
      <c r="N72" s="57">
        <v>889.5128173828125</v>
      </c>
      <c r="O72" s="57">
        <v>725.08758544921875</v>
      </c>
      <c r="P72">
        <f>+'Indice PondENGHO'!BL69</f>
        <v>863.52862548828125</v>
      </c>
      <c r="Q72" s="65">
        <f t="shared" si="53"/>
        <v>7.1002393319537838E-2</v>
      </c>
      <c r="R72" s="75">
        <f t="shared" si="54"/>
        <v>2.2116238780502595</v>
      </c>
      <c r="S72" s="75">
        <f t="shared" si="55"/>
        <v>0.11238806136846874</v>
      </c>
      <c r="T72" s="75">
        <f t="shared" si="56"/>
        <v>0.77271874357202985</v>
      </c>
      <c r="U72" s="75">
        <f t="shared" si="57"/>
        <v>0.5235349511267664</v>
      </c>
      <c r="V72" s="75">
        <f t="shared" si="58"/>
        <v>0.4054192523922085</v>
      </c>
      <c r="W72" s="75">
        <f t="shared" si="59"/>
        <v>0.31807476410799795</v>
      </c>
      <c r="X72" s="75">
        <f t="shared" si="60"/>
        <v>0.62696279816964084</v>
      </c>
      <c r="Y72" s="75">
        <f t="shared" si="61"/>
        <v>0.21799218463328884</v>
      </c>
      <c r="Z72" s="75">
        <f t="shared" si="62"/>
        <v>0.88803997388543154</v>
      </c>
      <c r="AA72" s="75">
        <f t="shared" si="63"/>
        <v>8.3792680453696838E-2</v>
      </c>
      <c r="AB72" s="75">
        <f t="shared" si="64"/>
        <v>0.40818600493285812</v>
      </c>
      <c r="AC72" s="75">
        <f t="shared" si="65"/>
        <v>0.24883312676692879</v>
      </c>
      <c r="AE72" s="57">
        <v>898.0928955078125</v>
      </c>
      <c r="AF72" s="57">
        <v>671.90826416015625</v>
      </c>
      <c r="AG72" s="57">
        <v>974.97760009765625</v>
      </c>
      <c r="AH72" s="57">
        <v>644.69268798828125</v>
      </c>
      <c r="AI72" s="57">
        <v>854.85174560546875</v>
      </c>
      <c r="AJ72" s="57">
        <v>932.4263916015625</v>
      </c>
      <c r="AK72" s="57">
        <v>895.77410888671875</v>
      </c>
      <c r="AL72" s="57">
        <v>631.81549072265625</v>
      </c>
      <c r="AM72" s="57">
        <v>819.4757080078125</v>
      </c>
      <c r="AN72" s="57">
        <v>734.80682373046875</v>
      </c>
      <c r="AO72" s="57">
        <v>883.72723388671875</v>
      </c>
      <c r="AP72" s="57">
        <v>721.0953369140625</v>
      </c>
      <c r="AQ72" s="57">
        <f>+'Indice PondENGHO'!BP69</f>
        <v>845.7978515625</v>
      </c>
      <c r="AR72" s="65">
        <f t="shared" si="66"/>
        <v>7.6773277505286286E-2</v>
      </c>
      <c r="AS72" s="75">
        <f t="shared" si="67"/>
        <v>0.99787131776021709</v>
      </c>
      <c r="AT72" s="75">
        <f t="shared" si="41"/>
        <v>9.2679487850223008E-2</v>
      </c>
      <c r="AU72" s="75">
        <f t="shared" si="42"/>
        <v>0.56691816722156985</v>
      </c>
      <c r="AV72" s="75">
        <f t="shared" si="43"/>
        <v>0.51436844103169554</v>
      </c>
      <c r="AW72" s="75">
        <f t="shared" si="44"/>
        <v>0.69680473758484185</v>
      </c>
      <c r="AX72" s="75">
        <f t="shared" si="45"/>
        <v>0.59649296706430077</v>
      </c>
      <c r="AY72" s="75">
        <f t="shared" si="46"/>
        <v>0.90935992597459037</v>
      </c>
      <c r="AZ72" s="75">
        <f t="shared" si="47"/>
        <v>0.18311144208739122</v>
      </c>
      <c r="BA72" s="75">
        <f t="shared" si="48"/>
        <v>1.1562027433201496</v>
      </c>
      <c r="BB72" s="75">
        <f t="shared" si="49"/>
        <v>0.2249212311480277</v>
      </c>
      <c r="BC72" s="75">
        <f t="shared" si="50"/>
        <v>0.82778756134546694</v>
      </c>
      <c r="BD72" s="75">
        <f t="shared" si="51"/>
        <v>0.33462975012655882</v>
      </c>
      <c r="BF72" s="57">
        <f t="shared" si="68"/>
        <v>1.2137525602900423</v>
      </c>
      <c r="BG72" s="57">
        <f t="shared" si="69"/>
        <v>1.9708573518245731E-2</v>
      </c>
      <c r="BH72" s="57">
        <f t="shared" si="70"/>
        <v>0.20580057635046001</v>
      </c>
      <c r="BI72" s="57">
        <f t="shared" si="71"/>
        <v>9.1665100950708567E-3</v>
      </c>
      <c r="BJ72" s="57">
        <f t="shared" si="72"/>
        <v>-0.29138548519263335</v>
      </c>
      <c r="BK72" s="57">
        <f t="shared" si="73"/>
        <v>-0.27841820295630282</v>
      </c>
      <c r="BL72" s="57">
        <f t="shared" si="74"/>
        <v>-0.28239712780494952</v>
      </c>
      <c r="BM72" s="57">
        <f t="shared" si="75"/>
        <v>3.4880742545897625E-2</v>
      </c>
      <c r="BN72" s="57">
        <f t="shared" si="76"/>
        <v>-0.26816276943471806</v>
      </c>
      <c r="BO72" s="57">
        <f t="shared" si="77"/>
        <v>-0.14112855069433086</v>
      </c>
      <c r="BP72" s="57">
        <f t="shared" si="78"/>
        <v>-0.41960155641260882</v>
      </c>
      <c r="BQ72" s="57">
        <f t="shared" si="79"/>
        <v>-8.5796623359630036E-2</v>
      </c>
      <c r="BR72" s="57">
        <f t="shared" si="52"/>
        <v>-0.28358135305545695</v>
      </c>
      <c r="BU72" t="s">
        <v>101</v>
      </c>
      <c r="BV72">
        <v>4.7817956921854289E-3</v>
      </c>
    </row>
    <row r="73" spans="1:74" x14ac:dyDescent="0.3">
      <c r="A73" s="2">
        <v>44774</v>
      </c>
      <c r="B73" s="1" t="s">
        <v>90</v>
      </c>
      <c r="C73" s="1">
        <v>2022</v>
      </c>
      <c r="D73" s="57">
        <v>978.618896484375</v>
      </c>
      <c r="E73" s="57">
        <v>724.53082275390625</v>
      </c>
      <c r="F73" s="57">
        <v>1047.508544921875</v>
      </c>
      <c r="G73" s="57">
        <v>708.70220947265625</v>
      </c>
      <c r="H73" s="57">
        <v>919.33856201171875</v>
      </c>
      <c r="I73" s="57">
        <v>1017.770751953125</v>
      </c>
      <c r="J73" s="57">
        <v>971.273681640625</v>
      </c>
      <c r="K73" s="57">
        <v>670.1153564453125</v>
      </c>
      <c r="L73" s="57">
        <v>857.51019287109375</v>
      </c>
      <c r="M73" s="57">
        <v>749.92425537109375</v>
      </c>
      <c r="N73" s="57">
        <v>949.690673828125</v>
      </c>
      <c r="O73" s="57">
        <v>788.01708984375</v>
      </c>
      <c r="P73">
        <f>+'Indice PondENGHO'!BL70</f>
        <v>925.36468505859375</v>
      </c>
      <c r="Q73" s="65">
        <f t="shared" si="53"/>
        <v>7.1608581053520304E-2</v>
      </c>
      <c r="R73" s="75">
        <f t="shared" si="54"/>
        <v>2.6113531075292102</v>
      </c>
      <c r="S73" s="75">
        <f t="shared" si="55"/>
        <v>0.12108137434566099</v>
      </c>
      <c r="T73" s="75">
        <f t="shared" si="56"/>
        <v>0.88523258683054717</v>
      </c>
      <c r="U73" s="75">
        <f t="shared" si="57"/>
        <v>0.65251300869154727</v>
      </c>
      <c r="V73" s="75">
        <f t="shared" si="58"/>
        <v>0.34066986709844482</v>
      </c>
      <c r="W73" s="75">
        <f t="shared" si="59"/>
        <v>0.25834630127301256</v>
      </c>
      <c r="X73" s="75">
        <f t="shared" si="60"/>
        <v>0.72401898781057394</v>
      </c>
      <c r="Y73" s="75">
        <f t="shared" si="61"/>
        <v>0.15173616470657406</v>
      </c>
      <c r="Z73" s="75">
        <f t="shared" si="62"/>
        <v>0.37928722323346026</v>
      </c>
      <c r="AA73" s="75">
        <f t="shared" si="63"/>
        <v>6.6876021402646299E-2</v>
      </c>
      <c r="AB73" s="75">
        <f t="shared" si="64"/>
        <v>0.30584553624646571</v>
      </c>
      <c r="AC73" s="75">
        <f t="shared" si="65"/>
        <v>0.26738725980346967</v>
      </c>
      <c r="AE73" s="57">
        <v>961.41064453125</v>
      </c>
      <c r="AF73" s="57">
        <v>719.21539306640625</v>
      </c>
      <c r="AG73" s="57">
        <v>1069.808349609375</v>
      </c>
      <c r="AH73" s="57">
        <v>678.46710205078125</v>
      </c>
      <c r="AI73" s="57">
        <v>926.6573486328125</v>
      </c>
      <c r="AJ73" s="57">
        <v>987.3695068359375</v>
      </c>
      <c r="AK73" s="57">
        <v>956.80218505859375</v>
      </c>
      <c r="AL73" s="57">
        <v>657.85906982421875</v>
      </c>
      <c r="AM73" s="57">
        <v>860.63641357421875</v>
      </c>
      <c r="AN73" s="57">
        <v>767.5970458984375</v>
      </c>
      <c r="AO73" s="57">
        <v>941.4910888671875</v>
      </c>
      <c r="AP73" s="57">
        <v>782.67822265625</v>
      </c>
      <c r="AQ73" s="57">
        <f>+'Indice PondENGHO'!BP70</f>
        <v>903.7313232421875</v>
      </c>
      <c r="AR73" s="65">
        <f t="shared" si="66"/>
        <v>6.8495647716133368E-2</v>
      </c>
      <c r="AS73" s="75">
        <f t="shared" si="67"/>
        <v>1.1510836975180716</v>
      </c>
      <c r="AT73" s="75">
        <f t="shared" si="41"/>
        <v>0.10082219236876806</v>
      </c>
      <c r="AU73" s="75">
        <f t="shared" si="42"/>
        <v>0.65556943446902383</v>
      </c>
      <c r="AV73" s="75">
        <f t="shared" si="43"/>
        <v>0.57180130056197143</v>
      </c>
      <c r="AW73" s="75">
        <f t="shared" si="44"/>
        <v>0.58169170637530976</v>
      </c>
      <c r="AX73" s="75">
        <f t="shared" si="45"/>
        <v>0.50879059330952148</v>
      </c>
      <c r="AY73" s="75">
        <f t="shared" si="46"/>
        <v>1.1056552484335074</v>
      </c>
      <c r="AZ73" s="75">
        <f t="shared" si="47"/>
        <v>0.13739546339647174</v>
      </c>
      <c r="BA73" s="75">
        <f t="shared" si="48"/>
        <v>0.4645623938864244</v>
      </c>
      <c r="BB73" s="75">
        <f t="shared" si="49"/>
        <v>0.1429241232215844</v>
      </c>
      <c r="BC73" s="75">
        <f t="shared" si="50"/>
        <v>0.54594680334621082</v>
      </c>
      <c r="BD73" s="75">
        <f t="shared" si="51"/>
        <v>0.35715052151904736</v>
      </c>
      <c r="BF73" s="57">
        <f t="shared" si="68"/>
        <v>1.4602694100111386</v>
      </c>
      <c r="BG73" s="57">
        <f t="shared" si="69"/>
        <v>2.0259181976892929E-2</v>
      </c>
      <c r="BH73" s="57">
        <f t="shared" si="70"/>
        <v>0.22966315236152335</v>
      </c>
      <c r="BI73" s="57">
        <f t="shared" si="71"/>
        <v>8.0711708129575843E-2</v>
      </c>
      <c r="BJ73" s="57">
        <f t="shared" si="72"/>
        <v>-0.24102183927686494</v>
      </c>
      <c r="BK73" s="57">
        <f t="shared" si="73"/>
        <v>-0.25044429203650892</v>
      </c>
      <c r="BL73" s="57">
        <f t="shared" si="74"/>
        <v>-0.38163626062293343</v>
      </c>
      <c r="BM73" s="57">
        <f t="shared" si="75"/>
        <v>1.4340701310102316E-2</v>
      </c>
      <c r="BN73" s="57">
        <f t="shared" si="76"/>
        <v>-8.5275170652964138E-2</v>
      </c>
      <c r="BO73" s="57">
        <f t="shared" si="77"/>
        <v>-7.6048101818938105E-2</v>
      </c>
      <c r="BP73" s="57">
        <f t="shared" si="78"/>
        <v>-0.24010126709974511</v>
      </c>
      <c r="BQ73" s="57">
        <f t="shared" si="79"/>
        <v>-8.9763261715577691E-2</v>
      </c>
      <c r="BR73" s="57">
        <f t="shared" si="52"/>
        <v>0.44095396056570091</v>
      </c>
      <c r="BU73" t="s">
        <v>107</v>
      </c>
      <c r="BV73">
        <v>2.5726994448269064E-2</v>
      </c>
    </row>
    <row r="74" spans="1:74" x14ac:dyDescent="0.3">
      <c r="A74" s="2">
        <v>44805</v>
      </c>
      <c r="B74" s="1" t="s">
        <v>91</v>
      </c>
      <c r="C74" s="1">
        <v>2022</v>
      </c>
      <c r="D74" s="57">
        <v>1042.7086181640625</v>
      </c>
      <c r="E74" s="57">
        <v>793.04962158203125</v>
      </c>
      <c r="F74" s="57">
        <v>1158.159912109375</v>
      </c>
      <c r="G74" s="57">
        <v>735.07537841796875</v>
      </c>
      <c r="H74" s="57">
        <v>974.17376708984375</v>
      </c>
      <c r="I74" s="57">
        <v>1064.1258544921875</v>
      </c>
      <c r="J74" s="57">
        <v>1026.40869140625</v>
      </c>
      <c r="K74" s="57">
        <v>687.3748779296875</v>
      </c>
      <c r="L74" s="57">
        <v>901.83746337890625</v>
      </c>
      <c r="M74" s="57">
        <v>776.80059814453125</v>
      </c>
      <c r="N74" s="57">
        <v>997.55267333984375</v>
      </c>
      <c r="O74" s="57">
        <v>841.5491943359375</v>
      </c>
      <c r="P74">
        <f>+'Indice PondENGHO'!BL71</f>
        <v>985.28692626953125</v>
      </c>
      <c r="Q74" s="65">
        <f t="shared" si="53"/>
        <v>6.4755271276797588E-2</v>
      </c>
      <c r="R74" s="75">
        <f t="shared" si="54"/>
        <v>2.3877008391623589</v>
      </c>
      <c r="S74" s="75">
        <f t="shared" si="55"/>
        <v>0.16464813669807432</v>
      </c>
      <c r="T74" s="75">
        <f t="shared" si="56"/>
        <v>0.95568629274158401</v>
      </c>
      <c r="U74" s="75">
        <f t="shared" si="57"/>
        <v>0.40445411060728664</v>
      </c>
      <c r="V74" s="75">
        <f t="shared" si="58"/>
        <v>0.24410371261655128</v>
      </c>
      <c r="W74" s="75">
        <f t="shared" si="59"/>
        <v>0.20967346130604789</v>
      </c>
      <c r="X74" s="75">
        <f t="shared" si="60"/>
        <v>0.61899025679724029</v>
      </c>
      <c r="Y74" s="75">
        <f t="shared" si="61"/>
        <v>9.3551277738201807E-2</v>
      </c>
      <c r="Z74" s="75">
        <f t="shared" si="62"/>
        <v>0.36895341898125472</v>
      </c>
      <c r="AA74" s="75">
        <f t="shared" si="63"/>
        <v>4.7870568213377998E-2</v>
      </c>
      <c r="AB74" s="75">
        <f t="shared" si="64"/>
        <v>0.2269969844612896</v>
      </c>
      <c r="AC74" s="75">
        <f t="shared" si="65"/>
        <v>0.21225822763909241</v>
      </c>
      <c r="AE74" s="57">
        <v>1026.8348388671875</v>
      </c>
      <c r="AF74" s="57">
        <v>786.59063720703125</v>
      </c>
      <c r="AG74" s="57">
        <v>1182.0870361328125</v>
      </c>
      <c r="AH74" s="57">
        <v>697.51385498046875</v>
      </c>
      <c r="AI74" s="57">
        <v>982.97332763671875</v>
      </c>
      <c r="AJ74" s="57">
        <v>1028.359375</v>
      </c>
      <c r="AK74" s="57">
        <v>1012.6307373046875</v>
      </c>
      <c r="AL74" s="57">
        <v>674.0084228515625</v>
      </c>
      <c r="AM74" s="57">
        <v>906.50750732421875</v>
      </c>
      <c r="AN74" s="57">
        <v>794.58441162109375</v>
      </c>
      <c r="AO74" s="57">
        <v>985.17327880859375</v>
      </c>
      <c r="AP74" s="57">
        <v>835.9130859375</v>
      </c>
      <c r="AQ74" s="57">
        <f>+'Indice PondENGHO'!BP71</f>
        <v>957.59375</v>
      </c>
      <c r="AR74" s="65">
        <f t="shared" si="66"/>
        <v>5.9600044142077424E-2</v>
      </c>
      <c r="AS74" s="75">
        <f t="shared" si="67"/>
        <v>1.1098994513140319</v>
      </c>
      <c r="AT74" s="75">
        <f t="shared" si="41"/>
        <v>0.13399658027523512</v>
      </c>
      <c r="AU74" s="75">
        <f t="shared" si="42"/>
        <v>0.7243202956008421</v>
      </c>
      <c r="AV74" s="75">
        <f t="shared" si="43"/>
        <v>0.30091378337731151</v>
      </c>
      <c r="AW74" s="75">
        <f t="shared" si="44"/>
        <v>0.42572582299208139</v>
      </c>
      <c r="AX74" s="75">
        <f t="shared" si="45"/>
        <v>0.35421433434954547</v>
      </c>
      <c r="AY74" s="75">
        <f t="shared" si="46"/>
        <v>0.94386576786425624</v>
      </c>
      <c r="AZ74" s="75">
        <f t="shared" si="47"/>
        <v>7.9504309667072642E-2</v>
      </c>
      <c r="BA74" s="75">
        <f t="shared" si="48"/>
        <v>0.48313016385841684</v>
      </c>
      <c r="BB74" s="75">
        <f t="shared" si="49"/>
        <v>0.10977046131112916</v>
      </c>
      <c r="BC74" s="75">
        <f t="shared" si="50"/>
        <v>0.38526750352364508</v>
      </c>
      <c r="BD74" s="75">
        <f t="shared" si="51"/>
        <v>0.28810527713267892</v>
      </c>
      <c r="BF74" s="57">
        <f t="shared" si="68"/>
        <v>1.277801387848327</v>
      </c>
      <c r="BG74" s="57">
        <f t="shared" si="69"/>
        <v>3.0651556422839205E-2</v>
      </c>
      <c r="BH74" s="57">
        <f t="shared" si="70"/>
        <v>0.23136599714074191</v>
      </c>
      <c r="BI74" s="57">
        <f t="shared" si="71"/>
        <v>0.10354032722997514</v>
      </c>
      <c r="BJ74" s="57">
        <f t="shared" si="72"/>
        <v>-0.18162211037553011</v>
      </c>
      <c r="BK74" s="57">
        <f t="shared" si="73"/>
        <v>-0.14454087304349758</v>
      </c>
      <c r="BL74" s="57">
        <f t="shared" si="74"/>
        <v>-0.32487551106701595</v>
      </c>
      <c r="BM74" s="57">
        <f t="shared" si="75"/>
        <v>1.4046968071129165E-2</v>
      </c>
      <c r="BN74" s="57">
        <f t="shared" si="76"/>
        <v>-0.11417674487716212</v>
      </c>
      <c r="BO74" s="57">
        <f t="shared" si="77"/>
        <v>-6.1899893097751166E-2</v>
      </c>
      <c r="BP74" s="57">
        <f t="shared" si="78"/>
        <v>-0.15827051906235548</v>
      </c>
      <c r="BQ74" s="57">
        <f t="shared" si="79"/>
        <v>-7.5847049493586505E-2</v>
      </c>
      <c r="BR74" s="57">
        <f t="shared" si="52"/>
        <v>0.59617353569611309</v>
      </c>
      <c r="BU74" t="s">
        <v>102</v>
      </c>
      <c r="BV74">
        <v>6.5625165929610291E-2</v>
      </c>
    </row>
    <row r="75" spans="1:74" x14ac:dyDescent="0.3">
      <c r="A75" s="2">
        <v>44835</v>
      </c>
      <c r="B75" s="1" t="s">
        <v>92</v>
      </c>
      <c r="C75" s="1">
        <v>2022</v>
      </c>
      <c r="D75" s="57">
        <v>1105.42236328125</v>
      </c>
      <c r="E75" s="57">
        <v>836.0999755859375</v>
      </c>
      <c r="F75" s="57">
        <v>1238.7220458984375</v>
      </c>
      <c r="G75" s="57">
        <v>789.531494140625</v>
      </c>
      <c r="H75" s="57">
        <v>1023.42431640625</v>
      </c>
      <c r="I75" s="57">
        <v>1137.8685302734375</v>
      </c>
      <c r="J75" s="57">
        <v>1076.4149169921875</v>
      </c>
      <c r="K75" s="57">
        <v>768.81158447265625</v>
      </c>
      <c r="L75" s="57">
        <v>953.10986328125</v>
      </c>
      <c r="M75" s="57">
        <v>828.87652587890625</v>
      </c>
      <c r="N75" s="57">
        <v>1069.993896484375</v>
      </c>
      <c r="O75" s="57">
        <v>893.849853515625</v>
      </c>
      <c r="P75">
        <f>+'Indice PondENGHO'!BL72</f>
        <v>1047.37109375</v>
      </c>
      <c r="Q75" s="65">
        <f t="shared" si="53"/>
        <v>6.3011256746834388E-2</v>
      </c>
      <c r="R75" s="75">
        <f t="shared" si="54"/>
        <v>2.1943427508402991</v>
      </c>
      <c r="S75" s="75">
        <f t="shared" si="55"/>
        <v>9.7156980140788524E-2</v>
      </c>
      <c r="T75" s="75">
        <f t="shared" si="56"/>
        <v>0.65349118602371159</v>
      </c>
      <c r="U75" s="75">
        <f t="shared" si="57"/>
        <v>0.78433897896522631</v>
      </c>
      <c r="V75" s="75">
        <f t="shared" si="58"/>
        <v>0.20590940926875731</v>
      </c>
      <c r="W75" s="75">
        <f t="shared" si="59"/>
        <v>0.31326726237422958</v>
      </c>
      <c r="X75" s="75">
        <f t="shared" si="60"/>
        <v>0.52726705233569271</v>
      </c>
      <c r="Y75" s="75">
        <f t="shared" si="61"/>
        <v>0.41456379905425855</v>
      </c>
      <c r="Z75" s="75">
        <f t="shared" si="62"/>
        <v>0.40080616796210755</v>
      </c>
      <c r="AA75" s="75">
        <f t="shared" si="63"/>
        <v>8.7113533112057745E-2</v>
      </c>
      <c r="AB75" s="75">
        <f t="shared" si="64"/>
        <v>0.32267493084556848</v>
      </c>
      <c r="AC75" s="75">
        <f t="shared" si="65"/>
        <v>0.19476350443097781</v>
      </c>
      <c r="AE75" s="57">
        <v>1091.333251953125</v>
      </c>
      <c r="AF75" s="57">
        <v>829.48419189453125</v>
      </c>
      <c r="AG75" s="57">
        <v>1261.91357421875</v>
      </c>
      <c r="AH75" s="57">
        <v>749.8323974609375</v>
      </c>
      <c r="AI75" s="57">
        <v>1030.8782958984375</v>
      </c>
      <c r="AJ75" s="57">
        <v>1103.0286865234375</v>
      </c>
      <c r="AK75" s="57">
        <v>1057.1837158203125</v>
      </c>
      <c r="AL75" s="57">
        <v>756.3154296875</v>
      </c>
      <c r="AM75" s="57">
        <v>957.691650390625</v>
      </c>
      <c r="AN75" s="57">
        <v>861.8668212890625</v>
      </c>
      <c r="AO75" s="57">
        <v>1060.024169921875</v>
      </c>
      <c r="AP75" s="57">
        <v>888.26409912109375</v>
      </c>
      <c r="AQ75" s="57">
        <f>+'Indice PondENGHO'!BP72</f>
        <v>1018.8541870117188</v>
      </c>
      <c r="AR75" s="65">
        <f t="shared" si="66"/>
        <v>6.3973304975850853E-2</v>
      </c>
      <c r="AS75" s="75">
        <f t="shared" si="67"/>
        <v>1.0276482430414033</v>
      </c>
      <c r="AT75" s="75">
        <f t="shared" si="41"/>
        <v>8.0119015283006093E-2</v>
      </c>
      <c r="AU75" s="75">
        <f t="shared" si="42"/>
        <v>0.48364959377165406</v>
      </c>
      <c r="AV75" s="75">
        <f t="shared" si="43"/>
        <v>0.77629532484857577</v>
      </c>
      <c r="AW75" s="75">
        <f t="shared" si="44"/>
        <v>0.34011760584391421</v>
      </c>
      <c r="AX75" s="75">
        <f t="shared" si="45"/>
        <v>0.606013025573652</v>
      </c>
      <c r="AY75" s="75">
        <f t="shared" si="46"/>
        <v>0.70742566893921555</v>
      </c>
      <c r="AZ75" s="75">
        <f t="shared" si="47"/>
        <v>0.38055948637652337</v>
      </c>
      <c r="BA75" s="75">
        <f t="shared" si="48"/>
        <v>0.50630322701004182</v>
      </c>
      <c r="BB75" s="75">
        <f t="shared" si="49"/>
        <v>0.25702580796179986</v>
      </c>
      <c r="BC75" s="75">
        <f t="shared" si="50"/>
        <v>0.62001921949934902</v>
      </c>
      <c r="BD75" s="75">
        <f t="shared" si="51"/>
        <v>0.26609110842761052</v>
      </c>
      <c r="BF75" s="57">
        <f t="shared" si="68"/>
        <v>1.1666945077988957</v>
      </c>
      <c r="BG75" s="57">
        <f t="shared" si="69"/>
        <v>1.7037964857782431E-2</v>
      </c>
      <c r="BH75" s="57">
        <f t="shared" si="70"/>
        <v>0.16984159225205753</v>
      </c>
      <c r="BI75" s="57">
        <f t="shared" si="71"/>
        <v>8.0436541166505338E-3</v>
      </c>
      <c r="BJ75" s="57">
        <f t="shared" si="72"/>
        <v>-0.1342081965751569</v>
      </c>
      <c r="BK75" s="57">
        <f t="shared" si="73"/>
        <v>-0.29274576319942242</v>
      </c>
      <c r="BL75" s="57">
        <f t="shared" si="74"/>
        <v>-0.18015861660352284</v>
      </c>
      <c r="BM75" s="57">
        <f t="shared" si="75"/>
        <v>3.4004312677735182E-2</v>
      </c>
      <c r="BN75" s="57">
        <f t="shared" si="76"/>
        <v>-0.10549705904793427</v>
      </c>
      <c r="BO75" s="57">
        <f t="shared" si="77"/>
        <v>-0.16991227484974211</v>
      </c>
      <c r="BP75" s="57">
        <f t="shared" si="78"/>
        <v>-0.29734428865378054</v>
      </c>
      <c r="BQ75" s="57">
        <f t="shared" si="79"/>
        <v>-7.132760399663271E-2</v>
      </c>
      <c r="BR75" s="57">
        <f t="shared" si="52"/>
        <v>0.1444282287769296</v>
      </c>
      <c r="BU75" t="s">
        <v>103</v>
      </c>
      <c r="BV75">
        <v>0.1937015693309363</v>
      </c>
    </row>
    <row r="76" spans="1:74" x14ac:dyDescent="0.3">
      <c r="A76" s="2">
        <v>44866</v>
      </c>
      <c r="B76" s="1" t="s">
        <v>93</v>
      </c>
      <c r="C76" s="1">
        <v>2022</v>
      </c>
      <c r="D76" s="57">
        <v>1145.238525390625</v>
      </c>
      <c r="E76" s="57">
        <v>889.87152099609375</v>
      </c>
      <c r="F76" s="57">
        <v>1294.839599609375</v>
      </c>
      <c r="G76" s="57">
        <v>852.5345458984375</v>
      </c>
      <c r="H76" s="57">
        <v>1077.351806640625</v>
      </c>
      <c r="I76" s="57">
        <v>1188.1221923828125</v>
      </c>
      <c r="J76" s="57">
        <v>1138.8302001953125</v>
      </c>
      <c r="K76" s="57">
        <v>816.14544677734375</v>
      </c>
      <c r="L76" s="57">
        <v>994.25494384765625</v>
      </c>
      <c r="M76" s="57">
        <v>857.904052734375</v>
      </c>
      <c r="N76" s="57">
        <v>1127.2764892578125</v>
      </c>
      <c r="O76" s="57">
        <v>946.04205322265625</v>
      </c>
      <c r="P76">
        <f>+'Indice PondENGHO'!BL73</f>
        <v>1096.084716796875</v>
      </c>
      <c r="Q76" s="65">
        <f t="shared" si="53"/>
        <v>4.6510375680181459E-2</v>
      </c>
      <c r="R76" s="75">
        <f t="shared" si="54"/>
        <v>1.3105791669290856</v>
      </c>
      <c r="S76" s="75">
        <f t="shared" si="55"/>
        <v>0.11415946777356564</v>
      </c>
      <c r="T76" s="75">
        <f t="shared" si="56"/>
        <v>0.42822265645468277</v>
      </c>
      <c r="U76" s="75">
        <f t="shared" si="57"/>
        <v>0.85365199755968668</v>
      </c>
      <c r="V76" s="75">
        <f t="shared" si="58"/>
        <v>0.21209843266506326</v>
      </c>
      <c r="W76" s="75">
        <f t="shared" si="59"/>
        <v>0.20082878997843259</v>
      </c>
      <c r="X76" s="75">
        <f t="shared" si="60"/>
        <v>0.61909834115684403</v>
      </c>
      <c r="Y76" s="75">
        <f t="shared" si="61"/>
        <v>0.22667585026469736</v>
      </c>
      <c r="Z76" s="75">
        <f t="shared" si="62"/>
        <v>0.30257344071946962</v>
      </c>
      <c r="AA76" s="75">
        <f t="shared" si="63"/>
        <v>4.567944139684188E-2</v>
      </c>
      <c r="AB76" s="75">
        <f t="shared" si="64"/>
        <v>0.24002929783917754</v>
      </c>
      <c r="AC76" s="75">
        <f t="shared" si="65"/>
        <v>0.18283871288107084</v>
      </c>
      <c r="AE76" s="57">
        <v>1129.2293701171875</v>
      </c>
      <c r="AF76" s="57">
        <v>882.0947265625</v>
      </c>
      <c r="AG76" s="57">
        <v>1319.209716796875</v>
      </c>
      <c r="AH76" s="57">
        <v>816.743896484375</v>
      </c>
      <c r="AI76" s="57">
        <v>1087.29150390625</v>
      </c>
      <c r="AJ76" s="57">
        <v>1145.0950927734375</v>
      </c>
      <c r="AK76" s="57">
        <v>1122.5367431640625</v>
      </c>
      <c r="AL76" s="57">
        <v>804.63275146484375</v>
      </c>
      <c r="AM76" s="57">
        <v>996.7169189453125</v>
      </c>
      <c r="AN76" s="57">
        <v>893.58380126953125</v>
      </c>
      <c r="AO76" s="57">
        <v>1119.1632080078125</v>
      </c>
      <c r="AP76" s="57">
        <v>940.00048828125</v>
      </c>
      <c r="AQ76" s="57">
        <f>+'Indice PondENGHO'!BP73</f>
        <v>1070.1524658203125</v>
      </c>
      <c r="AR76" s="65">
        <f t="shared" si="66"/>
        <v>5.0348989543882228E-2</v>
      </c>
      <c r="AS76" s="75">
        <f t="shared" si="67"/>
        <v>0.56800520708075286</v>
      </c>
      <c r="AT76" s="75">
        <f t="shared" si="41"/>
        <v>9.2443933421465826E-2</v>
      </c>
      <c r="AU76" s="75">
        <f t="shared" si="42"/>
        <v>0.32656606486375694</v>
      </c>
      <c r="AV76" s="75">
        <f t="shared" si="43"/>
        <v>0.93397280330426358</v>
      </c>
      <c r="AW76" s="75">
        <f t="shared" si="44"/>
        <v>0.37678316524576821</v>
      </c>
      <c r="AX76" s="75">
        <f t="shared" si="45"/>
        <v>0.32117176625352006</v>
      </c>
      <c r="AY76" s="75">
        <f t="shared" si="46"/>
        <v>0.97618452212701212</v>
      </c>
      <c r="AZ76" s="75">
        <f t="shared" si="47"/>
        <v>0.21016032610284224</v>
      </c>
      <c r="BA76" s="75">
        <f t="shared" si="48"/>
        <v>0.36314769812680786</v>
      </c>
      <c r="BB76" s="75">
        <f t="shared" si="49"/>
        <v>0.11398013331488403</v>
      </c>
      <c r="BC76" s="75">
        <f t="shared" si="50"/>
        <v>0.46083405972713737</v>
      </c>
      <c r="BD76" s="75">
        <f t="shared" si="51"/>
        <v>0.2473793947022383</v>
      </c>
      <c r="BF76" s="57">
        <f t="shared" si="68"/>
        <v>0.74257395984833274</v>
      </c>
      <c r="BG76" s="57">
        <f t="shared" si="69"/>
        <v>2.1715534352099816E-2</v>
      </c>
      <c r="BH76" s="57">
        <f t="shared" si="70"/>
        <v>0.10165659159092583</v>
      </c>
      <c r="BI76" s="57">
        <f t="shared" si="71"/>
        <v>-8.0320805744576895E-2</v>
      </c>
      <c r="BJ76" s="57">
        <f t="shared" si="72"/>
        <v>-0.16468473258070496</v>
      </c>
      <c r="BK76" s="57">
        <f t="shared" si="73"/>
        <v>-0.12034297627508747</v>
      </c>
      <c r="BL76" s="57">
        <f t="shared" si="74"/>
        <v>-0.35708618097016809</v>
      </c>
      <c r="BM76" s="57">
        <f t="shared" si="75"/>
        <v>1.6515524161855116E-2</v>
      </c>
      <c r="BN76" s="57">
        <f t="shared" si="76"/>
        <v>-6.0574257407338239E-2</v>
      </c>
      <c r="BO76" s="57">
        <f t="shared" si="77"/>
        <v>-6.8300691918042153E-2</v>
      </c>
      <c r="BP76" s="57">
        <f t="shared" si="78"/>
        <v>-0.22080476188795983</v>
      </c>
      <c r="BQ76" s="57">
        <f t="shared" si="79"/>
        <v>-6.4540681821167456E-2</v>
      </c>
      <c r="BR76" s="57">
        <f t="shared" si="52"/>
        <v>-0.25419347865183162</v>
      </c>
      <c r="BU76" t="s">
        <v>100</v>
      </c>
      <c r="BV76">
        <v>0.67955177648177689</v>
      </c>
    </row>
    <row r="77" spans="1:74" x14ac:dyDescent="0.3">
      <c r="A77" s="2">
        <v>44896</v>
      </c>
      <c r="B77" s="1" t="s">
        <v>82</v>
      </c>
      <c r="C77" s="1">
        <v>2022</v>
      </c>
      <c r="D77" s="57">
        <v>1194.415283203125</v>
      </c>
      <c r="E77" s="57">
        <v>954.060302734375</v>
      </c>
      <c r="F77" s="57">
        <v>1347.712158203125</v>
      </c>
      <c r="G77" s="57">
        <v>887.80291748046875</v>
      </c>
      <c r="H77" s="57">
        <v>1142.2314453125</v>
      </c>
      <c r="I77" s="57">
        <v>1255.3232421875</v>
      </c>
      <c r="J77" s="57">
        <v>1207.1695556640625</v>
      </c>
      <c r="K77" s="57">
        <v>846.47967529296875</v>
      </c>
      <c r="L77" s="57">
        <v>1043.274658203125</v>
      </c>
      <c r="M77" s="57">
        <v>889.445556640625</v>
      </c>
      <c r="N77" s="57">
        <v>1207.2919921875</v>
      </c>
      <c r="O77" s="57">
        <v>999.83935546875</v>
      </c>
      <c r="P77">
        <f>+'Indice PondENGHO'!BL74</f>
        <v>1149.3165283203125</v>
      </c>
      <c r="Q77" s="65">
        <f t="shared" si="53"/>
        <v>4.8565417168664249E-2</v>
      </c>
      <c r="R77" s="75">
        <f t="shared" si="54"/>
        <v>1.5467503332045072</v>
      </c>
      <c r="S77" s="75">
        <f t="shared" si="55"/>
        <v>0.13021919659100287</v>
      </c>
      <c r="T77" s="75">
        <f t="shared" si="56"/>
        <v>0.38552957451228564</v>
      </c>
      <c r="U77" s="75">
        <f t="shared" si="57"/>
        <v>0.45662653354206245</v>
      </c>
      <c r="V77" s="75">
        <f t="shared" si="58"/>
        <v>0.24383280481564945</v>
      </c>
      <c r="W77" s="75">
        <f t="shared" si="59"/>
        <v>0.25662016228000722</v>
      </c>
      <c r="X77" s="75">
        <f t="shared" si="60"/>
        <v>0.64773301687650753</v>
      </c>
      <c r="Y77" s="75">
        <f t="shared" si="61"/>
        <v>0.13881063020712148</v>
      </c>
      <c r="Z77" s="75">
        <f t="shared" si="62"/>
        <v>0.34446105272216349</v>
      </c>
      <c r="AA77" s="75">
        <f t="shared" si="63"/>
        <v>4.7429615841166305E-2</v>
      </c>
      <c r="AB77" s="75">
        <f t="shared" si="64"/>
        <v>0.32038500996147312</v>
      </c>
      <c r="AC77" s="75">
        <f t="shared" si="65"/>
        <v>0.18008581824609773</v>
      </c>
      <c r="AE77" s="57">
        <v>1183.18115234375</v>
      </c>
      <c r="AF77" s="57">
        <v>944.8206787109375</v>
      </c>
      <c r="AG77" s="57">
        <v>1372.0576171875</v>
      </c>
      <c r="AH77" s="57">
        <v>851.20269775390625</v>
      </c>
      <c r="AI77" s="57">
        <v>1151.2918701171875</v>
      </c>
      <c r="AJ77" s="57">
        <v>1210.159423828125</v>
      </c>
      <c r="AK77" s="57">
        <v>1186.533447265625</v>
      </c>
      <c r="AL77" s="57">
        <v>830.79736328125</v>
      </c>
      <c r="AM77" s="57">
        <v>1041.48095703125</v>
      </c>
      <c r="AN77" s="57">
        <v>935.46343994140625</v>
      </c>
      <c r="AO77" s="57">
        <v>1199.80859375</v>
      </c>
      <c r="AP77" s="57">
        <v>994.4049072265625</v>
      </c>
      <c r="AQ77" s="57">
        <f>+'Indice PondENGHO'!BP74</f>
        <v>1126.7845458984375</v>
      </c>
      <c r="AR77" s="65">
        <f t="shared" si="66"/>
        <v>5.2919637048833401E-2</v>
      </c>
      <c r="AS77" s="75">
        <f t="shared" si="67"/>
        <v>0.77271589911700433</v>
      </c>
      <c r="AT77" s="75">
        <f t="shared" si="41"/>
        <v>0.10531965420983995</v>
      </c>
      <c r="AU77" s="75">
        <f t="shared" si="42"/>
        <v>0.28782589770373557</v>
      </c>
      <c r="AV77" s="75">
        <f t="shared" si="43"/>
        <v>0.4596106646998786</v>
      </c>
      <c r="AW77" s="75">
        <f t="shared" si="44"/>
        <v>0.40846007575106352</v>
      </c>
      <c r="AX77" s="75">
        <f t="shared" si="45"/>
        <v>0.47468048665174756</v>
      </c>
      <c r="AY77" s="75">
        <f t="shared" si="46"/>
        <v>0.91344052790175534</v>
      </c>
      <c r="AZ77" s="75">
        <f t="shared" si="47"/>
        <v>0.1087473387049834</v>
      </c>
      <c r="BA77" s="75">
        <f t="shared" si="48"/>
        <v>0.39803669665572383</v>
      </c>
      <c r="BB77" s="75">
        <f t="shared" si="49"/>
        <v>0.14381252782155371</v>
      </c>
      <c r="BC77" s="75">
        <f t="shared" si="50"/>
        <v>0.60049071770864559</v>
      </c>
      <c r="BD77" s="75">
        <f t="shared" si="51"/>
        <v>0.24857534198011538</v>
      </c>
      <c r="BF77" s="57">
        <f t="shared" si="68"/>
        <v>0.77403443408750283</v>
      </c>
      <c r="BG77" s="57">
        <f t="shared" si="69"/>
        <v>2.4899542381162917E-2</v>
      </c>
      <c r="BH77" s="57">
        <f t="shared" si="70"/>
        <v>9.7703676808550077E-2</v>
      </c>
      <c r="BI77" s="57">
        <f t="shared" si="71"/>
        <v>-2.98413115781615E-3</v>
      </c>
      <c r="BJ77" s="57">
        <f t="shared" si="72"/>
        <v>-0.16462727093541407</v>
      </c>
      <c r="BK77" s="57">
        <f t="shared" si="73"/>
        <v>-0.21806032437174033</v>
      </c>
      <c r="BL77" s="57">
        <f t="shared" si="74"/>
        <v>-0.26570751102524781</v>
      </c>
      <c r="BM77" s="57">
        <f t="shared" si="75"/>
        <v>3.0063291502138073E-2</v>
      </c>
      <c r="BN77" s="57">
        <f t="shared" si="76"/>
        <v>-5.3575643933560346E-2</v>
      </c>
      <c r="BO77" s="57">
        <f t="shared" si="77"/>
        <v>-9.6382911980387398E-2</v>
      </c>
      <c r="BP77" s="57">
        <f t="shared" si="78"/>
        <v>-0.28010570774717247</v>
      </c>
      <c r="BQ77" s="57">
        <f t="shared" si="79"/>
        <v>-6.8489523734017649E-2</v>
      </c>
      <c r="BR77" s="57">
        <f t="shared" si="52"/>
        <v>-0.22323208010600235</v>
      </c>
    </row>
    <row r="78" spans="1:74" x14ac:dyDescent="0.3">
      <c r="A78" s="2">
        <v>44927</v>
      </c>
      <c r="B78" s="1" t="s">
        <v>83</v>
      </c>
      <c r="C78" s="1">
        <v>2023</v>
      </c>
      <c r="D78" s="57">
        <v>1276.9151611328125</v>
      </c>
      <c r="E78" s="57">
        <v>1022.9198608398438</v>
      </c>
      <c r="F78" s="57">
        <v>1382.0489501953125</v>
      </c>
      <c r="G78" s="57">
        <v>955.70697021484375</v>
      </c>
      <c r="H78" s="57">
        <v>1206.2462158203125</v>
      </c>
      <c r="I78" s="57">
        <v>1314.496337890625</v>
      </c>
      <c r="J78" s="57">
        <v>1276.6165771484375</v>
      </c>
      <c r="K78" s="57">
        <v>914.25909423828125</v>
      </c>
      <c r="L78" s="57">
        <v>1132.524658203125</v>
      </c>
      <c r="M78" s="57">
        <v>897.5472412109375</v>
      </c>
      <c r="N78" s="57">
        <v>1286.3204345703125</v>
      </c>
      <c r="O78" s="57">
        <v>1067.99755859375</v>
      </c>
      <c r="P78">
        <f>+'Indice PondENGHO'!BL75</f>
        <v>1220.0675048828125</v>
      </c>
      <c r="Q78" s="65">
        <f t="shared" si="53"/>
        <v>6.1559174360696023E-2</v>
      </c>
      <c r="R78" s="75">
        <f t="shared" si="54"/>
        <v>2.4746746039979675</v>
      </c>
      <c r="S78" s="75">
        <f t="shared" si="55"/>
        <v>0.13322464746337404</v>
      </c>
      <c r="T78" s="75">
        <f t="shared" si="56"/>
        <v>0.23877648752624472</v>
      </c>
      <c r="U78" s="75">
        <f t="shared" si="57"/>
        <v>0.8384475519013147</v>
      </c>
      <c r="V78" s="75">
        <f t="shared" si="58"/>
        <v>0.22943959883213158</v>
      </c>
      <c r="W78" s="75">
        <f t="shared" si="59"/>
        <v>0.21549811617256309</v>
      </c>
      <c r="X78" s="75">
        <f t="shared" si="60"/>
        <v>0.6277449827287479</v>
      </c>
      <c r="Y78" s="75">
        <f t="shared" si="61"/>
        <v>0.29579585448924822</v>
      </c>
      <c r="Z78" s="75">
        <f t="shared" si="62"/>
        <v>0.59811134880030048</v>
      </c>
      <c r="AA78" s="75">
        <f t="shared" si="63"/>
        <v>1.1618418359872989E-2</v>
      </c>
      <c r="AB78" s="75">
        <f t="shared" si="64"/>
        <v>0.30177686401794951</v>
      </c>
      <c r="AC78" s="75">
        <f t="shared" si="65"/>
        <v>0.21759134567616892</v>
      </c>
      <c r="AE78" s="57">
        <v>1262.267578125</v>
      </c>
      <c r="AF78" s="57">
        <v>1014.0607299804688</v>
      </c>
      <c r="AG78" s="57">
        <v>1404.028076171875</v>
      </c>
      <c r="AH78" s="57">
        <v>920.60870361328125</v>
      </c>
      <c r="AI78" s="57">
        <v>1212.8416748046875</v>
      </c>
      <c r="AJ78" s="57">
        <v>1271.3843994140625</v>
      </c>
      <c r="AK78" s="57">
        <v>1257.50537109375</v>
      </c>
      <c r="AL78" s="57">
        <v>897.4393310546875</v>
      </c>
      <c r="AM78" s="57">
        <v>1136.35791015625</v>
      </c>
      <c r="AN78" s="57">
        <v>943.98077392578125</v>
      </c>
      <c r="AO78" s="57">
        <v>1272.413330078125</v>
      </c>
      <c r="AP78" s="57">
        <v>1062.3856201171875</v>
      </c>
      <c r="AQ78" s="57">
        <f>+'Indice PondENGHO'!BP75</f>
        <v>1194.0810546875</v>
      </c>
      <c r="AR78" s="65">
        <f t="shared" si="66"/>
        <v>5.9724380347623507E-2</v>
      </c>
      <c r="AS78" s="75">
        <f t="shared" si="67"/>
        <v>1.0802405382806839</v>
      </c>
      <c r="AT78" s="75">
        <f t="shared" si="41"/>
        <v>0.11087254404103959</v>
      </c>
      <c r="AU78" s="75">
        <f t="shared" si="42"/>
        <v>0.16605634371533851</v>
      </c>
      <c r="AV78" s="75">
        <f t="shared" si="43"/>
        <v>0.88285921508782494</v>
      </c>
      <c r="AW78" s="75">
        <f t="shared" si="44"/>
        <v>0.37462633497904169</v>
      </c>
      <c r="AX78" s="75">
        <f t="shared" si="45"/>
        <v>0.42598224734227236</v>
      </c>
      <c r="AY78" s="75">
        <f t="shared" si="46"/>
        <v>0.96608139037257779</v>
      </c>
      <c r="AZ78" s="75">
        <f t="shared" si="47"/>
        <v>0.26415365477289732</v>
      </c>
      <c r="BA78" s="75">
        <f t="shared" si="48"/>
        <v>0.80456114647559351</v>
      </c>
      <c r="BB78" s="75">
        <f t="shared" si="49"/>
        <v>2.7893431238346294E-2</v>
      </c>
      <c r="BC78" s="75">
        <f t="shared" si="50"/>
        <v>0.51558016057518663</v>
      </c>
      <c r="BD78" s="75">
        <f t="shared" si="51"/>
        <v>0.29621977911687591</v>
      </c>
      <c r="BF78" s="57">
        <f t="shared" si="68"/>
        <v>1.3944340657172836</v>
      </c>
      <c r="BG78" s="57">
        <f t="shared" si="69"/>
        <v>2.2352103422334443E-2</v>
      </c>
      <c r="BH78" s="57">
        <f t="shared" si="70"/>
        <v>7.2720143810906218E-2</v>
      </c>
      <c r="BI78" s="57">
        <f t="shared" si="71"/>
        <v>-4.4411663186510242E-2</v>
      </c>
      <c r="BJ78" s="57">
        <f t="shared" si="72"/>
        <v>-0.14518673614691011</v>
      </c>
      <c r="BK78" s="57">
        <f t="shared" si="73"/>
        <v>-0.21048413116970927</v>
      </c>
      <c r="BL78" s="57">
        <f t="shared" si="74"/>
        <v>-0.33833640764382988</v>
      </c>
      <c r="BM78" s="57">
        <f t="shared" si="75"/>
        <v>3.1642199716350905E-2</v>
      </c>
      <c r="BN78" s="57">
        <f t="shared" si="76"/>
        <v>-0.20644979767529303</v>
      </c>
      <c r="BO78" s="57">
        <f t="shared" si="77"/>
        <v>-1.6275012878473306E-2</v>
      </c>
      <c r="BP78" s="57">
        <f t="shared" si="78"/>
        <v>-0.21380329655723712</v>
      </c>
      <c r="BQ78" s="57">
        <f t="shared" si="79"/>
        <v>-7.8628433440706996E-2</v>
      </c>
      <c r="BR78" s="57">
        <f t="shared" si="52"/>
        <v>0.26757303396820498</v>
      </c>
    </row>
    <row r="79" spans="1:74" x14ac:dyDescent="0.3">
      <c r="A79" s="2">
        <v>44958</v>
      </c>
      <c r="B79" s="1" t="s">
        <v>84</v>
      </c>
      <c r="C79" s="1">
        <v>2023</v>
      </c>
      <c r="D79" s="57">
        <v>1403.0848388671875</v>
      </c>
      <c r="E79" s="57">
        <v>1077.0106201171875</v>
      </c>
      <c r="F79" s="57">
        <v>1434.4852294921875</v>
      </c>
      <c r="G79" s="57">
        <v>1000.5023193359375</v>
      </c>
      <c r="H79" s="57">
        <v>1270.68408203125</v>
      </c>
      <c r="I79" s="57">
        <v>1383.5755615234375</v>
      </c>
      <c r="J79" s="57">
        <v>1342.017578125</v>
      </c>
      <c r="K79" s="57">
        <v>984.8104248046875</v>
      </c>
      <c r="L79" s="57">
        <v>1207.3582763671875</v>
      </c>
      <c r="M79" s="57">
        <v>930.29742431640625</v>
      </c>
      <c r="N79" s="57">
        <v>1385.4202880859375</v>
      </c>
      <c r="O79" s="57">
        <v>1136.154052734375</v>
      </c>
      <c r="P79">
        <f>+'Indice PondENGHO'!BL76</f>
        <v>1308.396728515625</v>
      </c>
      <c r="Q79" s="65">
        <f t="shared" si="53"/>
        <v>7.2396997116398465E-2</v>
      </c>
      <c r="R79" s="75">
        <f t="shared" si="54"/>
        <v>3.5651317284999045</v>
      </c>
      <c r="S79" s="75">
        <f t="shared" si="55"/>
        <v>9.8582361671637989E-2</v>
      </c>
      <c r="T79" s="75">
        <f t="shared" si="56"/>
        <v>0.34349427393829973</v>
      </c>
      <c r="U79" s="75">
        <f t="shared" si="57"/>
        <v>0.52103743062631291</v>
      </c>
      <c r="V79" s="75">
        <f t="shared" si="58"/>
        <v>0.21756304299818485</v>
      </c>
      <c r="W79" s="75">
        <f t="shared" si="59"/>
        <v>0.23698585639322348</v>
      </c>
      <c r="X79" s="75">
        <f t="shared" si="60"/>
        <v>0.5568905055285932</v>
      </c>
      <c r="Y79" s="75">
        <f t="shared" si="61"/>
        <v>0.29003822758664388</v>
      </c>
      <c r="Z79" s="75">
        <f t="shared" si="62"/>
        <v>0.47241790985467369</v>
      </c>
      <c r="AA79" s="75">
        <f t="shared" si="63"/>
        <v>4.4242657404981636E-2</v>
      </c>
      <c r="AB79" s="75">
        <f t="shared" si="64"/>
        <v>0.35647684334071617</v>
      </c>
      <c r="AC79" s="75">
        <f t="shared" si="65"/>
        <v>0.20496821570762466</v>
      </c>
      <c r="AE79" s="57">
        <v>1385.0950927734375</v>
      </c>
      <c r="AF79" s="57">
        <v>1066.6436767578125</v>
      </c>
      <c r="AG79" s="57">
        <v>1459.544189453125</v>
      </c>
      <c r="AH79" s="57">
        <v>964.6436767578125</v>
      </c>
      <c r="AI79" s="57">
        <v>1273.2593994140625</v>
      </c>
      <c r="AJ79" s="57">
        <v>1339.7242431640625</v>
      </c>
      <c r="AK79" s="57">
        <v>1317.5687255859375</v>
      </c>
      <c r="AL79" s="57">
        <v>966.56378173828125</v>
      </c>
      <c r="AM79" s="57">
        <v>1202.3895263671875</v>
      </c>
      <c r="AN79" s="57">
        <v>977.0794677734375</v>
      </c>
      <c r="AO79" s="57">
        <v>1367.6197509765625</v>
      </c>
      <c r="AP79" s="57">
        <v>1132.1671142578125</v>
      </c>
      <c r="AQ79" s="57">
        <f>+'Indice PondENGHO'!BP76</f>
        <v>1268.9635009765625</v>
      </c>
      <c r="AR79" s="65">
        <f t="shared" si="66"/>
        <v>6.2711359496998131E-2</v>
      </c>
      <c r="AS79" s="75">
        <f t="shared" si="67"/>
        <v>1.5804107631511459</v>
      </c>
      <c r="AT79" s="75">
        <f t="shared" si="41"/>
        <v>7.9317194508873451E-2</v>
      </c>
      <c r="AU79" s="75">
        <f t="shared" si="42"/>
        <v>0.27163232144871025</v>
      </c>
      <c r="AV79" s="75">
        <f t="shared" si="43"/>
        <v>0.52765241439219379</v>
      </c>
      <c r="AW79" s="75">
        <f t="shared" si="44"/>
        <v>0.34641108572442075</v>
      </c>
      <c r="AX79" s="75">
        <f t="shared" si="45"/>
        <v>0.44791195413391205</v>
      </c>
      <c r="AY79" s="75">
        <f t="shared" si="46"/>
        <v>0.77018049207340911</v>
      </c>
      <c r="AZ79" s="75">
        <f t="shared" si="47"/>
        <v>0.25810492806377777</v>
      </c>
      <c r="BA79" s="75">
        <f t="shared" si="48"/>
        <v>0.52748005886760607</v>
      </c>
      <c r="BB79" s="75">
        <f t="shared" si="49"/>
        <v>0.10210920895999788</v>
      </c>
      <c r="BC79" s="75">
        <f t="shared" si="50"/>
        <v>0.63687364281098513</v>
      </c>
      <c r="BD79" s="75">
        <f t="shared" si="51"/>
        <v>0.28643388623400573</v>
      </c>
      <c r="BF79" s="57">
        <f t="shared" si="68"/>
        <v>1.9847209653487585</v>
      </c>
      <c r="BG79" s="57">
        <f t="shared" si="69"/>
        <v>1.9265167162764538E-2</v>
      </c>
      <c r="BH79" s="57">
        <f t="shared" si="70"/>
        <v>7.1861952489589487E-2</v>
      </c>
      <c r="BI79" s="57">
        <f t="shared" si="71"/>
        <v>-6.6149837658808774E-3</v>
      </c>
      <c r="BJ79" s="57">
        <f t="shared" si="72"/>
        <v>-0.1288480427262359</v>
      </c>
      <c r="BK79" s="57">
        <f t="shared" si="73"/>
        <v>-0.21092609774068857</v>
      </c>
      <c r="BL79" s="57">
        <f t="shared" si="74"/>
        <v>-0.2132899865448159</v>
      </c>
      <c r="BM79" s="57">
        <f t="shared" si="75"/>
        <v>3.193329952286611E-2</v>
      </c>
      <c r="BN79" s="57">
        <f t="shared" si="76"/>
        <v>-5.5062149012932382E-2</v>
      </c>
      <c r="BO79" s="57">
        <f t="shared" si="77"/>
        <v>-5.7866551555016243E-2</v>
      </c>
      <c r="BP79" s="57">
        <f t="shared" si="78"/>
        <v>-0.28039679947026896</v>
      </c>
      <c r="BQ79" s="57">
        <f t="shared" si="79"/>
        <v>-8.1465670526381068E-2</v>
      </c>
      <c r="BR79" s="57">
        <f t="shared" si="52"/>
        <v>1.0733111031817584</v>
      </c>
    </row>
    <row r="80" spans="1:74" x14ac:dyDescent="0.3">
      <c r="A80" s="2">
        <v>44986</v>
      </c>
      <c r="B80" s="1" t="s">
        <v>85</v>
      </c>
      <c r="C80" s="1">
        <v>2023</v>
      </c>
      <c r="D80" s="57">
        <v>1528.9940185546875</v>
      </c>
      <c r="E80" s="57">
        <v>1166.5931396484375</v>
      </c>
      <c r="F80" s="57">
        <v>1557.264404296875</v>
      </c>
      <c r="G80" s="57">
        <v>1063.921142578125</v>
      </c>
      <c r="H80" s="57">
        <v>1344.944580078125</v>
      </c>
      <c r="I80" s="57">
        <v>1462.68408203125</v>
      </c>
      <c r="J80" s="57">
        <v>1412.1849365234375</v>
      </c>
      <c r="K80" s="57">
        <v>1004.3700561523438</v>
      </c>
      <c r="L80" s="57">
        <v>1263.112548828125</v>
      </c>
      <c r="M80" s="57">
        <v>1203.6292724609375</v>
      </c>
      <c r="N80" s="57">
        <v>1495.6488037109375</v>
      </c>
      <c r="O80" s="57">
        <v>1206.8875732421875</v>
      </c>
      <c r="P80">
        <f>+'Indice PondENGHO'!BL77</f>
        <v>1409.91064453125</v>
      </c>
      <c r="Q80" s="65">
        <f t="shared" si="53"/>
        <v>7.7586494832337705E-2</v>
      </c>
      <c r="R80" s="75">
        <f t="shared" si="54"/>
        <v>3.3175875514077133</v>
      </c>
      <c r="S80" s="75">
        <f t="shared" si="55"/>
        <v>0.15224527536464835</v>
      </c>
      <c r="T80" s="75">
        <f t="shared" si="56"/>
        <v>0.749992213771421</v>
      </c>
      <c r="U80" s="75">
        <f t="shared" si="57"/>
        <v>0.68785767577958501</v>
      </c>
      <c r="V80" s="75">
        <f t="shared" si="58"/>
        <v>0.23380093419694897</v>
      </c>
      <c r="W80" s="75">
        <f t="shared" si="59"/>
        <v>0.25307115824510129</v>
      </c>
      <c r="X80" s="75">
        <f t="shared" si="60"/>
        <v>0.55714079036505326</v>
      </c>
      <c r="Y80" s="75">
        <f t="shared" si="61"/>
        <v>7.4981670135954206E-2</v>
      </c>
      <c r="Z80" s="75">
        <f t="shared" si="62"/>
        <v>0.32821027576472744</v>
      </c>
      <c r="AA80" s="75">
        <f t="shared" si="63"/>
        <v>0.34431989789660394</v>
      </c>
      <c r="AB80" s="75">
        <f t="shared" si="64"/>
        <v>0.36974020763356708</v>
      </c>
      <c r="AC80" s="75">
        <f t="shared" si="65"/>
        <v>0.19835765364998351</v>
      </c>
      <c r="AE80" s="57">
        <v>1515.783203125</v>
      </c>
      <c r="AF80" s="57">
        <v>1155.0390625</v>
      </c>
      <c r="AG80" s="57">
        <v>1599.38037109375</v>
      </c>
      <c r="AH80" s="57">
        <v>1026.74365234375</v>
      </c>
      <c r="AI80" s="57">
        <v>1346.5711669921875</v>
      </c>
      <c r="AJ80" s="57">
        <v>1416.14501953125</v>
      </c>
      <c r="AK80" s="57">
        <v>1387.3624267578125</v>
      </c>
      <c r="AL80" s="57">
        <v>984.62213134765625</v>
      </c>
      <c r="AM80" s="57">
        <v>1254.794189453125</v>
      </c>
      <c r="AN80" s="57">
        <v>1242.9810791015625</v>
      </c>
      <c r="AO80" s="57">
        <v>1473.625244140625</v>
      </c>
      <c r="AP80" s="57">
        <v>1203.44921875</v>
      </c>
      <c r="AQ80" s="57">
        <f>+'Indice PondENGHO'!BP77</f>
        <v>1364.1600341796875</v>
      </c>
      <c r="AR80" s="65">
        <f t="shared" si="66"/>
        <v>7.5019126341982378E-2</v>
      </c>
      <c r="AS80" s="75">
        <f t="shared" si="67"/>
        <v>1.5680315751312346</v>
      </c>
      <c r="AT80" s="75">
        <f t="shared" si="41"/>
        <v>0.12433586788425047</v>
      </c>
      <c r="AU80" s="75">
        <f t="shared" si="42"/>
        <v>0.6380083452371631</v>
      </c>
      <c r="AV80" s="75">
        <f t="shared" si="43"/>
        <v>0.69388265905271729</v>
      </c>
      <c r="AW80" s="75">
        <f t="shared" si="44"/>
        <v>0.39196340149044184</v>
      </c>
      <c r="AX80" s="75">
        <f t="shared" si="45"/>
        <v>0.46706199281481048</v>
      </c>
      <c r="AY80" s="75">
        <f t="shared" si="46"/>
        <v>0.83453310827898575</v>
      </c>
      <c r="AZ80" s="75">
        <f t="shared" si="47"/>
        <v>6.2876313565444972E-2</v>
      </c>
      <c r="BA80" s="75">
        <f t="shared" si="48"/>
        <v>0.39036283432693436</v>
      </c>
      <c r="BB80" s="75">
        <f t="shared" si="49"/>
        <v>0.76492602262488296</v>
      </c>
      <c r="BC80" s="75">
        <f t="shared" si="50"/>
        <v>0.6612410676986672</v>
      </c>
      <c r="BD80" s="75">
        <f t="shared" si="51"/>
        <v>0.27284063715608525</v>
      </c>
      <c r="BF80" s="57">
        <f t="shared" si="68"/>
        <v>1.7495559762764787</v>
      </c>
      <c r="BG80" s="57">
        <f t="shared" si="69"/>
        <v>2.7909407480397885E-2</v>
      </c>
      <c r="BH80" s="57">
        <f t="shared" si="70"/>
        <v>0.1119838685342579</v>
      </c>
      <c r="BI80" s="57">
        <f t="shared" si="71"/>
        <v>-6.0249832731322783E-3</v>
      </c>
      <c r="BJ80" s="57">
        <f t="shared" si="72"/>
        <v>-0.15816246729349287</v>
      </c>
      <c r="BK80" s="57">
        <f t="shared" si="73"/>
        <v>-0.21399083456970919</v>
      </c>
      <c r="BL80" s="57">
        <f t="shared" si="74"/>
        <v>-0.27739231791393248</v>
      </c>
      <c r="BM80" s="57">
        <f t="shared" si="75"/>
        <v>1.2105356570509235E-2</v>
      </c>
      <c r="BN80" s="57">
        <f t="shared" si="76"/>
        <v>-6.2152558562206917E-2</v>
      </c>
      <c r="BO80" s="57">
        <f t="shared" si="77"/>
        <v>-0.42060612472827902</v>
      </c>
      <c r="BP80" s="57">
        <f t="shared" si="78"/>
        <v>-0.29150086006510012</v>
      </c>
      <c r="BQ80" s="57">
        <f t="shared" si="79"/>
        <v>-7.4482983506101746E-2</v>
      </c>
      <c r="BR80" s="57">
        <f t="shared" si="52"/>
        <v>0.39724147894968886</v>
      </c>
    </row>
    <row r="81" spans="1:70" x14ac:dyDescent="0.3">
      <c r="A81" s="2">
        <v>45017</v>
      </c>
      <c r="B81" s="1" t="s">
        <v>86</v>
      </c>
      <c r="C81" s="1">
        <v>2023</v>
      </c>
      <c r="D81" s="57">
        <v>1679.9033203125</v>
      </c>
      <c r="E81" s="57">
        <v>1212.11083984375</v>
      </c>
      <c r="F81" s="57">
        <v>1719.7908935546875</v>
      </c>
      <c r="G81" s="57">
        <v>1119.7401123046875</v>
      </c>
      <c r="H81" s="57">
        <v>1460.245849609375</v>
      </c>
      <c r="I81" s="57">
        <v>1558.494384765625</v>
      </c>
      <c r="J81" s="57">
        <v>1499.3486328125</v>
      </c>
      <c r="K81" s="57">
        <v>1066.8155517578125</v>
      </c>
      <c r="L81" s="57">
        <v>1354.96923828125</v>
      </c>
      <c r="M81" s="57">
        <v>1260.807373046875</v>
      </c>
      <c r="N81" s="57">
        <v>1649.6666259765625</v>
      </c>
      <c r="O81" s="57">
        <v>1284.6734619140625</v>
      </c>
      <c r="P81">
        <f>+'Indice PondENGHO'!BL78</f>
        <v>1531.0870361328125</v>
      </c>
      <c r="Q81" s="65">
        <f t="shared" si="53"/>
        <v>8.5946149900761881E-2</v>
      </c>
      <c r="R81" s="75">
        <f t="shared" si="54"/>
        <v>3.6900212582295713</v>
      </c>
      <c r="S81" s="75">
        <f t="shared" si="55"/>
        <v>7.1787482310957523E-2</v>
      </c>
      <c r="T81" s="75">
        <f t="shared" si="56"/>
        <v>0.92130633817409158</v>
      </c>
      <c r="U81" s="75">
        <f t="shared" si="57"/>
        <v>0.5618366748227237</v>
      </c>
      <c r="V81" s="75">
        <f t="shared" si="58"/>
        <v>0.33687620333449636</v>
      </c>
      <c r="W81" s="75">
        <f t="shared" si="59"/>
        <v>0.28443266009121287</v>
      </c>
      <c r="X81" s="75">
        <f t="shared" si="60"/>
        <v>0.64226362773570833</v>
      </c>
      <c r="Y81" s="75">
        <f t="shared" si="61"/>
        <v>0.222148518593178</v>
      </c>
      <c r="Z81" s="75">
        <f t="shared" si="62"/>
        <v>0.50180232636005961</v>
      </c>
      <c r="AA81" s="75">
        <f t="shared" si="63"/>
        <v>6.6842004835693539E-2</v>
      </c>
      <c r="AB81" s="75">
        <f t="shared" si="64"/>
        <v>0.47942597511447194</v>
      </c>
      <c r="AC81" s="75">
        <f t="shared" si="65"/>
        <v>0.20242883058920869</v>
      </c>
      <c r="AE81" s="57">
        <v>1670.56982421875</v>
      </c>
      <c r="AF81" s="57">
        <v>1197.5133056640625</v>
      </c>
      <c r="AG81" s="57">
        <v>1773.03466796875</v>
      </c>
      <c r="AH81" s="57">
        <v>1087.76904296875</v>
      </c>
      <c r="AI81" s="57">
        <v>1463.4835205078125</v>
      </c>
      <c r="AJ81" s="57">
        <v>1509.8834228515625</v>
      </c>
      <c r="AK81" s="57">
        <v>1478.6544189453125</v>
      </c>
      <c r="AL81" s="57">
        <v>1046.2294921875</v>
      </c>
      <c r="AM81" s="57">
        <v>1351.1190185546875</v>
      </c>
      <c r="AN81" s="57">
        <v>1307.8299560546875</v>
      </c>
      <c r="AO81" s="57">
        <v>1613.43896484375</v>
      </c>
      <c r="AP81" s="57">
        <v>1284.3262939453125</v>
      </c>
      <c r="AQ81" s="57">
        <f>+'Indice PondENGHO'!BP78</f>
        <v>1476.4129638671875</v>
      </c>
      <c r="AR81" s="65">
        <f t="shared" si="66"/>
        <v>8.2287214751164628E-2</v>
      </c>
      <c r="AS81" s="75">
        <f t="shared" si="67"/>
        <v>1.7234552265297243</v>
      </c>
      <c r="AT81" s="75">
        <f t="shared" si="41"/>
        <v>5.5442185811254999E-2</v>
      </c>
      <c r="AU81" s="75">
        <f t="shared" si="42"/>
        <v>0.73525874198484609</v>
      </c>
      <c r="AV81" s="75">
        <f t="shared" si="43"/>
        <v>0.63278042065346696</v>
      </c>
      <c r="AW81" s="75">
        <f t="shared" si="44"/>
        <v>0.58006957970379547</v>
      </c>
      <c r="AX81" s="75">
        <f t="shared" si="45"/>
        <v>0.53165327624419156</v>
      </c>
      <c r="AY81" s="75">
        <f t="shared" si="46"/>
        <v>1.0129963627442933</v>
      </c>
      <c r="AZ81" s="75">
        <f t="shared" si="47"/>
        <v>0.19906251159104979</v>
      </c>
      <c r="BA81" s="75">
        <f t="shared" si="48"/>
        <v>0.6658626222843963</v>
      </c>
      <c r="BB81" s="75">
        <f t="shared" si="49"/>
        <v>0.17312061501201317</v>
      </c>
      <c r="BC81" s="75">
        <f t="shared" si="50"/>
        <v>0.8093364517858721</v>
      </c>
      <c r="BD81" s="75">
        <f t="shared" si="51"/>
        <v>0.287277649914497</v>
      </c>
      <c r="BF81" s="57">
        <f t="shared" si="68"/>
        <v>1.966566031699847</v>
      </c>
      <c r="BG81" s="57">
        <f t="shared" si="69"/>
        <v>1.6345296499702525E-2</v>
      </c>
      <c r="BH81" s="57">
        <f t="shared" si="70"/>
        <v>0.18604759618924549</v>
      </c>
      <c r="BI81" s="57">
        <f t="shared" si="71"/>
        <v>-7.0943745830743254E-2</v>
      </c>
      <c r="BJ81" s="57">
        <f t="shared" si="72"/>
        <v>-0.24319337636929911</v>
      </c>
      <c r="BK81" s="57">
        <f t="shared" si="73"/>
        <v>-0.24722061615297869</v>
      </c>
      <c r="BL81" s="57">
        <f t="shared" si="74"/>
        <v>-0.37073273500858495</v>
      </c>
      <c r="BM81" s="57">
        <f t="shared" si="75"/>
        <v>2.3086007002128206E-2</v>
      </c>
      <c r="BN81" s="57">
        <f t="shared" si="76"/>
        <v>-0.16406029592433669</v>
      </c>
      <c r="BO81" s="57">
        <f t="shared" si="77"/>
        <v>-0.10627861017631964</v>
      </c>
      <c r="BP81" s="57">
        <f t="shared" si="78"/>
        <v>-0.32991047667140017</v>
      </c>
      <c r="BQ81" s="57">
        <f t="shared" si="79"/>
        <v>-8.4848819325288316E-2</v>
      </c>
      <c r="BR81" s="57">
        <f t="shared" si="52"/>
        <v>0.57485625593197276</v>
      </c>
    </row>
    <row r="82" spans="1:70" x14ac:dyDescent="0.3">
      <c r="A82" s="2">
        <v>45047</v>
      </c>
      <c r="B82" s="1" t="s">
        <v>87</v>
      </c>
      <c r="C82" s="1">
        <v>2023</v>
      </c>
      <c r="D82" s="57">
        <v>1782.088623046875</v>
      </c>
      <c r="E82" s="57">
        <v>1315.4029541015625</v>
      </c>
      <c r="F82" s="57">
        <v>1849.95458984375</v>
      </c>
      <c r="G82" s="57">
        <v>1251.8009033203125</v>
      </c>
      <c r="H82" s="57">
        <v>1589.091796875</v>
      </c>
      <c r="I82" s="57">
        <v>1704.8995361328125</v>
      </c>
      <c r="J82" s="57">
        <v>1612.5914306640625</v>
      </c>
      <c r="K82" s="57">
        <v>1138.4100341796875</v>
      </c>
      <c r="L82" s="57">
        <v>1460.772216796875</v>
      </c>
      <c r="M82" s="57">
        <v>1321.12109375</v>
      </c>
      <c r="N82" s="57">
        <v>1800.11376953125</v>
      </c>
      <c r="O82" s="57">
        <v>1378.0029296875</v>
      </c>
      <c r="P82">
        <f>+'Indice PondENGHO'!BL79</f>
        <v>1644.90380859375</v>
      </c>
      <c r="Q82" s="65">
        <f t="shared" si="53"/>
        <v>7.4337232159194189E-2</v>
      </c>
      <c r="R82" s="75">
        <f t="shared" si="54"/>
        <v>2.3008748894949007</v>
      </c>
      <c r="S82" s="75">
        <f t="shared" si="55"/>
        <v>0.15001244458982274</v>
      </c>
      <c r="T82" s="75">
        <f t="shared" si="56"/>
        <v>0.6794562339920337</v>
      </c>
      <c r="U82" s="75">
        <f t="shared" si="57"/>
        <v>1.2240351042502455</v>
      </c>
      <c r="V82" s="75">
        <f t="shared" si="58"/>
        <v>0.34665599687326781</v>
      </c>
      <c r="W82" s="75">
        <f t="shared" si="59"/>
        <v>0.40023523422052204</v>
      </c>
      <c r="X82" s="75">
        <f t="shared" si="60"/>
        <v>0.76838696727772615</v>
      </c>
      <c r="Y82" s="75">
        <f t="shared" si="61"/>
        <v>0.23453818963215947</v>
      </c>
      <c r="Z82" s="75">
        <f t="shared" si="62"/>
        <v>0.5322448711419846</v>
      </c>
      <c r="AA82" s="75">
        <f t="shared" si="63"/>
        <v>6.492733448956016E-2</v>
      </c>
      <c r="AB82" s="75">
        <f t="shared" si="64"/>
        <v>0.43124715046091011</v>
      </c>
      <c r="AC82" s="75">
        <f t="shared" si="65"/>
        <v>0.22365676958389877</v>
      </c>
      <c r="AE82" s="57">
        <v>1766.8240966796875</v>
      </c>
      <c r="AF82" s="57">
        <v>1298.263916015625</v>
      </c>
      <c r="AG82" s="57">
        <v>1908.0567626953125</v>
      </c>
      <c r="AH82" s="57">
        <v>1214.3626708984375</v>
      </c>
      <c r="AI82" s="57">
        <v>1591.100830078125</v>
      </c>
      <c r="AJ82" s="57">
        <v>1642.009033203125</v>
      </c>
      <c r="AK82" s="57">
        <v>1598.9503173828125</v>
      </c>
      <c r="AL82" s="57">
        <v>1117.1436767578125</v>
      </c>
      <c r="AM82" s="57">
        <v>1469.402099609375</v>
      </c>
      <c r="AN82" s="57">
        <v>1372.8116455078125</v>
      </c>
      <c r="AO82" s="57">
        <v>1765.39599609375</v>
      </c>
      <c r="AP82" s="57">
        <v>1374.1820068359375</v>
      </c>
      <c r="AQ82" s="57">
        <f>+'Indice PondENGHO'!BP79</f>
        <v>1594.53369140625</v>
      </c>
      <c r="AR82" s="65">
        <f t="shared" si="66"/>
        <v>8.0005208860851162E-2</v>
      </c>
      <c r="AS82" s="75">
        <f t="shared" si="67"/>
        <v>0.98691173102518792</v>
      </c>
      <c r="AT82" s="75">
        <f t="shared" si="41"/>
        <v>0.12110277388476373</v>
      </c>
      <c r="AU82" s="75">
        <f t="shared" si="42"/>
        <v>0.52644282909686546</v>
      </c>
      <c r="AV82" s="75">
        <f t="shared" si="43"/>
        <v>1.2087765355561135</v>
      </c>
      <c r="AW82" s="75">
        <f t="shared" si="44"/>
        <v>0.58307038300319092</v>
      </c>
      <c r="AX82" s="75">
        <f t="shared" si="45"/>
        <v>0.69006445779921932</v>
      </c>
      <c r="AY82" s="75">
        <f t="shared" si="46"/>
        <v>1.2291863582119946</v>
      </c>
      <c r="AZ82" s="75">
        <f t="shared" si="47"/>
        <v>0.21099963210036987</v>
      </c>
      <c r="BA82" s="75">
        <f t="shared" si="48"/>
        <v>0.75294062166768849</v>
      </c>
      <c r="BB82" s="75">
        <f t="shared" si="49"/>
        <v>0.15974564796478377</v>
      </c>
      <c r="BC82" s="75">
        <f t="shared" si="50"/>
        <v>0.81001268139311511</v>
      </c>
      <c r="BD82" s="75">
        <f t="shared" si="51"/>
        <v>0.29390962344002863</v>
      </c>
      <c r="BF82" s="57">
        <f t="shared" si="68"/>
        <v>1.3139631584697127</v>
      </c>
      <c r="BG82" s="57">
        <f t="shared" si="69"/>
        <v>2.890967070505901E-2</v>
      </c>
      <c r="BH82" s="57">
        <f t="shared" si="70"/>
        <v>0.15301340489516824</v>
      </c>
      <c r="BI82" s="57">
        <f t="shared" si="71"/>
        <v>1.5258568694132002E-2</v>
      </c>
      <c r="BJ82" s="57">
        <f t="shared" si="72"/>
        <v>-0.2364143861299231</v>
      </c>
      <c r="BK82" s="57">
        <f t="shared" si="73"/>
        <v>-0.28982922357869728</v>
      </c>
      <c r="BL82" s="57">
        <f t="shared" si="74"/>
        <v>-0.46079939093426847</v>
      </c>
      <c r="BM82" s="57">
        <f t="shared" si="75"/>
        <v>2.35385575317896E-2</v>
      </c>
      <c r="BN82" s="57">
        <f t="shared" si="76"/>
        <v>-0.22069575052570389</v>
      </c>
      <c r="BO82" s="57">
        <f t="shared" si="77"/>
        <v>-9.4818313475223612E-2</v>
      </c>
      <c r="BP82" s="57">
        <f t="shared" si="78"/>
        <v>-0.378765530932205</v>
      </c>
      <c r="BQ82" s="57">
        <f t="shared" si="79"/>
        <v>-7.0252853856129865E-2</v>
      </c>
      <c r="BR82" s="57">
        <f t="shared" si="52"/>
        <v>-0.21689208913628963</v>
      </c>
    </row>
    <row r="83" spans="1:70" x14ac:dyDescent="0.3">
      <c r="A83" s="2">
        <v>45078</v>
      </c>
      <c r="B83" s="1" t="s">
        <v>88</v>
      </c>
      <c r="C83" s="1">
        <v>2023</v>
      </c>
      <c r="D83" s="57">
        <v>1861.6829833984375</v>
      </c>
      <c r="E83" s="57">
        <v>1375.1539306640625</v>
      </c>
      <c r="F83" s="57">
        <v>1931.69775390625</v>
      </c>
      <c r="G83" s="57">
        <v>1370.620849609375</v>
      </c>
      <c r="H83" s="57">
        <v>1713.923828125</v>
      </c>
      <c r="I83" s="57">
        <v>1853.2890625</v>
      </c>
      <c r="J83" s="57">
        <v>1714.979736328125</v>
      </c>
      <c r="K83" s="57">
        <v>1254.3341064453125</v>
      </c>
      <c r="L83" s="57">
        <v>1555.780029296875</v>
      </c>
      <c r="M83" s="57">
        <v>1411.9619140625</v>
      </c>
      <c r="N83" s="57">
        <v>1903.7252197265625</v>
      </c>
      <c r="O83" s="57">
        <v>1469.8658447265625</v>
      </c>
      <c r="P83">
        <f>+'Indice PondENGHO'!BL80</f>
        <v>1738.624267578125</v>
      </c>
      <c r="Q83" s="65">
        <f t="shared" si="53"/>
        <v>5.6976255082355154E-2</v>
      </c>
      <c r="R83" s="75">
        <f t="shared" si="54"/>
        <v>1.6681927854056178</v>
      </c>
      <c r="S83" s="75">
        <f t="shared" si="55"/>
        <v>8.0772681752039069E-2</v>
      </c>
      <c r="T83" s="75">
        <f t="shared" si="56"/>
        <v>0.39717548266810321</v>
      </c>
      <c r="U83" s="75">
        <f t="shared" si="57"/>
        <v>1.0251058306968053</v>
      </c>
      <c r="V83" s="75">
        <f t="shared" si="58"/>
        <v>0.31261755726816592</v>
      </c>
      <c r="W83" s="75">
        <f t="shared" si="59"/>
        <v>0.37759095495296291</v>
      </c>
      <c r="X83" s="75">
        <f t="shared" si="60"/>
        <v>0.64666466177929338</v>
      </c>
      <c r="Y83" s="75">
        <f t="shared" si="61"/>
        <v>0.3534817666402445</v>
      </c>
      <c r="Z83" s="75">
        <f t="shared" si="62"/>
        <v>0.4448691429043678</v>
      </c>
      <c r="AA83" s="75">
        <f t="shared" si="63"/>
        <v>9.1023152693212039E-2</v>
      </c>
      <c r="AB83" s="75">
        <f t="shared" si="64"/>
        <v>0.27644543160275165</v>
      </c>
      <c r="AC83" s="75">
        <f t="shared" si="65"/>
        <v>0.20490985891146607</v>
      </c>
      <c r="AE83" s="57">
        <v>1838.8470458984375</v>
      </c>
      <c r="AF83" s="57">
        <v>1356.0374755859375</v>
      </c>
      <c r="AG83" s="57">
        <v>1989.387939453125</v>
      </c>
      <c r="AH83" s="57">
        <v>1309.0806884765625</v>
      </c>
      <c r="AI83" s="57">
        <v>1719.2021484375</v>
      </c>
      <c r="AJ83" s="57">
        <v>1782.260986328125</v>
      </c>
      <c r="AK83" s="57">
        <v>1702.8878173828125</v>
      </c>
      <c r="AL83" s="57">
        <v>1233.2178955078125</v>
      </c>
      <c r="AM83" s="57">
        <v>1564.8314208984375</v>
      </c>
      <c r="AN83" s="57">
        <v>1462.4893798828125</v>
      </c>
      <c r="AO83" s="57">
        <v>1881.3878173828125</v>
      </c>
      <c r="AP83" s="57">
        <v>1463.293701171875</v>
      </c>
      <c r="AQ83" s="57">
        <f>+'Indice PondENGHO'!BP80</f>
        <v>1693.6046142578125</v>
      </c>
      <c r="AR83" s="65">
        <f t="shared" si="66"/>
        <v>6.2131595829869157E-2</v>
      </c>
      <c r="AS83" s="75">
        <f t="shared" si="67"/>
        <v>0.68736682838916308</v>
      </c>
      <c r="AT83" s="75">
        <f t="shared" si="41"/>
        <v>6.4639040998103456E-2</v>
      </c>
      <c r="AU83" s="75">
        <f t="shared" si="42"/>
        <v>0.2951636024102533</v>
      </c>
      <c r="AV83" s="75">
        <f t="shared" si="43"/>
        <v>0.84183339095693754</v>
      </c>
      <c r="AW83" s="75">
        <f t="shared" si="44"/>
        <v>0.54478403236898731</v>
      </c>
      <c r="AX83" s="75">
        <f t="shared" si="45"/>
        <v>0.68182189571147356</v>
      </c>
      <c r="AY83" s="75">
        <f t="shared" si="46"/>
        <v>0.98854979720115366</v>
      </c>
      <c r="AZ83" s="75">
        <f t="shared" si="47"/>
        <v>0.32147242558254274</v>
      </c>
      <c r="BA83" s="75">
        <f t="shared" si="48"/>
        <v>0.5654305998932232</v>
      </c>
      <c r="BB83" s="75">
        <f t="shared" si="49"/>
        <v>0.20520221188278373</v>
      </c>
      <c r="BC83" s="75">
        <f t="shared" si="50"/>
        <v>0.57551647274544115</v>
      </c>
      <c r="BD83" s="75">
        <f t="shared" si="51"/>
        <v>0.27130774182166362</v>
      </c>
      <c r="BF83" s="57">
        <f t="shared" si="68"/>
        <v>0.9808259570164547</v>
      </c>
      <c r="BG83" s="57">
        <f t="shared" si="69"/>
        <v>1.6133640753935613E-2</v>
      </c>
      <c r="BH83" s="57">
        <f t="shared" si="70"/>
        <v>0.10201188025784991</v>
      </c>
      <c r="BI83" s="57">
        <f t="shared" si="71"/>
        <v>0.18327243973986773</v>
      </c>
      <c r="BJ83" s="57">
        <f t="shared" si="72"/>
        <v>-0.23216647510082139</v>
      </c>
      <c r="BK83" s="57">
        <f t="shared" si="73"/>
        <v>-0.30423094075851065</v>
      </c>
      <c r="BL83" s="57">
        <f t="shared" si="74"/>
        <v>-0.34188513542186028</v>
      </c>
      <c r="BM83" s="57">
        <f t="shared" si="75"/>
        <v>3.2009341057701757E-2</v>
      </c>
      <c r="BN83" s="57">
        <f t="shared" si="76"/>
        <v>-0.1205614569888554</v>
      </c>
      <c r="BO83" s="57">
        <f t="shared" si="77"/>
        <v>-0.11417905918957169</v>
      </c>
      <c r="BP83" s="57">
        <f t="shared" si="78"/>
        <v>-0.29907104114268951</v>
      </c>
      <c r="BQ83" s="57">
        <f t="shared" si="79"/>
        <v>-6.6397882910197548E-2</v>
      </c>
      <c r="BR83" s="57">
        <f t="shared" si="52"/>
        <v>-0.16423873268669678</v>
      </c>
    </row>
    <row r="84" spans="1:70" x14ac:dyDescent="0.3">
      <c r="A84" s="2">
        <v>45108</v>
      </c>
      <c r="B84" s="1" t="s">
        <v>89</v>
      </c>
      <c r="C84" s="1">
        <v>2023</v>
      </c>
      <c r="D84" s="57">
        <v>1966.556640625</v>
      </c>
      <c r="E84" s="57">
        <v>1499.584716796875</v>
      </c>
      <c r="F84" s="57">
        <v>1994.58447265625</v>
      </c>
      <c r="G84" s="57">
        <v>1429.326904296875</v>
      </c>
      <c r="H84" s="57">
        <v>1821.224853515625</v>
      </c>
      <c r="I84" s="57">
        <v>2024.6173095703125</v>
      </c>
      <c r="J84" s="57">
        <v>1811.275634765625</v>
      </c>
      <c r="K84" s="57">
        <v>1403.6280517578125</v>
      </c>
      <c r="L84" s="57">
        <v>1724.3636474609375</v>
      </c>
      <c r="M84" s="57">
        <v>1501.2705078125</v>
      </c>
      <c r="N84" s="57">
        <v>2045.173095703125</v>
      </c>
      <c r="O84" s="57">
        <v>1561.875732421875</v>
      </c>
      <c r="P84">
        <f>+'Indice PondENGHO'!BL81</f>
        <v>1844.9276123046875</v>
      </c>
      <c r="Q84" s="65">
        <f t="shared" si="53"/>
        <v>6.1142218424594663E-2</v>
      </c>
      <c r="R84" s="75">
        <f t="shared" si="54"/>
        <v>2.0795296836288935</v>
      </c>
      <c r="S84" s="75">
        <f t="shared" si="55"/>
        <v>0.15914100941382267</v>
      </c>
      <c r="T84" s="75">
        <f t="shared" si="56"/>
        <v>0.28908442375697996</v>
      </c>
      <c r="U84" s="75">
        <f t="shared" si="57"/>
        <v>0.47917816030046184</v>
      </c>
      <c r="V84" s="75">
        <f t="shared" si="58"/>
        <v>0.25422951508973946</v>
      </c>
      <c r="W84" s="75">
        <f t="shared" si="59"/>
        <v>0.41246022485564299</v>
      </c>
      <c r="X84" s="75">
        <f t="shared" si="60"/>
        <v>0.57540195206851164</v>
      </c>
      <c r="Y84" s="75">
        <f t="shared" si="61"/>
        <v>0.43069551762660668</v>
      </c>
      <c r="Z84" s="75">
        <f t="shared" si="62"/>
        <v>0.74683231924988369</v>
      </c>
      <c r="AA84" s="75">
        <f t="shared" si="63"/>
        <v>8.4664012338174985E-2</v>
      </c>
      <c r="AB84" s="75">
        <f t="shared" si="64"/>
        <v>0.35705314632550439</v>
      </c>
      <c r="AC84" s="75">
        <f t="shared" si="65"/>
        <v>0.19417436847478486</v>
      </c>
      <c r="AE84" s="57">
        <v>1946.4547119140625</v>
      </c>
      <c r="AF84" s="57">
        <v>1479.72509765625</v>
      </c>
      <c r="AG84" s="57">
        <v>2051.1328125</v>
      </c>
      <c r="AH84" s="57">
        <v>1360.8436279296875</v>
      </c>
      <c r="AI84" s="57">
        <v>1826.1044921875</v>
      </c>
      <c r="AJ84" s="57">
        <v>1939.5897216796875</v>
      </c>
      <c r="AK84" s="57">
        <v>1795.3118896484375</v>
      </c>
      <c r="AL84" s="57">
        <v>1384.7261962890625</v>
      </c>
      <c r="AM84" s="57">
        <v>1741.479736328125</v>
      </c>
      <c r="AN84" s="57">
        <v>1558.39208984375</v>
      </c>
      <c r="AO84" s="57">
        <v>2019.5751953125</v>
      </c>
      <c r="AP84" s="57">
        <v>1557.88720703125</v>
      </c>
      <c r="AQ84" s="57">
        <f>+'Indice PondENGHO'!BP81</f>
        <v>1804.824462890625</v>
      </c>
      <c r="AR84" s="65">
        <f t="shared" si="66"/>
        <v>6.567049221317367E-2</v>
      </c>
      <c r="AS84" s="75">
        <f t="shared" si="67"/>
        <v>0.97161821825993377</v>
      </c>
      <c r="AT84" s="75">
        <f t="shared" si="41"/>
        <v>0.13092626760259893</v>
      </c>
      <c r="AU84" s="75">
        <f t="shared" si="42"/>
        <v>0.2120027122758455</v>
      </c>
      <c r="AV84" s="75">
        <f t="shared" si="43"/>
        <v>0.43525848652259913</v>
      </c>
      <c r="AW84" s="75">
        <f t="shared" si="44"/>
        <v>0.43012309925177339</v>
      </c>
      <c r="AX84" s="75">
        <f t="shared" si="45"/>
        <v>0.72361047761665986</v>
      </c>
      <c r="AY84" s="75">
        <f t="shared" si="46"/>
        <v>0.83166065064778871</v>
      </c>
      <c r="AZ84" s="75">
        <f t="shared" si="47"/>
        <v>0.39698962250257885</v>
      </c>
      <c r="BA84" s="75">
        <f t="shared" si="48"/>
        <v>0.99024291099930684</v>
      </c>
      <c r="BB84" s="75">
        <f t="shared" si="49"/>
        <v>0.20761707031877685</v>
      </c>
      <c r="BC84" s="75">
        <f t="shared" si="50"/>
        <v>0.64868452315167358</v>
      </c>
      <c r="BD84" s="75">
        <f t="shared" si="51"/>
        <v>0.27247306438899704</v>
      </c>
      <c r="BF84" s="57">
        <f t="shared" si="68"/>
        <v>1.1079114653689597</v>
      </c>
      <c r="BG84" s="57">
        <f t="shared" si="69"/>
        <v>2.8214741811223742E-2</v>
      </c>
      <c r="BH84" s="57">
        <f t="shared" si="70"/>
        <v>7.7081711481134463E-2</v>
      </c>
      <c r="BI84" s="57">
        <f t="shared" si="71"/>
        <v>4.3919673777862711E-2</v>
      </c>
      <c r="BJ84" s="57">
        <f t="shared" si="72"/>
        <v>-0.17589358416203393</v>
      </c>
      <c r="BK84" s="57">
        <f t="shared" si="73"/>
        <v>-0.31115025276101688</v>
      </c>
      <c r="BL84" s="57">
        <f t="shared" si="74"/>
        <v>-0.25625869857927708</v>
      </c>
      <c r="BM84" s="57">
        <f t="shared" si="75"/>
        <v>3.3705895124027829E-2</v>
      </c>
      <c r="BN84" s="57">
        <f t="shared" si="76"/>
        <v>-0.24341059174942314</v>
      </c>
      <c r="BO84" s="57">
        <f t="shared" si="77"/>
        <v>-0.12295305798060187</v>
      </c>
      <c r="BP84" s="57">
        <f t="shared" si="78"/>
        <v>-0.29163137682616919</v>
      </c>
      <c r="BQ84" s="57">
        <f t="shared" si="79"/>
        <v>-7.829869591421218E-2</v>
      </c>
      <c r="BR84" s="57">
        <f t="shared" si="52"/>
        <v>-0.18876277040952594</v>
      </c>
    </row>
    <row r="85" spans="1:70" x14ac:dyDescent="0.3">
      <c r="A85" s="2">
        <v>45139</v>
      </c>
      <c r="B85" s="1" t="s">
        <v>90</v>
      </c>
      <c r="C85" s="1">
        <v>2023</v>
      </c>
      <c r="D85" s="57">
        <v>2283.075439453125</v>
      </c>
      <c r="E85" s="57">
        <v>1632.6173095703125</v>
      </c>
      <c r="F85" s="57">
        <v>2183.88720703125</v>
      </c>
      <c r="G85" s="57">
        <v>1548.423828125</v>
      </c>
      <c r="H85" s="57">
        <v>2081.99853515625</v>
      </c>
      <c r="I85" s="57">
        <v>2331.720703125</v>
      </c>
      <c r="J85" s="57">
        <v>2005.028564453125</v>
      </c>
      <c r="K85" s="57">
        <v>1468.1953125</v>
      </c>
      <c r="L85" s="57">
        <v>1924.8724365234375</v>
      </c>
      <c r="M85" s="57">
        <v>1632.58447265625</v>
      </c>
      <c r="N85" s="57">
        <v>2307.400146484375</v>
      </c>
      <c r="O85" s="57">
        <v>1712.3974609375</v>
      </c>
      <c r="P85">
        <f>+'Indice PondENGHO'!BL82</f>
        <v>2085.723876953125</v>
      </c>
      <c r="Q85" s="65">
        <f t="shared" si="53"/>
        <v>0.13051800137981262</v>
      </c>
      <c r="R85" s="75">
        <f t="shared" si="54"/>
        <v>5.9145897451730125</v>
      </c>
      <c r="S85" s="75">
        <f t="shared" si="55"/>
        <v>0.16033883557213394</v>
      </c>
      <c r="T85" s="75">
        <f t="shared" si="56"/>
        <v>0.82006646075274781</v>
      </c>
      <c r="U85" s="75">
        <f t="shared" si="57"/>
        <v>0.91609617861403503</v>
      </c>
      <c r="V85" s="75">
        <f t="shared" si="58"/>
        <v>0.58225370636201046</v>
      </c>
      <c r="W85" s="75">
        <f t="shared" si="59"/>
        <v>0.69672938025055686</v>
      </c>
      <c r="X85" s="75">
        <f t="shared" si="60"/>
        <v>1.091033852074887</v>
      </c>
      <c r="Y85" s="75">
        <f t="shared" si="61"/>
        <v>0.17553629402417079</v>
      </c>
      <c r="Z85" s="75">
        <f t="shared" si="62"/>
        <v>0.83708113373942628</v>
      </c>
      <c r="AA85" s="75">
        <f t="shared" si="63"/>
        <v>0.11731212891143915</v>
      </c>
      <c r="AB85" s="75">
        <f t="shared" si="64"/>
        <v>0.62379276159986974</v>
      </c>
      <c r="AC85" s="75">
        <f t="shared" si="65"/>
        <v>0.29935257894804651</v>
      </c>
      <c r="AE85" s="57">
        <v>2245.627197265625</v>
      </c>
      <c r="AF85" s="57">
        <v>1601.8603515625</v>
      </c>
      <c r="AG85" s="57">
        <v>2237.948486328125</v>
      </c>
      <c r="AH85" s="57">
        <v>1490.9464111328125</v>
      </c>
      <c r="AI85" s="57">
        <v>2082.730224609375</v>
      </c>
      <c r="AJ85" s="57">
        <v>2237.79248046875</v>
      </c>
      <c r="AK85" s="57">
        <v>1983.57861328125</v>
      </c>
      <c r="AL85" s="57">
        <v>1447.0848388671875</v>
      </c>
      <c r="AM85" s="57">
        <v>1946.9710693359375</v>
      </c>
      <c r="AN85" s="57">
        <v>1700.7626953125</v>
      </c>
      <c r="AO85" s="57">
        <v>2269.48291015625</v>
      </c>
      <c r="AP85" s="57">
        <v>1701.7784423828125</v>
      </c>
      <c r="AQ85" s="57">
        <f>+'Indice PondENGHO'!BP82</f>
        <v>2024.8070068359375</v>
      </c>
      <c r="AR85" s="65">
        <f t="shared" si="66"/>
        <v>0.12188583902114569</v>
      </c>
      <c r="AS85" s="75">
        <f t="shared" si="67"/>
        <v>2.5456605556856839</v>
      </c>
      <c r="AT85" s="75">
        <f t="shared" si="41"/>
        <v>0.12183385696338664</v>
      </c>
      <c r="AU85" s="75">
        <f t="shared" si="42"/>
        <v>0.60447762821186146</v>
      </c>
      <c r="AV85" s="75">
        <f t="shared" si="43"/>
        <v>1.0309588014641051</v>
      </c>
      <c r="AW85" s="75">
        <f t="shared" si="44"/>
        <v>0.97304325786159518</v>
      </c>
      <c r="AX85" s="75">
        <f t="shared" si="45"/>
        <v>1.292512816610577</v>
      </c>
      <c r="AY85" s="75">
        <f t="shared" si="46"/>
        <v>1.5964709665500187</v>
      </c>
      <c r="AZ85" s="75">
        <f t="shared" si="47"/>
        <v>0.15398052146089211</v>
      </c>
      <c r="BA85" s="75">
        <f t="shared" si="48"/>
        <v>1.0855558137043004</v>
      </c>
      <c r="BB85" s="75">
        <f t="shared" si="49"/>
        <v>0.29045504040748438</v>
      </c>
      <c r="BC85" s="75">
        <f t="shared" si="50"/>
        <v>1.105531775514851</v>
      </c>
      <c r="BD85" s="75">
        <f t="shared" si="51"/>
        <v>0.39059169234791974</v>
      </c>
      <c r="BF85" s="57">
        <f t="shared" si="68"/>
        <v>3.3689291894873286</v>
      </c>
      <c r="BG85" s="57">
        <f t="shared" si="69"/>
        <v>3.8504978608747298E-2</v>
      </c>
      <c r="BH85" s="57">
        <f t="shared" si="70"/>
        <v>0.21558883254088634</v>
      </c>
      <c r="BI85" s="57">
        <f t="shared" si="71"/>
        <v>-0.1148626228500701</v>
      </c>
      <c r="BJ85" s="57">
        <f t="shared" si="72"/>
        <v>-0.39078955149958472</v>
      </c>
      <c r="BK85" s="57">
        <f t="shared" si="73"/>
        <v>-0.59578343636002018</v>
      </c>
      <c r="BL85" s="57">
        <f t="shared" si="74"/>
        <v>-0.50543711447513173</v>
      </c>
      <c r="BM85" s="57">
        <f t="shared" si="75"/>
        <v>2.1555772563278675E-2</v>
      </c>
      <c r="BN85" s="57">
        <f t="shared" si="76"/>
        <v>-0.24847467996487416</v>
      </c>
      <c r="BO85" s="57">
        <f t="shared" si="77"/>
        <v>-0.17314291149604522</v>
      </c>
      <c r="BP85" s="57">
        <f t="shared" si="78"/>
        <v>-0.48173901391498131</v>
      </c>
      <c r="BQ85" s="57">
        <f t="shared" si="79"/>
        <v>-9.1239113399873228E-2</v>
      </c>
      <c r="BR85" s="57">
        <f t="shared" si="52"/>
        <v>1.0431103292396604</v>
      </c>
    </row>
    <row r="86" spans="1:70" x14ac:dyDescent="0.3">
      <c r="A86" s="2">
        <v>45170</v>
      </c>
      <c r="B86" s="1" t="s">
        <v>91</v>
      </c>
      <c r="C86" s="1">
        <v>2023</v>
      </c>
      <c r="D86" s="57">
        <v>2613.584228515625</v>
      </c>
      <c r="E86" s="57">
        <v>1821.865234375</v>
      </c>
      <c r="F86" s="57">
        <v>2515.08447265625</v>
      </c>
      <c r="G86" s="57">
        <v>1687.1995849609375</v>
      </c>
      <c r="H86" s="57">
        <v>2349.667724609375</v>
      </c>
      <c r="I86" s="57">
        <v>2563.7607421875</v>
      </c>
      <c r="J86" s="57">
        <v>2229.331298828125</v>
      </c>
      <c r="K86" s="57">
        <v>1609.956787109375</v>
      </c>
      <c r="L86" s="57">
        <v>2215.42578125</v>
      </c>
      <c r="M86" s="57">
        <v>1764.8367919921875</v>
      </c>
      <c r="N86" s="57">
        <v>2605.0947265625</v>
      </c>
      <c r="O86" s="57">
        <v>1911.4449462890625</v>
      </c>
      <c r="P86">
        <f>+'Indice PondENGHO'!BL83</f>
        <v>2362.03759765625</v>
      </c>
      <c r="Q86" s="65">
        <f t="shared" si="53"/>
        <v>0.13247857195113033</v>
      </c>
      <c r="R86" s="75">
        <f t="shared" si="54"/>
        <v>5.4629930489275749</v>
      </c>
      <c r="S86" s="75">
        <f t="shared" si="55"/>
        <v>0.20175964901613172</v>
      </c>
      <c r="T86" s="75">
        <f t="shared" si="56"/>
        <v>1.2691163050023697</v>
      </c>
      <c r="U86" s="75">
        <f t="shared" si="57"/>
        <v>0.94422751085048484</v>
      </c>
      <c r="V86" s="75">
        <f t="shared" si="58"/>
        <v>0.52865142233291329</v>
      </c>
      <c r="W86" s="75">
        <f t="shared" si="59"/>
        <v>0.46565573591823523</v>
      </c>
      <c r="X86" s="75">
        <f t="shared" si="60"/>
        <v>1.1172414341915899</v>
      </c>
      <c r="Y86" s="75">
        <f t="shared" si="61"/>
        <v>0.34090651678880279</v>
      </c>
      <c r="Z86" s="75">
        <f t="shared" si="62"/>
        <v>1.0729575420196564</v>
      </c>
      <c r="AA86" s="75">
        <f t="shared" si="63"/>
        <v>0.1045099925432464</v>
      </c>
      <c r="AB86" s="75">
        <f t="shared" si="64"/>
        <v>0.62640654408684227</v>
      </c>
      <c r="AC86" s="75">
        <f t="shared" si="65"/>
        <v>0.35015716737561187</v>
      </c>
      <c r="AE86" s="57">
        <v>2567.32470703125</v>
      </c>
      <c r="AF86" s="57">
        <v>1786.5576171875</v>
      </c>
      <c r="AG86" s="57">
        <v>2589.390380859375</v>
      </c>
      <c r="AH86" s="57">
        <v>1615.953125</v>
      </c>
      <c r="AI86" s="57">
        <v>2344.77685546875</v>
      </c>
      <c r="AJ86" s="57">
        <v>2443.228271484375</v>
      </c>
      <c r="AK86" s="57">
        <v>2195.341552734375</v>
      </c>
      <c r="AL86" s="57">
        <v>1584.296630859375</v>
      </c>
      <c r="AM86" s="57">
        <v>2242.447998046875</v>
      </c>
      <c r="AN86" s="57">
        <v>1854.774658203125</v>
      </c>
      <c r="AO86" s="57">
        <v>2575.373291015625</v>
      </c>
      <c r="AP86" s="57">
        <v>1903.0467529296875</v>
      </c>
      <c r="AQ86" s="57">
        <f>+'Indice PondENGHO'!BP83</f>
        <v>2277.375732421875</v>
      </c>
      <c r="AR86" s="65">
        <f t="shared" si="66"/>
        <v>0.12473718469624107</v>
      </c>
      <c r="AS86" s="75">
        <f t="shared" si="67"/>
        <v>2.4213025590639159</v>
      </c>
      <c r="AT86" s="75">
        <f t="shared" si="41"/>
        <v>0.16297085251746421</v>
      </c>
      <c r="AU86" s="75">
        <f t="shared" si="42"/>
        <v>1.0058725831975845</v>
      </c>
      <c r="AV86" s="75">
        <f t="shared" si="43"/>
        <v>0.87621479106174405</v>
      </c>
      <c r="AW86" s="75">
        <f t="shared" si="44"/>
        <v>0.87888700712995027</v>
      </c>
      <c r="AX86" s="75">
        <f t="shared" si="45"/>
        <v>0.78762923514728744</v>
      </c>
      <c r="AY86" s="75">
        <f t="shared" si="46"/>
        <v>1.5884002062469422</v>
      </c>
      <c r="AZ86" s="75">
        <f t="shared" si="47"/>
        <v>0.2996974773467263</v>
      </c>
      <c r="BA86" s="75">
        <f t="shared" si="48"/>
        <v>1.3807172230437466</v>
      </c>
      <c r="BB86" s="75">
        <f t="shared" si="49"/>
        <v>0.27793008442652045</v>
      </c>
      <c r="BC86" s="75">
        <f t="shared" si="50"/>
        <v>1.1969607362341275</v>
      </c>
      <c r="BD86" s="75">
        <f t="shared" si="51"/>
        <v>0.48326637631814773</v>
      </c>
      <c r="BF86" s="57">
        <f t="shared" si="68"/>
        <v>3.041690489863659</v>
      </c>
      <c r="BG86" s="57">
        <f t="shared" si="69"/>
        <v>3.878879649866751E-2</v>
      </c>
      <c r="BH86" s="57">
        <f t="shared" si="70"/>
        <v>0.26324372180478517</v>
      </c>
      <c r="BI86" s="57">
        <f t="shared" si="71"/>
        <v>6.8012719788740794E-2</v>
      </c>
      <c r="BJ86" s="57">
        <f t="shared" si="72"/>
        <v>-0.35023558479703698</v>
      </c>
      <c r="BK86" s="57">
        <f t="shared" si="73"/>
        <v>-0.32197349922905222</v>
      </c>
      <c r="BL86" s="57">
        <f t="shared" si="74"/>
        <v>-0.47115877205535228</v>
      </c>
      <c r="BM86" s="57">
        <f t="shared" si="75"/>
        <v>4.1209039442076489E-2</v>
      </c>
      <c r="BN86" s="57">
        <f t="shared" si="76"/>
        <v>-0.30775968102409013</v>
      </c>
      <c r="BO86" s="57">
        <f t="shared" si="77"/>
        <v>-0.17342009188327406</v>
      </c>
      <c r="BP86" s="57">
        <f t="shared" si="78"/>
        <v>-0.5705541921472852</v>
      </c>
      <c r="BQ86" s="57">
        <f t="shared" si="79"/>
        <v>-0.13310920894253586</v>
      </c>
      <c r="BR86" s="57">
        <f t="shared" si="52"/>
        <v>1.1247337373193016</v>
      </c>
    </row>
    <row r="87" spans="1:70" x14ac:dyDescent="0.3">
      <c r="A87" s="2">
        <v>45200</v>
      </c>
      <c r="B87" s="1" t="s">
        <v>92</v>
      </c>
      <c r="C87" s="1">
        <v>2023</v>
      </c>
      <c r="D87" s="57">
        <v>2805.372314453125</v>
      </c>
      <c r="E87" s="57">
        <v>1998.6875</v>
      </c>
      <c r="F87" s="57">
        <v>2786.978271484375</v>
      </c>
      <c r="G87" s="57">
        <v>1809.190185546875</v>
      </c>
      <c r="H87" s="57">
        <v>2596.068359375</v>
      </c>
      <c r="I87" s="57">
        <v>2689.5205078125</v>
      </c>
      <c r="J87" s="57">
        <v>2386.760986328125</v>
      </c>
      <c r="K87" s="57">
        <v>1810.3914794921875</v>
      </c>
      <c r="L87" s="57">
        <v>2426.427001953125</v>
      </c>
      <c r="M87" s="57">
        <v>1876.76220703125</v>
      </c>
      <c r="N87" s="57">
        <v>2836.185302734375</v>
      </c>
      <c r="O87" s="57">
        <v>2060.776611328125</v>
      </c>
      <c r="P87">
        <f>+'Indice PondENGHO'!BL84</f>
        <v>2554.094970703125</v>
      </c>
      <c r="Q87" s="65">
        <f t="shared" si="53"/>
        <v>8.1310040635020231E-2</v>
      </c>
      <c r="R87" s="75">
        <f t="shared" si="54"/>
        <v>2.799234399598284</v>
      </c>
      <c r="S87" s="75">
        <f t="shared" si="55"/>
        <v>0.16646009775856332</v>
      </c>
      <c r="T87" s="75">
        <f t="shared" si="56"/>
        <v>0.91999187206749744</v>
      </c>
      <c r="U87" s="75">
        <f t="shared" si="57"/>
        <v>0.73292480716967368</v>
      </c>
      <c r="V87" s="75">
        <f t="shared" si="58"/>
        <v>0.42971731175360367</v>
      </c>
      <c r="W87" s="75">
        <f t="shared" si="59"/>
        <v>0.22285057193978522</v>
      </c>
      <c r="X87" s="75">
        <f t="shared" si="60"/>
        <v>0.69241920625939901</v>
      </c>
      <c r="Y87" s="75">
        <f t="shared" si="61"/>
        <v>0.42561799522913524</v>
      </c>
      <c r="Z87" s="75">
        <f t="shared" si="62"/>
        <v>0.68803674426769412</v>
      </c>
      <c r="AA87" s="75">
        <f t="shared" si="63"/>
        <v>7.8100396705451061E-2</v>
      </c>
      <c r="AB87" s="75">
        <f t="shared" si="64"/>
        <v>0.42937583644034261</v>
      </c>
      <c r="AC87" s="75">
        <f t="shared" si="65"/>
        <v>0.23196808605783287</v>
      </c>
      <c r="AE87" s="57">
        <v>2769.28955078125</v>
      </c>
      <c r="AF87" s="57">
        <v>1963.46533203125</v>
      </c>
      <c r="AG87" s="57">
        <v>2875.721435546875</v>
      </c>
      <c r="AH87" s="57">
        <v>1745.9569091796875</v>
      </c>
      <c r="AI87" s="57">
        <v>2597.823974609375</v>
      </c>
      <c r="AJ87" s="57">
        <v>2571.240966796875</v>
      </c>
      <c r="AK87" s="57">
        <v>2351.360107421875</v>
      </c>
      <c r="AL87" s="57">
        <v>1785.0751953125</v>
      </c>
      <c r="AM87" s="57">
        <v>2447.14404296875</v>
      </c>
      <c r="AN87" s="57">
        <v>1976.590576171875</v>
      </c>
      <c r="AO87" s="57">
        <v>2800.867431640625</v>
      </c>
      <c r="AP87" s="57">
        <v>2043.1153564453125</v>
      </c>
      <c r="AQ87" s="57">
        <f>+'Indice PondENGHO'!BP84</f>
        <v>2468.20654296875</v>
      </c>
      <c r="AR87" s="65">
        <f t="shared" si="66"/>
        <v>8.3794170557853542E-2</v>
      </c>
      <c r="AS87" s="75">
        <f t="shared" si="67"/>
        <v>1.3422924472699076</v>
      </c>
      <c r="AT87" s="75">
        <f t="shared" si="41"/>
        <v>0.13783713921052226</v>
      </c>
      <c r="AU87" s="75">
        <f t="shared" si="42"/>
        <v>0.72364888800968508</v>
      </c>
      <c r="AV87" s="75">
        <f t="shared" si="43"/>
        <v>0.80464300844248082</v>
      </c>
      <c r="AW87" s="75">
        <f t="shared" si="44"/>
        <v>0.74942101613981593</v>
      </c>
      <c r="AX87" s="75">
        <f t="shared" si="45"/>
        <v>0.43337990265542081</v>
      </c>
      <c r="AY87" s="75">
        <f t="shared" si="46"/>
        <v>1.033370918122789</v>
      </c>
      <c r="AZ87" s="75">
        <f t="shared" si="47"/>
        <v>0.3872389220479579</v>
      </c>
      <c r="BA87" s="75">
        <f t="shared" si="48"/>
        <v>0.84461856710796801</v>
      </c>
      <c r="BB87" s="75">
        <f t="shared" si="49"/>
        <v>0.1941132371913101</v>
      </c>
      <c r="BC87" s="75">
        <f t="shared" si="50"/>
        <v>0.77914690953242205</v>
      </c>
      <c r="BD87" s="75">
        <f t="shared" si="51"/>
        <v>0.29697643127191919</v>
      </c>
      <c r="BF87" s="57">
        <f t="shared" si="68"/>
        <v>1.4569419523283764</v>
      </c>
      <c r="BG87" s="57">
        <f t="shared" si="69"/>
        <v>2.8622958548041061E-2</v>
      </c>
      <c r="BH87" s="57">
        <f t="shared" si="70"/>
        <v>0.19634298405781236</v>
      </c>
      <c r="BI87" s="57">
        <f t="shared" si="71"/>
        <v>-7.1718201272807147E-2</v>
      </c>
      <c r="BJ87" s="57">
        <f t="shared" si="72"/>
        <v>-0.31970370438621226</v>
      </c>
      <c r="BK87" s="57">
        <f t="shared" si="73"/>
        <v>-0.21052933071563559</v>
      </c>
      <c r="BL87" s="57">
        <f t="shared" si="74"/>
        <v>-0.34095171186339002</v>
      </c>
      <c r="BM87" s="57">
        <f t="shared" si="75"/>
        <v>3.8379073181177337E-2</v>
      </c>
      <c r="BN87" s="57">
        <f t="shared" si="76"/>
        <v>-0.15658182284027389</v>
      </c>
      <c r="BO87" s="57">
        <f t="shared" si="77"/>
        <v>-0.11601284048585904</v>
      </c>
      <c r="BP87" s="57">
        <f t="shared" si="78"/>
        <v>-0.34977107309207944</v>
      </c>
      <c r="BQ87" s="57">
        <f t="shared" si="79"/>
        <v>-6.5008345214086327E-2</v>
      </c>
      <c r="BR87" s="57">
        <f t="shared" si="52"/>
        <v>9.000993824506337E-2</v>
      </c>
    </row>
    <row r="88" spans="1:70" x14ac:dyDescent="0.3">
      <c r="A88" s="2">
        <v>45231</v>
      </c>
      <c r="B88" s="1" t="s">
        <v>93</v>
      </c>
      <c r="C88" s="1">
        <v>2023</v>
      </c>
      <c r="D88" s="57">
        <v>3231.446533203125</v>
      </c>
      <c r="E88" s="57">
        <v>2233.682373046875</v>
      </c>
      <c r="F88" s="57">
        <v>3075.353271484375</v>
      </c>
      <c r="G88" s="57">
        <v>1942.9840087890625</v>
      </c>
      <c r="H88" s="57">
        <v>2921.404541015625</v>
      </c>
      <c r="I88" s="57">
        <v>3110.193359375</v>
      </c>
      <c r="J88" s="57">
        <v>2635.679931640625</v>
      </c>
      <c r="K88" s="57">
        <v>2084.296875</v>
      </c>
      <c r="L88" s="57">
        <v>2740.153076171875</v>
      </c>
      <c r="M88" s="57">
        <v>2029.1669921875</v>
      </c>
      <c r="N88" s="57">
        <v>3167.57666015625</v>
      </c>
      <c r="O88" s="57">
        <v>2299.18701171875</v>
      </c>
      <c r="P88">
        <f>+'Indice PondENGHO'!BL85</f>
        <v>2887.25146484375</v>
      </c>
      <c r="Q88" s="65">
        <f t="shared" si="53"/>
        <v>0.13044013553219957</v>
      </c>
      <c r="R88" s="75">
        <f t="shared" si="54"/>
        <v>5.7511230831802065</v>
      </c>
      <c r="S88" s="75">
        <f t="shared" si="55"/>
        <v>0.2045885602057177</v>
      </c>
      <c r="T88" s="75">
        <f t="shared" si="56"/>
        <v>0.90238539914551297</v>
      </c>
      <c r="U88" s="75">
        <f t="shared" si="57"/>
        <v>0.7433937071114034</v>
      </c>
      <c r="V88" s="75">
        <f t="shared" si="58"/>
        <v>0.52471461077809112</v>
      </c>
      <c r="W88" s="75">
        <f t="shared" si="59"/>
        <v>0.68939206992680446</v>
      </c>
      <c r="X88" s="75">
        <f t="shared" si="60"/>
        <v>1.012488709272658</v>
      </c>
      <c r="Y88" s="75">
        <f t="shared" si="61"/>
        <v>0.53789491591831162</v>
      </c>
      <c r="Z88" s="75">
        <f t="shared" si="62"/>
        <v>0.94607821801570458</v>
      </c>
      <c r="AA88" s="75">
        <f t="shared" si="63"/>
        <v>9.8349666980877826E-2</v>
      </c>
      <c r="AB88" s="75">
        <f t="shared" si="64"/>
        <v>0.56943781903301327</v>
      </c>
      <c r="AC88" s="75">
        <f t="shared" si="65"/>
        <v>0.34249267939456701</v>
      </c>
      <c r="AE88" s="57">
        <v>3206.59033203125</v>
      </c>
      <c r="AF88" s="57">
        <v>2193.9140625</v>
      </c>
      <c r="AG88" s="57">
        <v>3162.99267578125</v>
      </c>
      <c r="AH88" s="57">
        <v>1866.1756591796875</v>
      </c>
      <c r="AI88" s="57">
        <v>2921.831298828125</v>
      </c>
      <c r="AJ88" s="57">
        <v>2987.357177734375</v>
      </c>
      <c r="AK88" s="57">
        <v>2595.880859375</v>
      </c>
      <c r="AL88" s="57">
        <v>2055.873779296875</v>
      </c>
      <c r="AM88" s="57">
        <v>2772.106689453125</v>
      </c>
      <c r="AN88" s="57">
        <v>2159.83349609375</v>
      </c>
      <c r="AO88" s="57">
        <v>3143.7587890625</v>
      </c>
      <c r="AP88" s="57">
        <v>2278.44482421875</v>
      </c>
      <c r="AQ88" s="57">
        <f>+'Indice PondENGHO'!BP85</f>
        <v>2780.434326171875</v>
      </c>
      <c r="AR88" s="65">
        <f t="shared" si="66"/>
        <v>0.12649986043209283</v>
      </c>
      <c r="AS88" s="75">
        <f t="shared" si="67"/>
        <v>2.6878274575199064</v>
      </c>
      <c r="AT88" s="75">
        <f t="shared" si="41"/>
        <v>0.16605179032976647</v>
      </c>
      <c r="AU88" s="75">
        <f t="shared" si="42"/>
        <v>0.67143095518462104</v>
      </c>
      <c r="AV88" s="75">
        <f t="shared" si="43"/>
        <v>0.68812798510665008</v>
      </c>
      <c r="AW88" s="75">
        <f t="shared" si="44"/>
        <v>0.88741969379350871</v>
      </c>
      <c r="AX88" s="75">
        <f t="shared" si="45"/>
        <v>1.3028071262997172</v>
      </c>
      <c r="AY88" s="75">
        <f t="shared" si="46"/>
        <v>1.4977711870505728</v>
      </c>
      <c r="AZ88" s="75">
        <f t="shared" si="47"/>
        <v>0.48301187832853137</v>
      </c>
      <c r="BA88" s="75">
        <f t="shared" si="48"/>
        <v>1.2400362470065478</v>
      </c>
      <c r="BB88" s="75">
        <f t="shared" si="49"/>
        <v>0.27003998664632706</v>
      </c>
      <c r="BC88" s="75">
        <f t="shared" si="50"/>
        <v>1.0956968021828557</v>
      </c>
      <c r="BD88" s="75">
        <f t="shared" si="51"/>
        <v>0.4614315250297944</v>
      </c>
      <c r="BF88" s="57">
        <f t="shared" si="68"/>
        <v>3.0632956256603001</v>
      </c>
      <c r="BG88" s="57">
        <f t="shared" si="69"/>
        <v>3.8536769875951227E-2</v>
      </c>
      <c r="BH88" s="57">
        <f t="shared" si="70"/>
        <v>0.23095444396089193</v>
      </c>
      <c r="BI88" s="57">
        <f t="shared" si="71"/>
        <v>5.5265722004753326E-2</v>
      </c>
      <c r="BJ88" s="57">
        <f t="shared" si="72"/>
        <v>-0.3627050830154176</v>
      </c>
      <c r="BK88" s="57">
        <f t="shared" si="73"/>
        <v>-0.61341505637291271</v>
      </c>
      <c r="BL88" s="57">
        <f t="shared" si="74"/>
        <v>-0.48528247777791478</v>
      </c>
      <c r="BM88" s="57">
        <f t="shared" si="75"/>
        <v>5.4883037589780248E-2</v>
      </c>
      <c r="BN88" s="57">
        <f t="shared" si="76"/>
        <v>-0.29395802899084322</v>
      </c>
      <c r="BO88" s="57">
        <f t="shared" si="77"/>
        <v>-0.17169031966544923</v>
      </c>
      <c r="BP88" s="57">
        <f t="shared" si="78"/>
        <v>-0.52625898314984243</v>
      </c>
      <c r="BQ88" s="57">
        <f t="shared" si="79"/>
        <v>-0.11893884563522739</v>
      </c>
      <c r="BR88" s="57">
        <f t="shared" si="52"/>
        <v>0.87068680448406932</v>
      </c>
    </row>
    <row r="89" spans="1:70" x14ac:dyDescent="0.3">
      <c r="A89" s="2">
        <v>45261</v>
      </c>
      <c r="B89" s="1" t="s">
        <v>82</v>
      </c>
      <c r="C89" s="1">
        <v>2023</v>
      </c>
      <c r="D89" s="57">
        <v>4194.083984375</v>
      </c>
      <c r="E89" s="57">
        <v>2683.359130859375</v>
      </c>
      <c r="F89" s="57">
        <v>3595.75390625</v>
      </c>
      <c r="G89" s="57">
        <v>2211.98388671875</v>
      </c>
      <c r="H89" s="57">
        <v>3813.608642578125</v>
      </c>
      <c r="I89" s="57">
        <v>4140.84619140625</v>
      </c>
      <c r="J89" s="57">
        <v>3490.809326171875</v>
      </c>
      <c r="K89" s="57">
        <v>2415.260986328125</v>
      </c>
      <c r="L89" s="57">
        <v>3295.56201171875</v>
      </c>
      <c r="M89" s="57">
        <v>2157.4775390625</v>
      </c>
      <c r="N89" s="57">
        <v>3851.77587890625</v>
      </c>
      <c r="O89" s="57">
        <v>3063.993408203125</v>
      </c>
      <c r="P89">
        <f>+'Indice PondENGHO'!BL86</f>
        <v>3635.93505859375</v>
      </c>
      <c r="Q89" s="65">
        <f t="shared" si="53"/>
        <v>0.25930668071910268</v>
      </c>
      <c r="R89" s="75">
        <f t="shared" si="54"/>
        <v>11.494301675160811</v>
      </c>
      <c r="S89" s="75">
        <f t="shared" si="55"/>
        <v>0.34631861128840813</v>
      </c>
      <c r="T89" s="75">
        <f t="shared" si="56"/>
        <v>1.4405379412707076</v>
      </c>
      <c r="U89" s="75">
        <f t="shared" si="57"/>
        <v>1.3221700972612465</v>
      </c>
      <c r="V89" s="75">
        <f t="shared" si="58"/>
        <v>1.2729385504900765</v>
      </c>
      <c r="W89" s="75">
        <f t="shared" si="59"/>
        <v>1.494123961014183</v>
      </c>
      <c r="X89" s="75">
        <f t="shared" si="60"/>
        <v>3.0769221171386967</v>
      </c>
      <c r="Y89" s="75">
        <f t="shared" si="61"/>
        <v>0.57495014331598371</v>
      </c>
      <c r="Z89" s="75">
        <f t="shared" si="62"/>
        <v>1.4816366855198382</v>
      </c>
      <c r="AA89" s="75">
        <f t="shared" si="63"/>
        <v>7.3246871202234234E-2</v>
      </c>
      <c r="AB89" s="75">
        <f t="shared" si="64"/>
        <v>1.040016273295729</v>
      </c>
      <c r="AC89" s="75">
        <f t="shared" si="65"/>
        <v>0.97191892583883144</v>
      </c>
      <c r="AE89" s="57">
        <v>4155.208984375</v>
      </c>
      <c r="AF89" s="57">
        <v>2638.12646484375</v>
      </c>
      <c r="AG89" s="57">
        <v>3708.287109375</v>
      </c>
      <c r="AH89" s="57">
        <v>2122.614013671875</v>
      </c>
      <c r="AI89" s="57">
        <v>3816.68994140625</v>
      </c>
      <c r="AJ89" s="57">
        <v>3946.79638671875</v>
      </c>
      <c r="AK89" s="57">
        <v>3410.241943359375</v>
      </c>
      <c r="AL89" s="57">
        <v>2374.168701171875</v>
      </c>
      <c r="AM89" s="57">
        <v>3334.118896484375</v>
      </c>
      <c r="AN89" s="57">
        <v>2300.914794921875</v>
      </c>
      <c r="AO89" s="57">
        <v>3824.404052734375</v>
      </c>
      <c r="AP89" s="57">
        <v>3007.68994140625</v>
      </c>
      <c r="AQ89" s="57">
        <f>+'Indice PondENGHO'!BP86</f>
        <v>3480.56201171875</v>
      </c>
      <c r="AR89" s="65">
        <f t="shared" si="66"/>
        <v>0.25180515107178114</v>
      </c>
      <c r="AS89" s="75">
        <f t="shared" si="67"/>
        <v>5.1578086272881336</v>
      </c>
      <c r="AT89" s="75">
        <f t="shared" si="41"/>
        <v>0.2831472537948384</v>
      </c>
      <c r="AU89" s="75">
        <f t="shared" si="42"/>
        <v>1.127438098245181</v>
      </c>
      <c r="AV89" s="75">
        <f t="shared" si="43"/>
        <v>1.2984715105012818</v>
      </c>
      <c r="AW89" s="75">
        <f t="shared" si="44"/>
        <v>2.1681089552892807</v>
      </c>
      <c r="AX89" s="75">
        <f t="shared" si="45"/>
        <v>2.6572681639717244</v>
      </c>
      <c r="AY89" s="75">
        <f t="shared" si="46"/>
        <v>4.4126470603442636</v>
      </c>
      <c r="AZ89" s="75">
        <f t="shared" si="47"/>
        <v>0.50221949092563267</v>
      </c>
      <c r="BA89" s="75">
        <f t="shared" si="48"/>
        <v>1.897138848138771</v>
      </c>
      <c r="BB89" s="75">
        <f t="shared" si="49"/>
        <v>0.18391737303549643</v>
      </c>
      <c r="BC89" s="75">
        <f t="shared" si="50"/>
        <v>1.92400906383477</v>
      </c>
      <c r="BD89" s="75">
        <f t="shared" si="51"/>
        <v>1.2649020926332017</v>
      </c>
      <c r="BF89" s="57">
        <f t="shared" si="68"/>
        <v>6.3364930478726773</v>
      </c>
      <c r="BG89" s="57">
        <f t="shared" si="69"/>
        <v>6.3171357493569724E-2</v>
      </c>
      <c r="BH89" s="57">
        <f t="shared" si="70"/>
        <v>0.31309984302552651</v>
      </c>
      <c r="BI89" s="57">
        <f t="shared" si="71"/>
        <v>2.3698586759964613E-2</v>
      </c>
      <c r="BJ89" s="57">
        <f t="shared" si="72"/>
        <v>-0.89517040479920418</v>
      </c>
      <c r="BK89" s="57">
        <f t="shared" si="73"/>
        <v>-1.1631442029575414</v>
      </c>
      <c r="BL89" s="57">
        <f t="shared" si="74"/>
        <v>-1.3357249432055669</v>
      </c>
      <c r="BM89" s="57">
        <f t="shared" si="75"/>
        <v>7.2730652390351036E-2</v>
      </c>
      <c r="BN89" s="57">
        <f t="shared" si="76"/>
        <v>-0.4155021626189328</v>
      </c>
      <c r="BO89" s="57">
        <f t="shared" si="77"/>
        <v>-0.1106705018332622</v>
      </c>
      <c r="BP89" s="57">
        <f t="shared" si="78"/>
        <v>-0.88399279053904101</v>
      </c>
      <c r="BQ89" s="57">
        <f t="shared" si="79"/>
        <v>-0.29298316679437031</v>
      </c>
      <c r="BR89" s="57">
        <f t="shared" si="52"/>
        <v>1.7120053147941694</v>
      </c>
    </row>
    <row r="90" spans="1:70" x14ac:dyDescent="0.3">
      <c r="A90" s="2">
        <v>45292</v>
      </c>
      <c r="B90" s="1" t="s">
        <v>83</v>
      </c>
      <c r="C90" s="1">
        <v>2024</v>
      </c>
      <c r="D90" s="57">
        <v>5047.578125</v>
      </c>
      <c r="E90" s="57">
        <v>3245.0634765625</v>
      </c>
      <c r="F90" s="57">
        <v>4032.2890625</v>
      </c>
      <c r="G90" s="57">
        <v>2557.311279296875</v>
      </c>
      <c r="H90" s="57">
        <v>4673.46435546875</v>
      </c>
      <c r="I90" s="57">
        <v>4984.400390625</v>
      </c>
      <c r="J90" s="57">
        <v>4423.7109375</v>
      </c>
      <c r="K90" s="57">
        <v>3027.1201171875</v>
      </c>
      <c r="L90" s="57">
        <v>4078.480224609375</v>
      </c>
      <c r="M90" s="57">
        <v>2179.613037109375</v>
      </c>
      <c r="N90" s="57">
        <v>4607.373046875</v>
      </c>
      <c r="O90" s="57">
        <v>4429.48193359375</v>
      </c>
      <c r="P90">
        <f>+'Indice PondENGHO'!BL87</f>
        <v>4379.77978515625</v>
      </c>
      <c r="Q90" s="65">
        <f t="shared" si="53"/>
        <v>0.20458141154209519</v>
      </c>
      <c r="R90" s="75">
        <f t="shared" si="54"/>
        <v>8.0926148968088185</v>
      </c>
      <c r="S90" s="75">
        <f t="shared" si="55"/>
        <v>0.34351971504759388</v>
      </c>
      <c r="T90" s="75">
        <f t="shared" si="56"/>
        <v>0.95956544822955181</v>
      </c>
      <c r="U90" s="75">
        <f t="shared" si="57"/>
        <v>1.3478289178301677</v>
      </c>
      <c r="V90" s="75">
        <f t="shared" si="58"/>
        <v>0.97417571167601802</v>
      </c>
      <c r="W90" s="75">
        <f t="shared" si="59"/>
        <v>0.97108157473225809</v>
      </c>
      <c r="X90" s="75">
        <f t="shared" si="60"/>
        <v>2.6655633234148635</v>
      </c>
      <c r="Y90" s="75">
        <f t="shared" si="61"/>
        <v>0.84405203607726298</v>
      </c>
      <c r="Z90" s="75">
        <f t="shared" si="62"/>
        <v>1.6584934051554059</v>
      </c>
      <c r="AA90" s="75">
        <f t="shared" si="63"/>
        <v>1.0034240659921166E-2</v>
      </c>
      <c r="AB90" s="75">
        <f t="shared" si="64"/>
        <v>0.91204522727737636</v>
      </c>
      <c r="AC90" s="75">
        <f t="shared" si="65"/>
        <v>1.3779551275377857</v>
      </c>
      <c r="AE90" s="57">
        <v>5011.78076171875</v>
      </c>
      <c r="AF90" s="57">
        <v>3198.399169921875</v>
      </c>
      <c r="AG90" s="57">
        <v>4149.1708984375</v>
      </c>
      <c r="AH90" s="57">
        <v>2404.261474609375</v>
      </c>
      <c r="AI90" s="57">
        <v>4666.72900390625</v>
      </c>
      <c r="AJ90" s="57">
        <v>4755.36572265625</v>
      </c>
      <c r="AK90" s="57">
        <v>4314.32861328125</v>
      </c>
      <c r="AL90" s="57">
        <v>2966.344970703125</v>
      </c>
      <c r="AM90" s="57">
        <v>4131.125</v>
      </c>
      <c r="AN90" s="57">
        <v>2319.2880859375</v>
      </c>
      <c r="AO90" s="57">
        <v>4561.3388671875</v>
      </c>
      <c r="AP90" s="57">
        <v>4350.091796875</v>
      </c>
      <c r="AQ90" s="57">
        <f>+'Indice PondENGHO'!BP87</f>
        <v>4206.625</v>
      </c>
      <c r="AR90" s="65">
        <f t="shared" si="66"/>
        <v>0.20860510050867043</v>
      </c>
      <c r="AS90" s="75">
        <f t="shared" si="67"/>
        <v>3.6983313432025193</v>
      </c>
      <c r="AT90" s="75">
        <f t="shared" si="41"/>
        <v>0.28358916379971039</v>
      </c>
      <c r="AU90" s="75">
        <f t="shared" si="42"/>
        <v>0.72385947765896985</v>
      </c>
      <c r="AV90" s="75">
        <f t="shared" si="43"/>
        <v>1.1324623620451533</v>
      </c>
      <c r="AW90" s="75">
        <f t="shared" si="44"/>
        <v>1.6354378425163565</v>
      </c>
      <c r="AX90" s="75">
        <f t="shared" si="45"/>
        <v>1.7782944850651898</v>
      </c>
      <c r="AY90" s="75">
        <f t="shared" si="46"/>
        <v>3.8900997638966541</v>
      </c>
      <c r="AZ90" s="75">
        <f t="shared" si="47"/>
        <v>0.74196487503412711</v>
      </c>
      <c r="BA90" s="75">
        <f t="shared" si="48"/>
        <v>2.1364046204525633</v>
      </c>
      <c r="BB90" s="75">
        <f t="shared" si="49"/>
        <v>1.9019922913920032E-2</v>
      </c>
      <c r="BC90" s="75">
        <f t="shared" si="50"/>
        <v>1.6541841437461686</v>
      </c>
      <c r="BD90" s="75">
        <f t="shared" si="51"/>
        <v>1.8489893837804567</v>
      </c>
      <c r="BF90" s="57">
        <f t="shared" si="68"/>
        <v>4.3942835536062992</v>
      </c>
      <c r="BG90" s="57">
        <f t="shared" si="69"/>
        <v>5.993055124788349E-2</v>
      </c>
      <c r="BH90" s="57">
        <f t="shared" si="70"/>
        <v>0.23570597057058196</v>
      </c>
      <c r="BI90" s="57">
        <f t="shared" si="71"/>
        <v>0.2153665557850144</v>
      </c>
      <c r="BJ90" s="57">
        <f t="shared" si="72"/>
        <v>-0.66126213084033847</v>
      </c>
      <c r="BK90" s="57">
        <f t="shared" si="73"/>
        <v>-0.80721291033293174</v>
      </c>
      <c r="BL90" s="57">
        <f t="shared" si="74"/>
        <v>-1.2245364404817907</v>
      </c>
      <c r="BM90" s="57">
        <f t="shared" si="75"/>
        <v>0.10208716104313587</v>
      </c>
      <c r="BN90" s="57">
        <f t="shared" si="76"/>
        <v>-0.47791121529715741</v>
      </c>
      <c r="BO90" s="57">
        <f t="shared" si="77"/>
        <v>-8.9856822539988654E-3</v>
      </c>
      <c r="BP90" s="57">
        <f t="shared" si="78"/>
        <v>-0.74213891646879226</v>
      </c>
      <c r="BQ90" s="57">
        <f t="shared" si="79"/>
        <v>-0.47103425624267103</v>
      </c>
      <c r="BR90" s="57">
        <f t="shared" si="52"/>
        <v>0.61429224033523377</v>
      </c>
    </row>
    <row r="91" spans="1:70" x14ac:dyDescent="0.3">
      <c r="A91" s="2">
        <v>45323</v>
      </c>
      <c r="B91" s="1" t="s">
        <v>84</v>
      </c>
      <c r="C91" s="1">
        <v>2024</v>
      </c>
      <c r="D91" s="57">
        <v>5614.08203125</v>
      </c>
      <c r="E91" s="57">
        <v>3808.406982421875</v>
      </c>
      <c r="F91" s="57">
        <v>4335.70947265625</v>
      </c>
      <c r="G91" s="57">
        <v>3069.001953125</v>
      </c>
      <c r="H91" s="57">
        <v>5152.33349609375</v>
      </c>
      <c r="I91" s="57">
        <v>5641.63720703125</v>
      </c>
      <c r="J91" s="57">
        <v>5287.95703125</v>
      </c>
      <c r="K91" s="57">
        <v>3758.001220703125</v>
      </c>
      <c r="L91" s="57">
        <v>4432.7666015625</v>
      </c>
      <c r="M91" s="57">
        <v>2405.473876953125</v>
      </c>
      <c r="N91" s="57">
        <v>5136.2021484375</v>
      </c>
      <c r="O91" s="57">
        <v>5174.51806640625</v>
      </c>
      <c r="P91">
        <f>+'Indice PondENGHO'!BL88</f>
        <v>4925.1513671875</v>
      </c>
      <c r="Q91" s="65">
        <f t="shared" si="53"/>
        <v>0.12452032037765881</v>
      </c>
      <c r="R91" s="75">
        <f t="shared" si="54"/>
        <v>4.4591808049132888</v>
      </c>
      <c r="S91" s="75">
        <f t="shared" si="55"/>
        <v>0.28600986835463948</v>
      </c>
      <c r="T91" s="75">
        <f t="shared" si="56"/>
        <v>0.55368659652542729</v>
      </c>
      <c r="U91" s="75">
        <f t="shared" si="57"/>
        <v>1.6579639565137805</v>
      </c>
      <c r="V91" s="75">
        <f t="shared" si="58"/>
        <v>0.45039380712018418</v>
      </c>
      <c r="W91" s="75">
        <f t="shared" si="59"/>
        <v>0.62809950109566648</v>
      </c>
      <c r="X91" s="75">
        <f t="shared" si="60"/>
        <v>2.0500026814606489</v>
      </c>
      <c r="Y91" s="75">
        <f t="shared" si="61"/>
        <v>0.83700557928877894</v>
      </c>
      <c r="Z91" s="75">
        <f t="shared" si="62"/>
        <v>0.62303959692287114</v>
      </c>
      <c r="AA91" s="75">
        <f t="shared" si="63"/>
        <v>8.4996295254553364E-2</v>
      </c>
      <c r="AB91" s="75">
        <f t="shared" si="64"/>
        <v>0.52991381628935674</v>
      </c>
      <c r="AC91" s="75">
        <f t="shared" si="65"/>
        <v>0.62414888475083674</v>
      </c>
      <c r="AE91" s="57">
        <v>5617.939453125</v>
      </c>
      <c r="AF91" s="57">
        <v>3772.774169921875</v>
      </c>
      <c r="AG91" s="57">
        <v>4448.251953125</v>
      </c>
      <c r="AH91" s="57">
        <v>2888.340576171875</v>
      </c>
      <c r="AI91" s="57">
        <v>5148.6064453125</v>
      </c>
      <c r="AJ91" s="57">
        <v>5418.142578125</v>
      </c>
      <c r="AK91" s="57">
        <v>5253.88232421875</v>
      </c>
      <c r="AL91" s="57">
        <v>3704.999755859375</v>
      </c>
      <c r="AM91" s="57">
        <v>4482.69091796875</v>
      </c>
      <c r="AN91" s="57">
        <v>2603.8984375</v>
      </c>
      <c r="AO91" s="57">
        <v>5055.125</v>
      </c>
      <c r="AP91" s="57">
        <v>5063.97314453125</v>
      </c>
      <c r="AQ91" s="57">
        <f>+'Indice PondENGHO'!BP88</f>
        <v>4774.00732421875</v>
      </c>
      <c r="AR91" s="65">
        <f t="shared" si="66"/>
        <v>0.13487827515377537</v>
      </c>
      <c r="AS91" s="75">
        <f t="shared" si="67"/>
        <v>2.1726623409549601</v>
      </c>
      <c r="AT91" s="75">
        <f t="shared" si="41"/>
        <v>0.24135124214733067</v>
      </c>
      <c r="AU91" s="75">
        <f t="shared" si="42"/>
        <v>0.40764571449479498</v>
      </c>
      <c r="AV91" s="75">
        <f t="shared" si="43"/>
        <v>1.6158391013496749</v>
      </c>
      <c r="AW91" s="75">
        <f t="shared" si="44"/>
        <v>0.76965411856146426</v>
      </c>
      <c r="AX91" s="75">
        <f t="shared" si="45"/>
        <v>1.2100897758591722</v>
      </c>
      <c r="AY91" s="75">
        <f t="shared" si="46"/>
        <v>3.3561095482817005</v>
      </c>
      <c r="AZ91" s="75">
        <f t="shared" si="47"/>
        <v>0.76831215652740492</v>
      </c>
      <c r="BA91" s="75">
        <f t="shared" si="48"/>
        <v>0.78233447856311722</v>
      </c>
      <c r="BB91" s="75">
        <f t="shared" si="49"/>
        <v>0.24458866872085408</v>
      </c>
      <c r="BC91" s="75">
        <f t="shared" si="50"/>
        <v>0.92014762972936226</v>
      </c>
      <c r="BD91" s="75">
        <f t="shared" si="51"/>
        <v>0.81628487891339707</v>
      </c>
      <c r="BF91" s="57">
        <f t="shared" si="68"/>
        <v>2.2865184639583287</v>
      </c>
      <c r="BG91" s="57">
        <f t="shared" si="69"/>
        <v>4.4658626207308816E-2</v>
      </c>
      <c r="BH91" s="57">
        <f t="shared" si="70"/>
        <v>0.14604088203063231</v>
      </c>
      <c r="BI91" s="57">
        <f t="shared" si="71"/>
        <v>4.2124855164105579E-2</v>
      </c>
      <c r="BJ91" s="57">
        <f t="shared" si="72"/>
        <v>-0.31926031144128009</v>
      </c>
      <c r="BK91" s="57">
        <f t="shared" si="73"/>
        <v>-0.58199027476350573</v>
      </c>
      <c r="BL91" s="57">
        <f t="shared" si="74"/>
        <v>-1.3061068668210516</v>
      </c>
      <c r="BM91" s="57">
        <f t="shared" si="75"/>
        <v>6.8693422761374023E-2</v>
      </c>
      <c r="BN91" s="57">
        <f t="shared" si="76"/>
        <v>-0.15929488164024608</v>
      </c>
      <c r="BO91" s="57">
        <f t="shared" si="77"/>
        <v>-0.15959237346630073</v>
      </c>
      <c r="BP91" s="57">
        <f t="shared" si="78"/>
        <v>-0.39023381344000552</v>
      </c>
      <c r="BQ91" s="57">
        <f t="shared" si="79"/>
        <v>-0.19213599416256033</v>
      </c>
      <c r="BR91" s="57">
        <f t="shared" si="52"/>
        <v>-0.52057826561320086</v>
      </c>
    </row>
    <row r="92" spans="1:70" x14ac:dyDescent="0.3">
      <c r="A92" s="2">
        <v>45352</v>
      </c>
      <c r="B92" s="1" t="s">
        <v>85</v>
      </c>
      <c r="C92" s="1">
        <v>2024</v>
      </c>
      <c r="D92" s="57">
        <v>6174.6474609375</v>
      </c>
      <c r="E92" s="57">
        <v>4272.7392578125</v>
      </c>
      <c r="F92" s="57">
        <v>4762.12841796875</v>
      </c>
      <c r="G92" s="57">
        <v>3452.883056640625</v>
      </c>
      <c r="H92" s="57">
        <v>5405.81298828125</v>
      </c>
      <c r="I92" s="57">
        <v>6317.7880859375</v>
      </c>
      <c r="J92" s="57">
        <v>6009.2216796875</v>
      </c>
      <c r="K92" s="57">
        <v>4343.302734375</v>
      </c>
      <c r="L92" s="57">
        <v>4801.833984375</v>
      </c>
      <c r="M92" s="57">
        <v>3665.76025390625</v>
      </c>
      <c r="N92" s="57">
        <v>5560.345703125</v>
      </c>
      <c r="O92" s="57">
        <v>5660.21142578125</v>
      </c>
      <c r="P92">
        <f>+'Indice PondENGHO'!BL89</f>
        <v>5442.056640625</v>
      </c>
      <c r="Q92" s="65">
        <f t="shared" si="53"/>
        <v>0.10495215982218187</v>
      </c>
      <c r="R92" s="75">
        <f t="shared" si="54"/>
        <v>3.9238389738480346</v>
      </c>
      <c r="S92" s="75">
        <f t="shared" si="55"/>
        <v>0.2096376537340533</v>
      </c>
      <c r="T92" s="75">
        <f t="shared" si="56"/>
        <v>0.69197181166545274</v>
      </c>
      <c r="U92" s="75">
        <f t="shared" si="57"/>
        <v>1.1061066677769151</v>
      </c>
      <c r="V92" s="75">
        <f t="shared" si="58"/>
        <v>0.21200742931727498</v>
      </c>
      <c r="W92" s="75">
        <f t="shared" si="59"/>
        <v>0.57462282693423272</v>
      </c>
      <c r="X92" s="75">
        <f t="shared" si="60"/>
        <v>1.5214032606469376</v>
      </c>
      <c r="Y92" s="75">
        <f t="shared" si="61"/>
        <v>0.59606546310030939</v>
      </c>
      <c r="Z92" s="75">
        <f t="shared" si="62"/>
        <v>0.57716442339563356</v>
      </c>
      <c r="AA92" s="75">
        <f t="shared" si="63"/>
        <v>0.42175573024333524</v>
      </c>
      <c r="AB92" s="75">
        <f t="shared" si="64"/>
        <v>0.37795096681155244</v>
      </c>
      <c r="AC92" s="75">
        <f t="shared" si="65"/>
        <v>0.36183095722918579</v>
      </c>
      <c r="AE92" s="57">
        <v>6221.99658203125</v>
      </c>
      <c r="AF92" s="57">
        <v>4237.3955078125</v>
      </c>
      <c r="AG92" s="57">
        <v>4953.45654296875</v>
      </c>
      <c r="AH92" s="57">
        <v>3276.818603515625</v>
      </c>
      <c r="AI92" s="57">
        <v>5403.99462890625</v>
      </c>
      <c r="AJ92" s="57">
        <v>6089.34130859375</v>
      </c>
      <c r="AK92" s="57">
        <v>5913.5830078125</v>
      </c>
      <c r="AL92" s="57">
        <v>4294.86572265625</v>
      </c>
      <c r="AM92" s="57">
        <v>4863.98779296875</v>
      </c>
      <c r="AN92" s="57">
        <v>3905.357666015625</v>
      </c>
      <c r="AO92" s="57">
        <v>5471.3916015625</v>
      </c>
      <c r="AP92" s="57">
        <v>5547.91455078125</v>
      </c>
      <c r="AQ92" s="57">
        <f>+'Indice PondENGHO'!BP89</f>
        <v>5303.8134765625</v>
      </c>
      <c r="AR92" s="65">
        <f t="shared" si="66"/>
        <v>0.11097723911231139</v>
      </c>
      <c r="AS92" s="75">
        <f t="shared" si="67"/>
        <v>1.9253806662317632</v>
      </c>
      <c r="AT92" s="75">
        <f t="shared" si="41"/>
        <v>0.17361444365274678</v>
      </c>
      <c r="AU92" s="75">
        <f t="shared" si="42"/>
        <v>0.61234187178568356</v>
      </c>
      <c r="AV92" s="75">
        <f t="shared" si="43"/>
        <v>1.1531370643412271</v>
      </c>
      <c r="AW92" s="75">
        <f t="shared" si="44"/>
        <v>0.36273753181679008</v>
      </c>
      <c r="AX92" s="75">
        <f t="shared" si="45"/>
        <v>1.0897680626513484</v>
      </c>
      <c r="AY92" s="75">
        <f t="shared" si="46"/>
        <v>2.0955312543740598</v>
      </c>
      <c r="AZ92" s="75">
        <f t="shared" si="47"/>
        <v>0.54560987391379712</v>
      </c>
      <c r="BA92" s="75">
        <f t="shared" si="48"/>
        <v>0.75453891371516213</v>
      </c>
      <c r="BB92" s="75">
        <f t="shared" si="49"/>
        <v>0.99460102185039068</v>
      </c>
      <c r="BC92" s="75">
        <f t="shared" si="50"/>
        <v>0.68979951102591575</v>
      </c>
      <c r="BD92" s="75">
        <f t="shared" si="51"/>
        <v>0.49208620603073139</v>
      </c>
      <c r="BF92" s="57">
        <f t="shared" si="68"/>
        <v>1.9984583076162714</v>
      </c>
      <c r="BG92" s="57">
        <f t="shared" si="69"/>
        <v>3.6023210081306517E-2</v>
      </c>
      <c r="BH92" s="57">
        <f t="shared" si="70"/>
        <v>7.9629939879769185E-2</v>
      </c>
      <c r="BI92" s="57">
        <f t="shared" si="71"/>
        <v>-4.703039656431196E-2</v>
      </c>
      <c r="BJ92" s="57">
        <f t="shared" si="72"/>
        <v>-0.1507301024995151</v>
      </c>
      <c r="BK92" s="57">
        <f t="shared" si="73"/>
        <v>-0.51514523571711568</v>
      </c>
      <c r="BL92" s="57">
        <f t="shared" si="74"/>
        <v>-0.5741279937271222</v>
      </c>
      <c r="BM92" s="57">
        <f t="shared" si="75"/>
        <v>5.0455589186512273E-2</v>
      </c>
      <c r="BN92" s="57">
        <f t="shared" si="76"/>
        <v>-0.17737449031952857</v>
      </c>
      <c r="BO92" s="57">
        <f t="shared" si="77"/>
        <v>-0.57284529160705544</v>
      </c>
      <c r="BP92" s="57">
        <f t="shared" si="78"/>
        <v>-0.31184854421436331</v>
      </c>
      <c r="BQ92" s="57">
        <f t="shared" si="79"/>
        <v>-0.1302552488015456</v>
      </c>
      <c r="BR92" s="57">
        <f t="shared" si="52"/>
        <v>-0.3147902566866983</v>
      </c>
    </row>
    <row r="93" spans="1:70" x14ac:dyDescent="0.3">
      <c r="A93" s="2">
        <v>45383</v>
      </c>
      <c r="B93" s="1" t="s">
        <v>86</v>
      </c>
      <c r="C93" s="1">
        <v>2024</v>
      </c>
      <c r="D93" s="57">
        <v>6552.21240234375</v>
      </c>
      <c r="E93" s="57">
        <v>4508.49951171875</v>
      </c>
      <c r="F93" s="57">
        <v>5213.82470703125</v>
      </c>
      <c r="G93" s="57">
        <v>4582.21337890625</v>
      </c>
      <c r="H93" s="57">
        <v>5750.4697265625</v>
      </c>
      <c r="I93" s="57">
        <v>6884.20458984375</v>
      </c>
      <c r="J93" s="57">
        <v>6376.724609375</v>
      </c>
      <c r="K93" s="57">
        <v>4965.5361328125</v>
      </c>
      <c r="L93" s="57">
        <v>5160.02392578125</v>
      </c>
      <c r="M93" s="57">
        <v>3980.666015625</v>
      </c>
      <c r="N93" s="57">
        <v>5950.5185546875</v>
      </c>
      <c r="O93" s="57">
        <v>5981.37353515625</v>
      </c>
      <c r="P93">
        <f>+'Indice PondENGHO'!BL90</f>
        <v>5900.81787109375</v>
      </c>
      <c r="Q93" s="65">
        <f t="shared" si="53"/>
        <v>8.4299238461447379E-2</v>
      </c>
      <c r="R93" s="75">
        <f t="shared" si="54"/>
        <v>2.3918451055575534</v>
      </c>
      <c r="S93" s="75">
        <f t="shared" si="55"/>
        <v>9.6331324948104285E-2</v>
      </c>
      <c r="T93" s="75">
        <f t="shared" si="56"/>
        <v>0.66336867390292997</v>
      </c>
      <c r="U93" s="75">
        <f t="shared" si="57"/>
        <v>2.9449490776210667</v>
      </c>
      <c r="V93" s="75">
        <f t="shared" si="58"/>
        <v>0.26088646622762135</v>
      </c>
      <c r="W93" s="75">
        <f t="shared" si="59"/>
        <v>0.43564394424446629</v>
      </c>
      <c r="X93" s="75">
        <f t="shared" si="60"/>
        <v>0.70156356551749777</v>
      </c>
      <c r="Y93" s="75">
        <f t="shared" si="61"/>
        <v>0.57348776203417506</v>
      </c>
      <c r="Z93" s="75">
        <f t="shared" si="62"/>
        <v>0.50694844923769</v>
      </c>
      <c r="AA93" s="75">
        <f t="shared" si="63"/>
        <v>9.5373755011683659E-2</v>
      </c>
      <c r="AB93" s="75">
        <f t="shared" si="64"/>
        <v>0.31465610421057155</v>
      </c>
      <c r="AC93" s="75">
        <f t="shared" si="65"/>
        <v>0.21653314411578367</v>
      </c>
      <c r="AE93" s="57">
        <v>6593.4296875</v>
      </c>
      <c r="AF93" s="57">
        <v>4471.25390625</v>
      </c>
      <c r="AG93" s="57">
        <v>5424.96484375</v>
      </c>
      <c r="AH93" s="57">
        <v>4498.494140625</v>
      </c>
      <c r="AI93" s="57">
        <v>5759.4423828125</v>
      </c>
      <c r="AJ93" s="57">
        <v>6654.53515625</v>
      </c>
      <c r="AK93" s="57">
        <v>6273.80712890625</v>
      </c>
      <c r="AL93" s="57">
        <v>4901.77587890625</v>
      </c>
      <c r="AM93" s="57">
        <v>5204.40673828125</v>
      </c>
      <c r="AN93" s="57">
        <v>4239.27783203125</v>
      </c>
      <c r="AO93" s="57">
        <v>5880.986328125</v>
      </c>
      <c r="AP93" s="57">
        <v>5863.9208984375</v>
      </c>
      <c r="AQ93" s="57">
        <f>+'Indice PondENGHO'!BP90</f>
        <v>5782.564453125</v>
      </c>
      <c r="AR93" s="65">
        <f t="shared" si="66"/>
        <v>9.0265424807658867E-2</v>
      </c>
      <c r="AS93" s="75">
        <f t="shared" si="67"/>
        <v>1.0714594180956034</v>
      </c>
      <c r="AT93" s="75">
        <f t="shared" si="41"/>
        <v>7.9085378576196935E-2</v>
      </c>
      <c r="AU93" s="75">
        <f t="shared" si="42"/>
        <v>0.51721669820359473</v>
      </c>
      <c r="AV93" s="75">
        <f t="shared" si="43"/>
        <v>3.2819115647433463</v>
      </c>
      <c r="AW93" s="75">
        <f t="shared" si="44"/>
        <v>0.45690298295123766</v>
      </c>
      <c r="AX93" s="75">
        <f t="shared" si="45"/>
        <v>0.83049476703556191</v>
      </c>
      <c r="AY93" s="75">
        <f t="shared" si="46"/>
        <v>1.0355629971257556</v>
      </c>
      <c r="AZ93" s="75">
        <f t="shared" si="47"/>
        <v>0.5080539258164618</v>
      </c>
      <c r="BA93" s="75">
        <f t="shared" si="48"/>
        <v>0.60966132168054266</v>
      </c>
      <c r="BB93" s="75">
        <f t="shared" si="49"/>
        <v>0.23094975522520575</v>
      </c>
      <c r="BC93" s="75">
        <f t="shared" si="50"/>
        <v>0.61427408852556864</v>
      </c>
      <c r="BD93" s="75">
        <f t="shared" si="51"/>
        <v>0.29080424403130045</v>
      </c>
      <c r="BF93" s="57">
        <f t="shared" si="68"/>
        <v>1.32038568746195</v>
      </c>
      <c r="BG93" s="57">
        <f t="shared" si="69"/>
        <v>1.724594637190735E-2</v>
      </c>
      <c r="BH93" s="57">
        <f t="shared" si="70"/>
        <v>0.14615197569933525</v>
      </c>
      <c r="BI93" s="57">
        <f t="shared" si="71"/>
        <v>-0.33696248712227961</v>
      </c>
      <c r="BJ93" s="57">
        <f t="shared" si="72"/>
        <v>-0.19601651672361631</v>
      </c>
      <c r="BK93" s="57">
        <f t="shared" si="73"/>
        <v>-0.39485082279109562</v>
      </c>
      <c r="BL93" s="57">
        <f t="shared" si="74"/>
        <v>-0.33399943160825785</v>
      </c>
      <c r="BM93" s="57">
        <f t="shared" si="75"/>
        <v>6.5433836217713259E-2</v>
      </c>
      <c r="BN93" s="57">
        <f t="shared" si="76"/>
        <v>-0.10271287244285265</v>
      </c>
      <c r="BO93" s="57">
        <f t="shared" si="77"/>
        <v>-0.13557600021352209</v>
      </c>
      <c r="BP93" s="57">
        <f t="shared" si="78"/>
        <v>-0.29961798431499709</v>
      </c>
      <c r="BQ93" s="57">
        <f t="shared" si="79"/>
        <v>-7.4271099915516781E-2</v>
      </c>
      <c r="BR93" s="57">
        <f t="shared" si="52"/>
        <v>-0.32478976938123211</v>
      </c>
    </row>
    <row r="94" spans="1:70" x14ac:dyDescent="0.3">
      <c r="A94" s="2">
        <v>45413</v>
      </c>
      <c r="B94" s="1" t="s">
        <v>87</v>
      </c>
      <c r="C94" s="1">
        <v>2024</v>
      </c>
      <c r="D94" s="57">
        <v>6855.63037109375</v>
      </c>
      <c r="E94" s="57">
        <v>4800.39501953125</v>
      </c>
      <c r="F94" s="57">
        <v>5411.0380859375</v>
      </c>
      <c r="G94" s="57">
        <v>4703.73193359375</v>
      </c>
      <c r="H94" s="57">
        <v>5938.84619140625</v>
      </c>
      <c r="I94" s="57">
        <v>6942.7001953125</v>
      </c>
      <c r="J94" s="57">
        <v>6656.1025390625</v>
      </c>
      <c r="K94" s="57">
        <v>5367.23388671875</v>
      </c>
      <c r="L94" s="57">
        <v>5379.65625</v>
      </c>
      <c r="M94" s="57">
        <v>4280.36181640625</v>
      </c>
      <c r="N94" s="57">
        <v>6269.9296875</v>
      </c>
      <c r="O94" s="57">
        <v>6227.8984375</v>
      </c>
      <c r="P94">
        <f>+'Indice PondENGHO'!BL91</f>
        <v>6152.65478515625</v>
      </c>
      <c r="Q94" s="65">
        <f t="shared" si="53"/>
        <v>4.2678306560887114E-2</v>
      </c>
      <c r="R94" s="75">
        <f t="shared" si="54"/>
        <v>1.7726930178119651</v>
      </c>
      <c r="S94" s="75">
        <f t="shared" si="55"/>
        <v>0.10999557180271198</v>
      </c>
      <c r="T94" s="75">
        <f t="shared" si="56"/>
        <v>0.26711338917078797</v>
      </c>
      <c r="U94" s="75">
        <f t="shared" si="57"/>
        <v>0.29224712223505989</v>
      </c>
      <c r="V94" s="75">
        <f t="shared" si="58"/>
        <v>0.13150500018651964</v>
      </c>
      <c r="W94" s="75">
        <f t="shared" si="59"/>
        <v>4.149252555582883E-2</v>
      </c>
      <c r="X94" s="75">
        <f t="shared" si="60"/>
        <v>0.49186867263051043</v>
      </c>
      <c r="Y94" s="75">
        <f t="shared" si="61"/>
        <v>0.34144525919209251</v>
      </c>
      <c r="Z94" s="75">
        <f t="shared" si="62"/>
        <v>0.28668008041650145</v>
      </c>
      <c r="AA94" s="75">
        <f t="shared" si="63"/>
        <v>8.3710469946692928E-2</v>
      </c>
      <c r="AB94" s="75">
        <f t="shared" si="64"/>
        <v>0.2375636612961369</v>
      </c>
      <c r="AC94" s="75">
        <f t="shared" si="65"/>
        <v>0.15328925835287632</v>
      </c>
      <c r="AE94" s="57">
        <v>6918.29296875</v>
      </c>
      <c r="AF94" s="57">
        <v>4774.68017578125</v>
      </c>
      <c r="AG94" s="57">
        <v>5621.14111328125</v>
      </c>
      <c r="AH94" s="57">
        <v>4608.04541015625</v>
      </c>
      <c r="AI94" s="57">
        <v>5942.47412109375</v>
      </c>
      <c r="AJ94" s="57">
        <v>6689.65185546875</v>
      </c>
      <c r="AK94" s="57">
        <v>6524.3935546875</v>
      </c>
      <c r="AL94" s="57">
        <v>5312.48681640625</v>
      </c>
      <c r="AM94" s="57">
        <v>5455.01611328125</v>
      </c>
      <c r="AN94" s="57">
        <v>4592.71728515625</v>
      </c>
      <c r="AO94" s="57">
        <v>6216.9716796875</v>
      </c>
      <c r="AP94" s="57">
        <v>6122.89453125</v>
      </c>
      <c r="AQ94" s="57">
        <f>+'Indice PondENGHO'!BP91</f>
        <v>6020.3173828125</v>
      </c>
      <c r="AR94" s="65">
        <f t="shared" si="66"/>
        <v>4.1115482864875652E-2</v>
      </c>
      <c r="AS94" s="75">
        <f t="shared" si="67"/>
        <v>0.86426433383109613</v>
      </c>
      <c r="AT94" s="75">
        <f t="shared" si="41"/>
        <v>9.4634011862685607E-2</v>
      </c>
      <c r="AU94" s="75">
        <f t="shared" si="42"/>
        <v>0.198463439529945</v>
      </c>
      <c r="AV94" s="75">
        <f t="shared" si="43"/>
        <v>0.27141838286965886</v>
      </c>
      <c r="AW94" s="75">
        <f t="shared" si="44"/>
        <v>0.21698288072319663</v>
      </c>
      <c r="AX94" s="75">
        <f t="shared" si="45"/>
        <v>4.7588718456960034E-2</v>
      </c>
      <c r="AY94" s="75">
        <f t="shared" si="46"/>
        <v>0.66437322606061766</v>
      </c>
      <c r="AZ94" s="75">
        <f t="shared" si="47"/>
        <v>0.31708268143833568</v>
      </c>
      <c r="BA94" s="75">
        <f t="shared" si="48"/>
        <v>0.41392635778440284</v>
      </c>
      <c r="BB94" s="75">
        <f t="shared" si="49"/>
        <v>0.22544506469702258</v>
      </c>
      <c r="BC94" s="75">
        <f t="shared" si="50"/>
        <v>0.46470680277915183</v>
      </c>
      <c r="BD94" s="75">
        <f t="shared" si="51"/>
        <v>0.2197917212898981</v>
      </c>
      <c r="BF94" s="57">
        <f t="shared" si="68"/>
        <v>0.90842868398086896</v>
      </c>
      <c r="BG94" s="57">
        <f t="shared" si="69"/>
        <v>1.5361559940026373E-2</v>
      </c>
      <c r="BH94" s="57">
        <f t="shared" si="70"/>
        <v>6.8649949640842978E-2</v>
      </c>
      <c r="BI94" s="57">
        <f t="shared" si="71"/>
        <v>2.0828739365401028E-2</v>
      </c>
      <c r="BJ94" s="57">
        <f t="shared" si="72"/>
        <v>-8.5477880536676987E-2</v>
      </c>
      <c r="BK94" s="57">
        <f t="shared" si="73"/>
        <v>-6.0961929011312047E-3</v>
      </c>
      <c r="BL94" s="57">
        <f t="shared" si="74"/>
        <v>-0.17250455343010723</v>
      </c>
      <c r="BM94" s="57">
        <f t="shared" si="75"/>
        <v>2.4362577753756831E-2</v>
      </c>
      <c r="BN94" s="57">
        <f t="shared" si="76"/>
        <v>-0.12724627736790139</v>
      </c>
      <c r="BO94" s="57">
        <f t="shared" si="77"/>
        <v>-0.14173459475032965</v>
      </c>
      <c r="BP94" s="57">
        <f t="shared" si="78"/>
        <v>-0.22714314148301493</v>
      </c>
      <c r="BQ94" s="57">
        <f t="shared" si="79"/>
        <v>-6.6502462937021778E-2</v>
      </c>
      <c r="BR94" s="57">
        <f t="shared" si="52"/>
        <v>0.21092640727471301</v>
      </c>
    </row>
    <row r="95" spans="1:70" x14ac:dyDescent="0.3">
      <c r="A95" s="2">
        <v>45444</v>
      </c>
      <c r="B95" s="1" t="s">
        <v>88</v>
      </c>
      <c r="C95" s="1">
        <v>2024</v>
      </c>
      <c r="D95" s="57">
        <v>7070.1240234375</v>
      </c>
      <c r="E95" s="57">
        <v>4897.47119140625</v>
      </c>
      <c r="F95" s="57">
        <v>5574.4775390625</v>
      </c>
      <c r="G95" s="57">
        <v>5434.9140625</v>
      </c>
      <c r="H95" s="57">
        <v>6079.84716796875</v>
      </c>
      <c r="I95" s="57">
        <v>7271.34375</v>
      </c>
      <c r="J95" s="57">
        <v>6909.81640625</v>
      </c>
      <c r="K95" s="57">
        <v>5652.84619140625</v>
      </c>
      <c r="L95" s="57">
        <v>5672.44921875</v>
      </c>
      <c r="M95" s="57">
        <v>4535.50439453125</v>
      </c>
      <c r="N95" s="57">
        <v>6644.689453125</v>
      </c>
      <c r="O95" s="57">
        <v>6386.2646484375</v>
      </c>
      <c r="P95">
        <f>+'Indice PondENGHO'!BL92</f>
        <v>6423.587890625</v>
      </c>
      <c r="Q95" s="65">
        <f t="shared" si="53"/>
        <v>4.4035154730669657E-2</v>
      </c>
      <c r="R95" s="75">
        <f t="shared" si="54"/>
        <v>1.2018668149581622</v>
      </c>
      <c r="S95" s="75">
        <f t="shared" si="55"/>
        <v>3.5084080137173207E-2</v>
      </c>
      <c r="T95" s="75">
        <f t="shared" si="56"/>
        <v>0.21230774926213747</v>
      </c>
      <c r="U95" s="75">
        <f t="shared" si="57"/>
        <v>1.686486534714317</v>
      </c>
      <c r="V95" s="75">
        <f t="shared" si="58"/>
        <v>9.4403350092981453E-2</v>
      </c>
      <c r="W95" s="75">
        <f t="shared" si="59"/>
        <v>0.22357405874571373</v>
      </c>
      <c r="X95" s="75">
        <f t="shared" si="60"/>
        <v>0.42840145322631856</v>
      </c>
      <c r="Y95" s="75">
        <f t="shared" si="61"/>
        <v>0.23283499733061014</v>
      </c>
      <c r="Z95" s="75">
        <f t="shared" si="62"/>
        <v>0.36653172049713673</v>
      </c>
      <c r="AA95" s="75">
        <f t="shared" si="63"/>
        <v>6.8348930599179611E-2</v>
      </c>
      <c r="AB95" s="75">
        <f t="shared" si="64"/>
        <v>0.26732069504847689</v>
      </c>
      <c r="AC95" s="75">
        <f t="shared" si="65"/>
        <v>9.4441552036733378E-2</v>
      </c>
      <c r="AE95" s="57">
        <v>7123.001953125</v>
      </c>
      <c r="AF95" s="57">
        <v>4875.9853515625</v>
      </c>
      <c r="AG95" s="57">
        <v>5772.3212890625</v>
      </c>
      <c r="AH95" s="57">
        <v>5236.28564453125</v>
      </c>
      <c r="AI95" s="57">
        <v>6076.7080078125</v>
      </c>
      <c r="AJ95" s="57">
        <v>7008.7578125</v>
      </c>
      <c r="AK95" s="57">
        <v>6784.24609375</v>
      </c>
      <c r="AL95" s="57">
        <v>5592.19873046875</v>
      </c>
      <c r="AM95" s="57">
        <v>5758.03564453125</v>
      </c>
      <c r="AN95" s="57">
        <v>4839.80908203125</v>
      </c>
      <c r="AO95" s="57">
        <v>6627.95849609375</v>
      </c>
      <c r="AP95" s="57">
        <v>6297.1435546875</v>
      </c>
      <c r="AQ95" s="57">
        <f>+'Indice PondENGHO'!BP92</f>
        <v>6303.3125</v>
      </c>
      <c r="AR95" s="65">
        <f t="shared" si="66"/>
        <v>4.7006677421264742E-2</v>
      </c>
      <c r="AS95" s="75">
        <f t="shared" si="67"/>
        <v>0.52231503847638527</v>
      </c>
      <c r="AT95" s="75">
        <f t="shared" si="41"/>
        <v>3.0302284444987778E-2</v>
      </c>
      <c r="AU95" s="75">
        <f t="shared" si="42"/>
        <v>0.14668258333252718</v>
      </c>
      <c r="AV95" s="75">
        <f t="shared" si="43"/>
        <v>1.4927849653833807</v>
      </c>
      <c r="AW95" s="75">
        <f t="shared" si="44"/>
        <v>0.15261980480921813</v>
      </c>
      <c r="AX95" s="75">
        <f t="shared" si="45"/>
        <v>0.41473901844511335</v>
      </c>
      <c r="AY95" s="75">
        <f t="shared" si="46"/>
        <v>0.66074092567550013</v>
      </c>
      <c r="AZ95" s="75">
        <f t="shared" si="47"/>
        <v>0.20710800288234107</v>
      </c>
      <c r="BA95" s="75">
        <f t="shared" si="48"/>
        <v>0.48000532219472897</v>
      </c>
      <c r="BB95" s="75">
        <f t="shared" si="49"/>
        <v>0.15115889051796844</v>
      </c>
      <c r="BC95" s="75">
        <f t="shared" si="50"/>
        <v>0.54517538605312232</v>
      </c>
      <c r="BD95" s="75">
        <f t="shared" si="51"/>
        <v>0.14183251243051126</v>
      </c>
      <c r="BF95" s="57">
        <f t="shared" si="68"/>
        <v>0.67955177648177689</v>
      </c>
      <c r="BG95" s="57">
        <f t="shared" si="69"/>
        <v>4.7817956921854289E-3</v>
      </c>
      <c r="BH95" s="57">
        <f t="shared" si="70"/>
        <v>6.5625165929610291E-2</v>
      </c>
      <c r="BI95" s="57">
        <f t="shared" si="71"/>
        <v>0.1937015693309363</v>
      </c>
      <c r="BJ95" s="57">
        <f t="shared" si="72"/>
        <v>-5.8216454716236682E-2</v>
      </c>
      <c r="BK95" s="57">
        <f t="shared" si="73"/>
        <v>-0.19116495969939962</v>
      </c>
      <c r="BL95" s="57">
        <f t="shared" si="74"/>
        <v>-0.23233947244918157</v>
      </c>
      <c r="BM95" s="57">
        <f t="shared" si="75"/>
        <v>2.5726994448269064E-2</v>
      </c>
      <c r="BN95" s="57">
        <f t="shared" si="76"/>
        <v>-0.11347360169759224</v>
      </c>
      <c r="BO95" s="57">
        <f t="shared" si="77"/>
        <v>-8.2809959918788825E-2</v>
      </c>
      <c r="BP95" s="57">
        <f t="shared" si="78"/>
        <v>-0.27785469100464544</v>
      </c>
      <c r="BQ95" s="57">
        <f t="shared" si="79"/>
        <v>-4.7390960393777881E-2</v>
      </c>
      <c r="BR95" s="57">
        <f>+SUM(BF95:BQ95)</f>
        <v>-3.3862797996844329E-2</v>
      </c>
    </row>
  </sheetData>
  <autoFilter ref="BU64:BV76" xr:uid="{2A9FF01F-A45D-48ED-A3F9-4EA863ADD472}">
    <sortState xmlns:xlrd2="http://schemas.microsoft.com/office/spreadsheetml/2017/richdata2" ref="BU65:BV76">
      <sortCondition ref="BV64:BV76"/>
    </sortState>
  </autoFilter>
  <mergeCells count="5">
    <mergeCell ref="D1:O1"/>
    <mergeCell ref="AE1:AP1"/>
    <mergeCell ref="R1:AC1"/>
    <mergeCell ref="AS1:BD1"/>
    <mergeCell ref="BF1:B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zoomScale="86" workbookViewId="0"/>
  </sheetViews>
  <sheetFormatPr baseColWidth="10" defaultRowHeight="14.4" x14ac:dyDescent="0.3"/>
  <cols>
    <col min="5" max="5" width="11.88671875" bestFit="1" customWidth="1"/>
    <col min="7" max="7" width="11.88671875" bestFit="1" customWidth="1"/>
  </cols>
  <sheetData>
    <row r="2" spans="2:9" x14ac:dyDescent="0.3">
      <c r="B2" s="69" t="s">
        <v>1</v>
      </c>
      <c r="C2" s="69">
        <f>+MONTH(MAX('Indice PondENGHO'!A2:A5000))</f>
        <v>12</v>
      </c>
    </row>
    <row r="3" spans="2:9" x14ac:dyDescent="0.3">
      <c r="B3" s="69" t="s">
        <v>142</v>
      </c>
      <c r="C3" s="69">
        <f>+YEAR(MAX('Indice PondENGHO'!A3:A5001))</f>
        <v>2024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3">
      <c r="E5" s="68" t="s">
        <v>143</v>
      </c>
      <c r="F5" s="68" t="s">
        <v>144</v>
      </c>
      <c r="G5" s="68" t="s">
        <v>145</v>
      </c>
      <c r="H5" s="68" t="s">
        <v>146</v>
      </c>
      <c r="I5" s="68" t="s">
        <v>147</v>
      </c>
    </row>
    <row r="6" spans="2:9" x14ac:dyDescent="0.3">
      <c r="B6">
        <f>+C2</f>
        <v>12</v>
      </c>
      <c r="C6">
        <f>+C3-1</f>
        <v>2023</v>
      </c>
      <c r="D6" s="66">
        <f t="shared" ref="D6" si="1">+DATE(C6,B6,1)</f>
        <v>45261</v>
      </c>
      <c r="E6" s="3">
        <f>+VLOOKUP(auxgr12!$D6,'Infla Mensual PondENGHO'!$A:$BP,E$3,FALSE)</f>
        <v>0.25930668071910268</v>
      </c>
      <c r="F6" s="3">
        <f>+VLOOKUP(auxgr12!$D6,'Infla Mensual PondENGHO'!$A:$BP,F$3,FALSE)</f>
        <v>0.25572870220640764</v>
      </c>
      <c r="G6" s="3">
        <f>+VLOOKUP(auxgr12!$D6,'Infla Mensual PondENGHO'!$A:$BP,G$3,FALSE)</f>
        <v>0.25500131445175733</v>
      </c>
      <c r="H6" s="3">
        <f>+VLOOKUP(auxgr12!$D6,'Infla Mensual PondENGHO'!$A:$BP,H$3,FALSE)</f>
        <v>0.25453497673378456</v>
      </c>
      <c r="I6" s="3">
        <f>+VLOOKUP(auxgr12!$D6,'Infla Mensual PondENGHO'!$A:$BP,I$3,FALSE)</f>
        <v>0.25180515107178114</v>
      </c>
    </row>
    <row r="7" spans="2:9" x14ac:dyDescent="0.3">
      <c r="B7">
        <f>+C2+1</f>
        <v>13</v>
      </c>
      <c r="C7">
        <f>+C3-1</f>
        <v>2023</v>
      </c>
      <c r="D7" s="66">
        <f>+DATE(C7,B7,1)</f>
        <v>45292</v>
      </c>
      <c r="E7" s="3">
        <f>+VLOOKUP(auxgr12!$D7,'Infla Mensual PondENGHO'!$A:$BP,E$3,FALSE)</f>
        <v>0.20458141154209519</v>
      </c>
      <c r="F7" s="3">
        <f>+VLOOKUP(auxgr12!$D7,'Infla Mensual PondENGHO'!$A:$BP,F$3,FALSE)</f>
        <v>0.2060060306089917</v>
      </c>
      <c r="G7" s="3">
        <f>+VLOOKUP(auxgr12!$D7,'Infla Mensual PondENGHO'!$A:$BP,G$3,FALSE)</f>
        <v>0.20595148300979838</v>
      </c>
      <c r="H7" s="3">
        <f>+VLOOKUP(auxgr12!$D7,'Infla Mensual PondENGHO'!$A:$BP,H$3,FALSE)</f>
        <v>0.20816975702616336</v>
      </c>
      <c r="I7" s="3">
        <f>+VLOOKUP(auxgr12!$D7,'Infla Mensual PondENGHO'!$A:$BP,I$3,FALSE)</f>
        <v>0.20860510050867043</v>
      </c>
    </row>
    <row r="8" spans="2:9" x14ac:dyDescent="0.3">
      <c r="B8">
        <f t="shared" ref="B8:B15" si="2">+IF(B7=12,1,+B7+1)</f>
        <v>14</v>
      </c>
      <c r="C8">
        <f t="shared" ref="C8:C15" si="3">+IF(B8=1,+C7+1,C7)</f>
        <v>2023</v>
      </c>
      <c r="D8" s="66">
        <f t="shared" ref="D8:D18" si="4">+DATE(C8,B8,1)</f>
        <v>45323</v>
      </c>
      <c r="E8" s="3">
        <f>+VLOOKUP(auxgr12!$D8,'Infla Mensual PondENGHO'!$A:$BP,E$3,FALSE)</f>
        <v>0.12452032037765881</v>
      </c>
      <c r="F8" s="3">
        <f>+VLOOKUP(auxgr12!$D8,'Infla Mensual PondENGHO'!$A:$BP,F$3,FALSE)</f>
        <v>0.13003508560672206</v>
      </c>
      <c r="G8" s="3">
        <f>+VLOOKUP(auxgr12!$D8,'Infla Mensual PondENGHO'!$A:$BP,G$3,FALSE)</f>
        <v>0.13013120494736774</v>
      </c>
      <c r="H8" s="3">
        <f>+VLOOKUP(auxgr12!$D8,'Infla Mensual PondENGHO'!$A:$BP,H$3,FALSE)</f>
        <v>0.13354219518869503</v>
      </c>
      <c r="I8" s="3">
        <f>+VLOOKUP(auxgr12!$D8,'Infla Mensual PondENGHO'!$A:$BP,I$3,FALSE)</f>
        <v>0.13487827515377537</v>
      </c>
    </row>
    <row r="9" spans="2:9" x14ac:dyDescent="0.3">
      <c r="B9">
        <f t="shared" si="2"/>
        <v>15</v>
      </c>
      <c r="C9">
        <f t="shared" si="3"/>
        <v>2023</v>
      </c>
      <c r="D9" s="66">
        <f t="shared" si="4"/>
        <v>45352</v>
      </c>
      <c r="E9" s="3">
        <f>+VLOOKUP(auxgr12!$D9,'Infla Mensual PondENGHO'!$A:$BP,E$3,FALSE)</f>
        <v>0.10495215982218187</v>
      </c>
      <c r="F9" s="3">
        <f>+VLOOKUP(auxgr12!$D9,'Infla Mensual PondENGHO'!$A:$BP,F$3,FALSE)</f>
        <v>0.10873591167641217</v>
      </c>
      <c r="G9" s="3">
        <f>+VLOOKUP(auxgr12!$D9,'Infla Mensual PondENGHO'!$A:$BP,G$3,FALSE)</f>
        <v>0.11074013722809561</v>
      </c>
      <c r="H9" s="3">
        <f>+VLOOKUP(auxgr12!$D9,'Infla Mensual PondENGHO'!$A:$BP,H$3,FALSE)</f>
        <v>0.11115884720172953</v>
      </c>
      <c r="I9" s="3">
        <f>+VLOOKUP(auxgr12!$D9,'Infla Mensual PondENGHO'!$A:$BP,I$3,FALSE)</f>
        <v>0.11097723911231139</v>
      </c>
    </row>
    <row r="10" spans="2:9" x14ac:dyDescent="0.3">
      <c r="B10">
        <f t="shared" si="2"/>
        <v>16</v>
      </c>
      <c r="C10">
        <f t="shared" si="3"/>
        <v>2023</v>
      </c>
      <c r="D10" s="66">
        <f t="shared" si="4"/>
        <v>45383</v>
      </c>
      <c r="E10" s="3">
        <f>+VLOOKUP(auxgr12!$D10,'Infla Mensual PondENGHO'!$A:$BP,E$3,FALSE)</f>
        <v>8.4299238461447379E-2</v>
      </c>
      <c r="F10" s="3">
        <f>+VLOOKUP(auxgr12!$D10,'Infla Mensual PondENGHO'!$A:$BP,F$3,FALSE)</f>
        <v>8.6883528828919587E-2</v>
      </c>
      <c r="G10" s="3">
        <f>+VLOOKUP(auxgr12!$D10,'Infla Mensual PondENGHO'!$A:$BP,G$3,FALSE)</f>
        <v>8.8202404350806063E-2</v>
      </c>
      <c r="H10" s="3">
        <f>+VLOOKUP(auxgr12!$D10,'Infla Mensual PondENGHO'!$A:$BP,H$3,FALSE)</f>
        <v>8.806174899665975E-2</v>
      </c>
      <c r="I10" s="3">
        <f>+VLOOKUP(auxgr12!$D10,'Infla Mensual PondENGHO'!$A:$BP,I$3,FALSE)</f>
        <v>9.0265424807658867E-2</v>
      </c>
    </row>
    <row r="11" spans="2:9" x14ac:dyDescent="0.3">
      <c r="B11">
        <f t="shared" si="2"/>
        <v>17</v>
      </c>
      <c r="C11">
        <f t="shared" si="3"/>
        <v>2023</v>
      </c>
      <c r="D11" s="66">
        <f t="shared" si="4"/>
        <v>45413</v>
      </c>
      <c r="E11" s="3">
        <f>+VLOOKUP(auxgr12!$D11,'Infla Mensual PondENGHO'!$A:$BP,E$3,FALSE)</f>
        <v>4.2678306560887114E-2</v>
      </c>
      <c r="F11" s="3">
        <f>+VLOOKUP(auxgr12!$D11,'Infla Mensual PondENGHO'!$A:$BP,F$3,FALSE)</f>
        <v>4.2916808344292123E-2</v>
      </c>
      <c r="G11" s="3">
        <f>+VLOOKUP(auxgr12!$D11,'Infla Mensual PondENGHO'!$A:$BP,G$3,FALSE)</f>
        <v>4.2386161819870427E-2</v>
      </c>
      <c r="H11" s="3">
        <f>+VLOOKUP(auxgr12!$D11,'Infla Mensual PondENGHO'!$A:$BP,H$3,FALSE)</f>
        <v>4.1786403725716292E-2</v>
      </c>
      <c r="I11" s="3">
        <f>+VLOOKUP(auxgr12!$D11,'Infla Mensual PondENGHO'!$A:$BP,I$3,FALSE)</f>
        <v>4.1115482864875652E-2</v>
      </c>
    </row>
    <row r="12" spans="2:9" x14ac:dyDescent="0.3">
      <c r="B12">
        <f t="shared" si="2"/>
        <v>18</v>
      </c>
      <c r="C12">
        <f t="shared" si="3"/>
        <v>2023</v>
      </c>
      <c r="D12" s="66">
        <f t="shared" si="4"/>
        <v>45444</v>
      </c>
      <c r="E12" s="3">
        <f>+VLOOKUP(auxgr12!$D12,'Infla Mensual PondENGHO'!$A:$BP,E$3,FALSE)</f>
        <v>4.4035154730669657E-2</v>
      </c>
      <c r="F12" s="3">
        <f>+VLOOKUP(auxgr12!$D12,'Infla Mensual PondENGHO'!$A:$BP,F$3,FALSE)</f>
        <v>4.5015003881451854E-2</v>
      </c>
      <c r="G12" s="3">
        <f>+VLOOKUP(auxgr12!$D12,'Infla Mensual PondENGHO'!$A:$BP,G$3,FALSE)</f>
        <v>4.5507087162101945E-2</v>
      </c>
      <c r="H12" s="3">
        <f>+VLOOKUP(auxgr12!$D12,'Infla Mensual PondENGHO'!$A:$BP,H$3,FALSE)</f>
        <v>4.5899632458950235E-2</v>
      </c>
      <c r="I12" s="3">
        <f>+VLOOKUP(auxgr12!$D12,'Infla Mensual PondENGHO'!$A:$BP,I$3,FALSE)</f>
        <v>4.7006677421264742E-2</v>
      </c>
    </row>
    <row r="13" spans="2:9" x14ac:dyDescent="0.3">
      <c r="B13">
        <f t="shared" si="2"/>
        <v>19</v>
      </c>
      <c r="C13">
        <f t="shared" si="3"/>
        <v>2023</v>
      </c>
      <c r="D13" s="66">
        <f t="shared" si="4"/>
        <v>45474</v>
      </c>
      <c r="E13" s="3">
        <f>+VLOOKUP(auxgr12!$D13,'Infla Mensual PondENGHO'!$A:$BP,E$3,FALSE)</f>
        <v>3.844397342922834E-2</v>
      </c>
      <c r="F13" s="3">
        <f>+VLOOKUP(auxgr12!$D13,'Infla Mensual PondENGHO'!$A:$BP,F$3,FALSE)</f>
        <v>3.9352806514615368E-2</v>
      </c>
      <c r="G13" s="3">
        <f>+VLOOKUP(auxgr12!$D13,'Infla Mensual PondENGHO'!$A:$BP,G$3,FALSE)</f>
        <v>3.9915504417715075E-2</v>
      </c>
      <c r="H13" s="3">
        <f>+VLOOKUP(auxgr12!$D13,'Infla Mensual PondENGHO'!$A:$BP,H$3,FALSE)</f>
        <v>4.0610038452343566E-2</v>
      </c>
      <c r="I13" s="3">
        <f>+VLOOKUP(auxgr12!$D13,'Infla Mensual PondENGHO'!$A:$BP,I$3,FALSE)</f>
        <v>4.1985767651929073E-2</v>
      </c>
    </row>
    <row r="14" spans="2:9" x14ac:dyDescent="0.3">
      <c r="B14">
        <f t="shared" si="2"/>
        <v>20</v>
      </c>
      <c r="C14">
        <f t="shared" si="3"/>
        <v>2023</v>
      </c>
      <c r="D14" s="66">
        <f t="shared" si="4"/>
        <v>45505</v>
      </c>
      <c r="E14" s="3">
        <f>+VLOOKUP(auxgr12!$D14,'Infla Mensual PondENGHO'!$A:$BP,E$3,FALSE)</f>
        <v>4.1749522628150348E-2</v>
      </c>
      <c r="F14" s="3">
        <f>+VLOOKUP(auxgr12!$D14,'Infla Mensual PondENGHO'!$A:$BP,F$3,FALSE)</f>
        <v>4.1693074529161933E-2</v>
      </c>
      <c r="G14" s="3">
        <f>+VLOOKUP(auxgr12!$D14,'Infla Mensual PondENGHO'!$A:$BP,G$3,FALSE)</f>
        <v>4.1227228864620491E-2</v>
      </c>
      <c r="H14" s="3">
        <f>+VLOOKUP(auxgr12!$D14,'Infla Mensual PondENGHO'!$A:$BP,H$3,FALSE)</f>
        <v>4.1786310742923494E-2</v>
      </c>
      <c r="I14" s="3">
        <f>+VLOOKUP(auxgr12!$D14,'Infla Mensual PondENGHO'!$A:$BP,I$3,FALSE)</f>
        <v>4.218126193482119E-2</v>
      </c>
    </row>
    <row r="15" spans="2:9" x14ac:dyDescent="0.3">
      <c r="B15">
        <f t="shared" si="2"/>
        <v>21</v>
      </c>
      <c r="C15">
        <f t="shared" si="3"/>
        <v>2023</v>
      </c>
      <c r="D15" s="66">
        <f t="shared" si="4"/>
        <v>45536</v>
      </c>
      <c r="E15" s="3">
        <f>+VLOOKUP(auxgr12!$D15,'Infla Mensual PondENGHO'!$A:$BP,E$3,FALSE)</f>
        <v>3.3081080291061937E-2</v>
      </c>
      <c r="F15" s="3">
        <f>+VLOOKUP(auxgr12!$D15,'Infla Mensual PondENGHO'!$A:$BP,F$3,FALSE)</f>
        <v>3.3946058175184479E-2</v>
      </c>
      <c r="G15" s="3">
        <f>+VLOOKUP(auxgr12!$D15,'Infla Mensual PondENGHO'!$A:$BP,G$3,FALSE)</f>
        <v>3.4227982073778307E-2</v>
      </c>
      <c r="H15" s="3">
        <f>+VLOOKUP(auxgr12!$D15,'Infla Mensual PondENGHO'!$A:$BP,H$3,FALSE)</f>
        <v>3.4823097142526072E-2</v>
      </c>
      <c r="I15" s="3">
        <f>+VLOOKUP(auxgr12!$D15,'Infla Mensual PondENGHO'!$A:$BP,I$3,FALSE)</f>
        <v>3.5558823600745804E-2</v>
      </c>
    </row>
    <row r="16" spans="2:9" x14ac:dyDescent="0.3">
      <c r="B16">
        <f>+IF(B15=12,1,+B15+1)</f>
        <v>22</v>
      </c>
      <c r="C16">
        <f t="shared" ref="C16" si="5">+IF(B16=1,+C15+1,C15)</f>
        <v>2023</v>
      </c>
      <c r="D16" s="66">
        <f t="shared" si="4"/>
        <v>45566</v>
      </c>
      <c r="E16" s="3">
        <f>+VLOOKUP(auxgr12!$D16,'Infla Mensual PondENGHO'!$A:$BP,E$3,FALSE)</f>
        <v>2.4505648939364022E-2</v>
      </c>
      <c r="F16" s="3">
        <f>+VLOOKUP(auxgr12!$D16,'Infla Mensual PondENGHO'!$A:$BP,F$3,FALSE)</f>
        <v>2.5636935336685429E-2</v>
      </c>
      <c r="G16" s="3">
        <f>+VLOOKUP(auxgr12!$D16,'Infla Mensual PondENGHO'!$A:$BP,G$3,FALSE)</f>
        <v>2.6295301213072886E-2</v>
      </c>
      <c r="H16" s="3">
        <f>+VLOOKUP(auxgr12!$D16,'Infla Mensual PondENGHO'!$A:$BP,H$3,FALSE)</f>
        <v>2.7194345138702669E-2</v>
      </c>
      <c r="I16" s="3">
        <f>+VLOOKUP(auxgr12!$D16,'Infla Mensual PondENGHO'!$A:$BP,I$3,FALSE)</f>
        <v>2.8869072507666571E-2</v>
      </c>
    </row>
    <row r="17" spans="2:9" x14ac:dyDescent="0.3">
      <c r="B17">
        <f t="shared" ref="B17:B18" si="6">+IF(B16=12,1,+B16+1)</f>
        <v>23</v>
      </c>
      <c r="C17">
        <f t="shared" ref="C17:C18" si="7">+IF(B17=1,+C16+1,C16)</f>
        <v>2023</v>
      </c>
      <c r="D17" s="66">
        <f t="shared" si="4"/>
        <v>45597</v>
      </c>
      <c r="E17" s="3">
        <f>+VLOOKUP(auxgr12!$D17,'Infla Mensual PondENGHO'!$A:$BP,E$3,FALSE)</f>
        <v>2.0319002611617121E-2</v>
      </c>
      <c r="F17" s="3">
        <f>+VLOOKUP(auxgr12!$D17,'Infla Mensual PondENGHO'!$A:$BP,F$3,FALSE)</f>
        <v>2.2584761104629258E-2</v>
      </c>
      <c r="G17" s="3">
        <f>+VLOOKUP(auxgr12!$D17,'Infla Mensual PondENGHO'!$A:$BP,G$3,FALSE)</f>
        <v>2.3372309365687682E-2</v>
      </c>
      <c r="H17" s="3">
        <f>+VLOOKUP(auxgr12!$D17,'Infla Mensual PondENGHO'!$A:$BP,H$3,FALSE)</f>
        <v>2.4943339210105941E-2</v>
      </c>
      <c r="I17" s="3">
        <f>+VLOOKUP(auxgr12!$D17,'Infla Mensual PondENGHO'!$A:$BP,I$3,FALSE)</f>
        <v>2.6662958438023354E-2</v>
      </c>
    </row>
    <row r="18" spans="2:9" x14ac:dyDescent="0.3">
      <c r="B18">
        <f t="shared" si="6"/>
        <v>24</v>
      </c>
      <c r="C18">
        <f t="shared" si="7"/>
        <v>2023</v>
      </c>
      <c r="D18" s="66">
        <f t="shared" si="4"/>
        <v>45627</v>
      </c>
      <c r="E18" s="3">
        <f>+VLOOKUP(auxgr12!$D18,'Infla Mensual PondENGHO'!$A:$BP,E$3,FALSE)</f>
        <v>2.6325876581951402E-2</v>
      </c>
      <c r="F18" s="3">
        <f>+VLOOKUP(auxgr12!$D18,'Infla Mensual PondENGHO'!$A:$BP,F$3,FALSE)</f>
        <v>2.6725733965583087E-2</v>
      </c>
      <c r="G18" s="3">
        <f>+VLOOKUP(auxgr12!$D18,'Infla Mensual PondENGHO'!$A:$BP,G$3,FALSE)</f>
        <v>2.6753996324876184E-2</v>
      </c>
      <c r="H18" s="3">
        <f>+VLOOKUP(auxgr12!$D18,'Infla Mensual PondENGHO'!$A:$BP,H$3,FALSE)</f>
        <v>2.6929402287534376E-2</v>
      </c>
      <c r="I18" s="3">
        <f>+VLOOKUP(auxgr12!$D18,'Infla Mensual PondENGHO'!$A:$BP,I$3,FALSE)</f>
        <v>2.7491859150091003E-2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223C-C55C-4A76-8303-B514633B9071}">
  <dimension ref="B2:AO160"/>
  <sheetViews>
    <sheetView topLeftCell="B1" workbookViewId="0">
      <pane xSplit="1" ySplit="4" topLeftCell="N68" activePane="bottomRight" state="frozen"/>
      <selection activeCell="B1" sqref="B1"/>
      <selection pane="topRight" activeCell="C1" sqref="C1"/>
      <selection pane="bottomLeft" activeCell="B5" sqref="B5"/>
      <selection pane="bottomRight" activeCell="AA107" sqref="AA107"/>
    </sheetView>
  </sheetViews>
  <sheetFormatPr baseColWidth="10" defaultRowHeight="14.4" x14ac:dyDescent="0.3"/>
  <sheetData>
    <row r="2" spans="2:41" x14ac:dyDescent="0.3">
      <c r="C2" t="s">
        <v>148</v>
      </c>
      <c r="P2" t="s">
        <v>149</v>
      </c>
    </row>
    <row r="3" spans="2:41" x14ac:dyDescent="0.3">
      <c r="C3">
        <f>+'Peso por quintil y region'!C32</f>
        <v>34.475013732910156</v>
      </c>
      <c r="D3">
        <f>+'Peso por quintil y region'!D32</f>
        <v>2.2236170768737793</v>
      </c>
      <c r="E3">
        <f>+'Peso por quintil y region'!E32</f>
        <v>7.9922947883605957</v>
      </c>
      <c r="F3">
        <f>+'Peso por quintil y region'!F32</f>
        <v>14.191224098205566</v>
      </c>
      <c r="G3">
        <f>+'Peso por quintil y region'!G32</f>
        <v>4.1193418502807617</v>
      </c>
      <c r="H3">
        <f>+'Peso por quintil y region'!H32</f>
        <v>4.1856107711791992</v>
      </c>
      <c r="I3">
        <f>+'Peso por quintil y region'!I32</f>
        <v>10.388893127441406</v>
      </c>
      <c r="J3">
        <f>+'Peso por quintil y region'!J32</f>
        <v>5.0157270431518555</v>
      </c>
      <c r="K3">
        <f>+'Peso por quintil y region'!K32</f>
        <v>7.702176570892334</v>
      </c>
      <c r="L3">
        <f>+'Peso por quintil y region'!L32</f>
        <v>1.6482053995132446</v>
      </c>
      <c r="M3">
        <f>+'Peso por quintil y region'!M32</f>
        <v>4.388763427734375</v>
      </c>
      <c r="N3">
        <f>+'Peso por quintil y region'!N32</f>
        <v>3.6691303253173828</v>
      </c>
      <c r="P3">
        <f>+'Peso por quintil y region'!C36</f>
        <v>15.698500633239746</v>
      </c>
      <c r="Q3">
        <f>+'Peso por quintil y region'!D36</f>
        <v>1.8403748273849487</v>
      </c>
      <c r="R3">
        <f>+'Peso por quintil y region'!E36</f>
        <v>5.9696140289306641</v>
      </c>
      <c r="S3">
        <f>+'Peso por quintil y region'!F36</f>
        <v>14.619551658630371</v>
      </c>
      <c r="T3">
        <f>+'Peso por quintil y region'!G36</f>
        <v>6.9953794479370117</v>
      </c>
      <c r="U3">
        <f>+'Peso por quintil y region'!H36</f>
        <v>7.9965476989746094</v>
      </c>
      <c r="V3">
        <f>+'Peso por quintil y region'!I36</f>
        <v>15.644683837890625</v>
      </c>
      <c r="W3">
        <f>+'Peso por quintil y region'!J36</f>
        <v>4.5556302070617676</v>
      </c>
      <c r="X3">
        <f>+'Peso por quintil y region'!K36</f>
        <v>9.7462596893310547</v>
      </c>
      <c r="Y3">
        <f>+'Peso por quintil y region'!L36</f>
        <v>3.7638986110687256</v>
      </c>
      <c r="Z3">
        <f>+'Peso por quintil y region'!M36</f>
        <v>8.1615171432495117</v>
      </c>
      <c r="AA3">
        <f>+'Peso por quintil y region'!N36</f>
        <v>5.0080423355102539</v>
      </c>
    </row>
    <row r="4" spans="2:41" ht="86.4" x14ac:dyDescent="0.3">
      <c r="C4" s="71" t="str">
        <f>+'Infla Mensual PondENGHO'!D2</f>
        <v>Alimentos y bebidas no alcohólicas</v>
      </c>
      <c r="D4" s="71" t="str">
        <f>+'Infla Mensual PondENGHO'!E2</f>
        <v>Bebidas alcohólicas y tabaco</v>
      </c>
      <c r="E4" s="71" t="str">
        <f>+'Infla Mensual PondENGHO'!F2</f>
        <v>Prendas de vestir y calzado</v>
      </c>
      <c r="F4" s="71" t="str">
        <f>+'Infla Mensual PondENGHO'!G2</f>
        <v>Vivienda, agua, electricidad, gas y otros combustibles</v>
      </c>
      <c r="G4" s="71" t="str">
        <f>+'Infla Mensual PondENGHO'!H2</f>
        <v>Equipamiento y mantenimiento del hogar</v>
      </c>
      <c r="H4" s="71" t="str">
        <f>+'Infla Mensual PondENGHO'!I2</f>
        <v>Salud</v>
      </c>
      <c r="I4" s="71" t="str">
        <f>+'Infla Mensual PondENGHO'!J2</f>
        <v>Transporte</v>
      </c>
      <c r="J4" s="71" t="str">
        <f>+'Infla Mensual PondENGHO'!K2</f>
        <v>Comunicación</v>
      </c>
      <c r="K4" s="71" t="str">
        <f>+'Infla Mensual PondENGHO'!L2</f>
        <v>Recreación y cultura</v>
      </c>
      <c r="L4" s="71" t="str">
        <f>+'Infla Mensual PondENGHO'!M2</f>
        <v>Educación</v>
      </c>
      <c r="M4" s="71" t="str">
        <f>+'Infla Mensual PondENGHO'!N2</f>
        <v>Restaurantes y hoteles</v>
      </c>
      <c r="N4" s="71" t="str">
        <f>+'Infla Mensual PondENGHO'!O2</f>
        <v>Bienes y servicios varios</v>
      </c>
      <c r="O4" s="71"/>
      <c r="P4" s="71" t="str">
        <f>+C4</f>
        <v>Alimentos y bebidas no alcohólicas</v>
      </c>
      <c r="Q4" s="71" t="str">
        <f t="shared" ref="Q4:Y4" si="0">+D4</f>
        <v>Bebidas alcohólicas y tabaco</v>
      </c>
      <c r="R4" s="71" t="str">
        <f t="shared" si="0"/>
        <v>Prendas de vestir y calzado</v>
      </c>
      <c r="S4" s="71" t="str">
        <f t="shared" si="0"/>
        <v>Vivienda, agua, electricidad, gas y otros combustibles</v>
      </c>
      <c r="T4" s="71" t="str">
        <f t="shared" si="0"/>
        <v>Equipamiento y mantenimiento del hogar</v>
      </c>
      <c r="U4" s="71" t="str">
        <f t="shared" si="0"/>
        <v>Salud</v>
      </c>
      <c r="V4" s="71" t="str">
        <f t="shared" si="0"/>
        <v>Transporte</v>
      </c>
      <c r="W4" s="71" t="str">
        <f t="shared" si="0"/>
        <v>Comunicación</v>
      </c>
      <c r="X4" s="71" t="str">
        <f t="shared" si="0"/>
        <v>Recreación y cultura</v>
      </c>
      <c r="Y4" s="71" t="str">
        <f t="shared" si="0"/>
        <v>Educación</v>
      </c>
      <c r="Z4" s="71" t="str">
        <f t="shared" ref="Z4" si="1">+M4</f>
        <v>Restaurantes y hoteles</v>
      </c>
      <c r="AA4" s="71" t="str">
        <f t="shared" ref="AA4" si="2">+N4</f>
        <v>Bienes y servicios varios</v>
      </c>
      <c r="AC4" s="71" t="str">
        <f>+P4</f>
        <v>Alimentos y bebidas no alcohólicas</v>
      </c>
      <c r="AD4" s="71" t="str">
        <f t="shared" ref="AD4:AM4" si="3">+Q4</f>
        <v>Bebidas alcohólicas y tabaco</v>
      </c>
      <c r="AE4" s="71" t="str">
        <f t="shared" si="3"/>
        <v>Prendas de vestir y calzado</v>
      </c>
      <c r="AF4" s="71" t="str">
        <f t="shared" si="3"/>
        <v>Vivienda, agua, electricidad, gas y otros combustibles</v>
      </c>
      <c r="AG4" s="71" t="str">
        <f t="shared" si="3"/>
        <v>Equipamiento y mantenimiento del hogar</v>
      </c>
      <c r="AH4" s="71" t="str">
        <f t="shared" si="3"/>
        <v>Salud</v>
      </c>
      <c r="AI4" s="71" t="str">
        <f t="shared" si="3"/>
        <v>Transporte</v>
      </c>
      <c r="AJ4" s="71" t="str">
        <f t="shared" si="3"/>
        <v>Comunicación</v>
      </c>
      <c r="AK4" s="71" t="str">
        <f t="shared" si="3"/>
        <v>Recreación y cultura</v>
      </c>
      <c r="AL4" s="71" t="str">
        <f t="shared" si="3"/>
        <v>Educación</v>
      </c>
      <c r="AM4" s="71" t="str">
        <f t="shared" si="3"/>
        <v>Restaurantes y hoteles</v>
      </c>
      <c r="AN4" s="71" t="str">
        <f t="shared" ref="AN4" si="4">+AA4</f>
        <v>Bienes y servicios varios</v>
      </c>
      <c r="AO4" s="71"/>
    </row>
    <row r="5" spans="2:41" x14ac:dyDescent="0.3">
      <c r="B5" s="66">
        <f>+'Indice PondENGHO'!A2</f>
        <v>42705</v>
      </c>
    </row>
    <row r="6" spans="2:41" x14ac:dyDescent="0.3">
      <c r="B6" s="66">
        <f>+'Indice PondENGHO'!A3</f>
        <v>42736</v>
      </c>
      <c r="C6" s="72">
        <f>C$3*('Indice PondENGHO'!D3-'Indice PondENGHO'!D2)/'Indice PondENGHO'!$BL2</f>
        <v>0.45352612823015082</v>
      </c>
      <c r="D6" s="72">
        <f>D$3*('Indice PondENGHO'!E3-'Indice PondENGHO'!E2)/'Indice PondENGHO'!$BL2</f>
        <v>2.1881435714130929E-2</v>
      </c>
      <c r="E6" s="72">
        <f>E$3*('Indice PondENGHO'!F3-'Indice PondENGHO'!F2)/'Indice PondENGHO'!$BL2</f>
        <v>-4.4052378615197084E-2</v>
      </c>
      <c r="F6" s="72">
        <f>F$3*('Indice PondENGHO'!G3-'Indice PondENGHO'!G2)/'Indice PondENGHO'!$BL2</f>
        <v>0.2493479233582184</v>
      </c>
      <c r="G6" s="72">
        <f>G$3*('Indice PondENGHO'!H3-'Indice PondENGHO'!H2)/'Indice PondENGHO'!$BL2</f>
        <v>3.6943398678486117E-2</v>
      </c>
      <c r="H6" s="72">
        <f>H$3*('Indice PondENGHO'!I3-'Indice PondENGHO'!I2)/'Indice PondENGHO'!$BL2</f>
        <v>0.10531183448423689</v>
      </c>
      <c r="I6" s="72">
        <f>I$3*('Indice PondENGHO'!J3-'Indice PondENGHO'!J2)/'Indice PondENGHO'!$BL2</f>
        <v>0.21583077653311192</v>
      </c>
      <c r="J6" s="72">
        <f>J$3*('Indice PondENGHO'!K3-'Indice PondENGHO'!K2)/'Indice PondENGHO'!$BL2</f>
        <v>0.15302613090614614</v>
      </c>
      <c r="K6" s="72">
        <f>K$3*('Indice PondENGHO'!L3-'Indice PondENGHO'!L2)/'Indice PondENGHO'!$BL2</f>
        <v>0.24679026088997488</v>
      </c>
      <c r="L6" s="72">
        <f>L$3*('Indice PondENGHO'!M3-'Indice PondENGHO'!M2)/'Indice PondENGHO'!$BL2</f>
        <v>1.1398938847387399E-2</v>
      </c>
      <c r="M6" s="72">
        <f>M$3*('Indice PondENGHO'!N3-'Indice PondENGHO'!N2)/'Indice PondENGHO'!$BL2</f>
        <v>0.13445777956629171</v>
      </c>
      <c r="N6" s="72">
        <f>N$3*('Indice PondENGHO'!O3-'Indice PondENGHO'!O2)/'Indice PondENGHO'!$BL2</f>
        <v>7.1420560115802806E-2</v>
      </c>
      <c r="O6" s="66"/>
      <c r="P6">
        <f>+P$3*('Indice PondENGHO'!AZ3-'Indice PondENGHO'!AZ2)/'Indice PondENGHO'!$BP2</f>
        <v>0.2014065219868644</v>
      </c>
      <c r="Q6">
        <f>+Q$3*('Indice PondENGHO'!BA3-'Indice PondENGHO'!BA2)/'Indice PondENGHO'!$BP2</f>
        <v>1.6819227557980411E-2</v>
      </c>
      <c r="R6">
        <f>+R$3*('Indice PondENGHO'!BB3-'Indice PondENGHO'!BB2)/'Indice PondENGHO'!$BP2</f>
        <v>-5.9334972082142487E-2</v>
      </c>
      <c r="S6">
        <f>+S$3*('Indice PondENGHO'!BC3-'Indice PondENGHO'!BC2)/'Indice PondENGHO'!$BP2</f>
        <v>0.25533353925275148</v>
      </c>
      <c r="T6">
        <f>+T$3*('Indice PondENGHO'!BD3-'Indice PondENGHO'!BD2)/'Indice PondENGHO'!$BP2</f>
        <v>6.1118306597854825E-2</v>
      </c>
      <c r="U6">
        <f>+U$3*('Indice PondENGHO'!BE3-'Indice PondENGHO'!BE2)/'Indice PondENGHO'!$BP2</f>
        <v>0.17163671575166517</v>
      </c>
      <c r="V6">
        <f>+V$3*('Indice PondENGHO'!BF3-'Indice PondENGHO'!BF2)/'Indice PondENGHO'!$BP2</f>
        <v>0.32985107599524782</v>
      </c>
      <c r="W6">
        <f>+W$3*('Indice PondENGHO'!BG3-'Indice PondENGHO'!BG2)/'Indice PondENGHO'!$BP2</f>
        <v>0.13741061419386824</v>
      </c>
      <c r="X6">
        <f>+X$3*('Indice PondENGHO'!BH3-'Indice PondENGHO'!BH2)/'Indice PondENGHO'!$BP2</f>
        <v>0.30009426005708517</v>
      </c>
      <c r="Y6">
        <f>+Y$3*('Indice PondENGHO'!BI3-'Indice PondENGHO'!BI2)/'Indice PondENGHO'!$BP2</f>
        <v>3.1381711426911353E-2</v>
      </c>
      <c r="Z6">
        <f>+Z$3*('Indice PondENGHO'!BJ3-'Indice PondENGHO'!BJ2)/'Indice PondENGHO'!$BP2</f>
        <v>0.25502001305547312</v>
      </c>
      <c r="AA6">
        <f>+AA$3*('Indice PondENGHO'!BK3-'Indice PondENGHO'!BK2)/'Indice PondENGHO'!$BP2</f>
        <v>9.9492965087702029E-2</v>
      </c>
      <c r="AC6" s="72">
        <f>+C6-P6</f>
        <v>0.25211960624328644</v>
      </c>
      <c r="AD6" s="72">
        <f t="shared" ref="AD6:AM6" si="5">+D6-Q6</f>
        <v>5.0622081561505182E-3</v>
      </c>
      <c r="AE6" s="72">
        <f t="shared" si="5"/>
        <v>1.5282593466945403E-2</v>
      </c>
      <c r="AF6" s="72">
        <f t="shared" si="5"/>
        <v>-5.9856158945330862E-3</v>
      </c>
      <c r="AG6" s="72">
        <f t="shared" si="5"/>
        <v>-2.4174907919368709E-2</v>
      </c>
      <c r="AH6" s="72">
        <f t="shared" si="5"/>
        <v>-6.6324881267428276E-2</v>
      </c>
      <c r="AI6" s="72">
        <f t="shared" si="5"/>
        <v>-0.1140202994621359</v>
      </c>
      <c r="AJ6" s="72">
        <f t="shared" si="5"/>
        <v>1.5615516712277899E-2</v>
      </c>
      <c r="AK6" s="72">
        <f t="shared" si="5"/>
        <v>-5.3303999167110289E-2</v>
      </c>
      <c r="AL6" s="72">
        <f t="shared" si="5"/>
        <v>-1.9982772579523952E-2</v>
      </c>
      <c r="AM6" s="72">
        <f t="shared" si="5"/>
        <v>-0.12056223348918141</v>
      </c>
      <c r="AN6" s="72">
        <f t="shared" ref="AN6" si="6">+N6-AA6</f>
        <v>-2.8072404971899223E-2</v>
      </c>
      <c r="AO6" s="72"/>
    </row>
    <row r="7" spans="2:41" x14ac:dyDescent="0.3">
      <c r="B7" s="66">
        <f>+'Indice PondENGHO'!A4</f>
        <v>42767</v>
      </c>
      <c r="C7" s="72">
        <f>C$3*('Indice PondENGHO'!D4-'Indice PondENGHO'!D3)/'Indice PondENGHO'!$BL3</f>
        <v>0.66470842182245415</v>
      </c>
      <c r="D7" s="72">
        <f>D$3*('Indice PondENGHO'!E4-'Indice PondENGHO'!E3)/'Indice PondENGHO'!$BL3</f>
        <v>9.0390674486485245E-2</v>
      </c>
      <c r="E7" s="72">
        <f>E$3*('Indice PondENGHO'!F4-'Indice PondENGHO'!F3)/'Indice PondENGHO'!$BL3</f>
        <v>-1.1653554468343066E-2</v>
      </c>
      <c r="F7" s="72">
        <f>F$3*('Indice PondENGHO'!G4-'Indice PondENGHO'!G3)/'Indice PondENGHO'!$BL3</f>
        <v>0.69746170462868229</v>
      </c>
      <c r="G7" s="72">
        <f>G$3*('Indice PondENGHO'!H4-'Indice PondENGHO'!H3)/'Indice PondENGHO'!$BL3</f>
        <v>1.7246437649072893E-2</v>
      </c>
      <c r="H7" s="72">
        <f>H$3*('Indice PondENGHO'!I4-'Indice PondENGHO'!I3)/'Indice PondENGHO'!$BL3</f>
        <v>0.10511216904506486</v>
      </c>
      <c r="I7" s="72">
        <f>I$3*('Indice PondENGHO'!J4-'Indice PondENGHO'!J3)/'Indice PondENGHO'!$BL3</f>
        <v>0.19944803819802254</v>
      </c>
      <c r="J7" s="72">
        <f>J$3*('Indice PondENGHO'!K4-'Indice PondENGHO'!K3)/'Indice PondENGHO'!$BL3</f>
        <v>0.2008967681593079</v>
      </c>
      <c r="K7" s="72">
        <f>K$3*('Indice PondENGHO'!L4-'Indice PondENGHO'!L3)/'Indice PondENGHO'!$BL3</f>
        <v>5.63593323661052E-2</v>
      </c>
      <c r="L7" s="72">
        <f>L$3*('Indice PondENGHO'!M4-'Indice PondENGHO'!M3)/'Indice PondENGHO'!$BL3</f>
        <v>5.7243835909894333E-2</v>
      </c>
      <c r="M7" s="72">
        <f>M$3*('Indice PondENGHO'!N4-'Indice PondENGHO'!N3)/'Indice PondENGHO'!$BL3</f>
        <v>7.7381118264638546E-2</v>
      </c>
      <c r="N7" s="72">
        <f>N$3*('Indice PondENGHO'!O4-'Indice PondENGHO'!O3)/'Indice PondENGHO'!$BL3</f>
        <v>6.3292438683111255E-2</v>
      </c>
      <c r="O7" s="66"/>
      <c r="P7">
        <f>+P$3*('Indice PondENGHO'!AZ4-'Indice PondENGHO'!AZ3)/'Indice PondENGHO'!$BP3</f>
        <v>0.28074608937547457</v>
      </c>
      <c r="Q7">
        <f>+Q$3*('Indice PondENGHO'!BA4-'Indice PondENGHO'!BA3)/'Indice PondENGHO'!$BP3</f>
        <v>7.9157226511894815E-2</v>
      </c>
      <c r="R7">
        <f>+R$3*('Indice PondENGHO'!BB4-'Indice PondENGHO'!BB3)/'Indice PondENGHO'!$BP3</f>
        <v>-2.5042095230434253E-3</v>
      </c>
      <c r="S7">
        <f>+S$3*('Indice PondENGHO'!BC4-'Indice PondENGHO'!BC3)/'Indice PondENGHO'!$BP3</f>
        <v>0.8231262043570593</v>
      </c>
      <c r="T7">
        <f>+T$3*('Indice PondENGHO'!BD4-'Indice PondENGHO'!BD3)/'Indice PondENGHO'!$BP3</f>
        <v>3.0072041960791208E-2</v>
      </c>
      <c r="U7">
        <f>+U$3*('Indice PondENGHO'!BE4-'Indice PondENGHO'!BE3)/'Indice PondENGHO'!$BP3</f>
        <v>0.22841094193605274</v>
      </c>
      <c r="V7">
        <f>+V$3*('Indice PondENGHO'!BF4-'Indice PondENGHO'!BF3)/'Indice PondENGHO'!$BP3</f>
        <v>0.2966385393251349</v>
      </c>
      <c r="W7">
        <f>+W$3*('Indice PondENGHO'!BG4-'Indice PondENGHO'!BG3)/'Indice PondENGHO'!$BP3</f>
        <v>0.19024708062552972</v>
      </c>
      <c r="X7">
        <f>+X$3*('Indice PondENGHO'!BH4-'Indice PondENGHO'!BH3)/'Indice PondENGHO'!$BP3</f>
        <v>5.4936775255879283E-2</v>
      </c>
      <c r="Y7">
        <f>+Y$3*('Indice PondENGHO'!BI4-'Indice PondENGHO'!BI3)/'Indice PondENGHO'!$BP3</f>
        <v>0.1326821970658176</v>
      </c>
      <c r="Z7">
        <f>+Z$3*('Indice PondENGHO'!BJ4-'Indice PondENGHO'!BJ3)/'Indice PondENGHO'!$BP3</f>
        <v>0.14271935510454548</v>
      </c>
      <c r="AA7">
        <f>+AA$3*('Indice PondENGHO'!BK4-'Indice PondENGHO'!BK3)/'Indice PondENGHO'!$BP3</f>
        <v>9.5014505708504476E-2</v>
      </c>
      <c r="AC7" s="72">
        <f t="shared" ref="AC7:AC70" si="7">+C7-P7</f>
        <v>0.38396233244697958</v>
      </c>
      <c r="AD7" s="72">
        <f t="shared" ref="AD7:AD70" si="8">+D7-Q7</f>
        <v>1.123344797459043E-2</v>
      </c>
      <c r="AE7" s="72">
        <f t="shared" ref="AE7:AE70" si="9">+E7-R7</f>
        <v>-9.1493449452996409E-3</v>
      </c>
      <c r="AF7" s="72">
        <f t="shared" ref="AF7:AF70" si="10">+F7-S7</f>
        <v>-0.12566449972837701</v>
      </c>
      <c r="AG7" s="72">
        <f t="shared" ref="AG7:AG70" si="11">+G7-T7</f>
        <v>-1.2825604311718315E-2</v>
      </c>
      <c r="AH7" s="72">
        <f t="shared" ref="AH7:AH70" si="12">+H7-U7</f>
        <v>-0.12329877289098788</v>
      </c>
      <c r="AI7" s="72">
        <f t="shared" ref="AI7:AI70" si="13">+I7-V7</f>
        <v>-9.7190501127112361E-2</v>
      </c>
      <c r="AJ7" s="72">
        <f t="shared" ref="AJ7:AJ70" si="14">+J7-W7</f>
        <v>1.0649687533778179E-2</v>
      </c>
      <c r="AK7" s="72">
        <f t="shared" ref="AK7:AK70" si="15">+K7-X7</f>
        <v>1.4225571102259166E-3</v>
      </c>
      <c r="AL7" s="72">
        <f t="shared" ref="AL7:AL70" si="16">+L7-Y7</f>
        <v>-7.543836115592327E-2</v>
      </c>
      <c r="AM7" s="72">
        <f t="shared" ref="AM7:AM70" si="17">+M7-Z7</f>
        <v>-6.533823683990693E-2</v>
      </c>
      <c r="AN7" s="72">
        <f t="shared" ref="AN7:AN70" si="18">+N7-AA7</f>
        <v>-3.1722067025393222E-2</v>
      </c>
    </row>
    <row r="8" spans="2:41" x14ac:dyDescent="0.3">
      <c r="B8" s="66">
        <f>+'Indice PondENGHO'!A5</f>
        <v>42795</v>
      </c>
      <c r="C8" s="72">
        <f>C$3*('Indice PondENGHO'!D5-'Indice PondENGHO'!D4)/'Indice PondENGHO'!$BL4</f>
        <v>0.86506925149913061</v>
      </c>
      <c r="D8" s="72">
        <f>D$3*('Indice PondENGHO'!E5-'Indice PondENGHO'!E4)/'Indice PondENGHO'!$BL4</f>
        <v>4.6009950354524126E-2</v>
      </c>
      <c r="E8" s="72">
        <f>E$3*('Indice PondENGHO'!F5-'Indice PondENGHO'!F4)/'Indice PondENGHO'!$BL4</f>
        <v>0.23014476696961036</v>
      </c>
      <c r="F8" s="72">
        <f>F$3*('Indice PondENGHO'!G5-'Indice PondENGHO'!G4)/'Indice PondENGHO'!$BL4</f>
        <v>0.69014466358317716</v>
      </c>
      <c r="G8" s="72">
        <f>G$3*('Indice PondENGHO'!H5-'Indice PondENGHO'!H4)/'Indice PondENGHO'!$BL4</f>
        <v>3.798038592646364E-2</v>
      </c>
      <c r="H8" s="72">
        <f>H$3*('Indice PondENGHO'!I5-'Indice PondENGHO'!I4)/'Indice PondENGHO'!$BL4</f>
        <v>8.7032197433929981E-2</v>
      </c>
      <c r="I8" s="72">
        <f>I$3*('Indice PondENGHO'!J5-'Indice PondENGHO'!J4)/'Indice PondENGHO'!$BL4</f>
        <v>0.12540113860123334</v>
      </c>
      <c r="J8" s="72">
        <f>J$3*('Indice PondENGHO'!K5-'Indice PondENGHO'!K4)/'Indice PondENGHO'!$BL4</f>
        <v>0.17947529853919456</v>
      </c>
      <c r="K8" s="72">
        <f>K$3*('Indice PondENGHO'!L5-'Indice PondENGHO'!L4)/'Indice PondENGHO'!$BL4</f>
        <v>0.12281801493017187</v>
      </c>
      <c r="L8" s="72">
        <f>L$3*('Indice PondENGHO'!M5-'Indice PondENGHO'!M4)/'Indice PondENGHO'!$BL4</f>
        <v>0.19709467864292901</v>
      </c>
      <c r="M8" s="72">
        <f>M$3*('Indice PondENGHO'!N5-'Indice PondENGHO'!N4)/'Indice PondENGHO'!$BL4</f>
        <v>5.0699754843744303E-2</v>
      </c>
      <c r="N8" s="72">
        <f>N$3*('Indice PondENGHO'!O5-'Indice PondENGHO'!O4)/'Indice PondENGHO'!$BL4</f>
        <v>6.699611527069281E-2</v>
      </c>
      <c r="O8" s="66"/>
      <c r="P8">
        <f>+P$3*('Indice PondENGHO'!AZ5-'Indice PondENGHO'!AZ4)/'Indice PondENGHO'!$BP4</f>
        <v>0.44398281848890003</v>
      </c>
      <c r="Q8">
        <f>+Q$3*('Indice PondENGHO'!BA5-'Indice PondENGHO'!BA4)/'Indice PondENGHO'!$BP4</f>
        <v>3.5503741554219821E-2</v>
      </c>
      <c r="R8">
        <f>+R$3*('Indice PondENGHO'!BB5-'Indice PondENGHO'!BB4)/'Indice PondENGHO'!$BP4</f>
        <v>0.19682134625145087</v>
      </c>
      <c r="S8">
        <f>+S$3*('Indice PondENGHO'!BC5-'Indice PondENGHO'!BC4)/'Indice PondENGHO'!$BP4</f>
        <v>0.45883831348680953</v>
      </c>
      <c r="T8">
        <f>+T$3*('Indice PondENGHO'!BD5-'Indice PondENGHO'!BD4)/'Indice PondENGHO'!$BP4</f>
        <v>5.66726773163359E-2</v>
      </c>
      <c r="U8">
        <f>+U$3*('Indice PondENGHO'!BE5-'Indice PondENGHO'!BE4)/'Indice PondENGHO'!$BP4</f>
        <v>0.15345157285158847</v>
      </c>
      <c r="V8">
        <f>+V$3*('Indice PondENGHO'!BF5-'Indice PondENGHO'!BF4)/'Indice PondENGHO'!$BP4</f>
        <v>0.18940514285330229</v>
      </c>
      <c r="W8">
        <f>+W$3*('Indice PondENGHO'!BG5-'Indice PondENGHO'!BG4)/'Indice PondENGHO'!$BP4</f>
        <v>0.14205827849725877</v>
      </c>
      <c r="X8">
        <f>+X$3*('Indice PondENGHO'!BH5-'Indice PondENGHO'!BH4)/'Indice PondENGHO'!$BP4</f>
        <v>0.16762965862113166</v>
      </c>
      <c r="Y8">
        <f>+Y$3*('Indice PondENGHO'!BI5-'Indice PondENGHO'!BI4)/'Indice PondENGHO'!$BP4</f>
        <v>0.33635254494783456</v>
      </c>
      <c r="Z8">
        <f>+Z$3*('Indice PondENGHO'!BJ5-'Indice PondENGHO'!BJ4)/'Indice PondENGHO'!$BP4</f>
        <v>7.9519585672979787E-2</v>
      </c>
      <c r="AA8">
        <f>+AA$3*('Indice PondENGHO'!BK5-'Indice PondENGHO'!BK4)/'Indice PondENGHO'!$BP4</f>
        <v>8.6360843449397026E-2</v>
      </c>
      <c r="AC8" s="72">
        <f t="shared" si="7"/>
        <v>0.42108643301023058</v>
      </c>
      <c r="AD8" s="72">
        <f t="shared" si="8"/>
        <v>1.0506208800304305E-2</v>
      </c>
      <c r="AE8" s="72">
        <f t="shared" si="9"/>
        <v>3.3323420718159497E-2</v>
      </c>
      <c r="AF8" s="72">
        <f t="shared" si="10"/>
        <v>0.23130635009636763</v>
      </c>
      <c r="AG8" s="72">
        <f t="shared" si="11"/>
        <v>-1.8692291389872259E-2</v>
      </c>
      <c r="AH8" s="72">
        <f t="shared" si="12"/>
        <v>-6.6419375417658494E-2</v>
      </c>
      <c r="AI8" s="72">
        <f t="shared" si="13"/>
        <v>-6.4004004252068952E-2</v>
      </c>
      <c r="AJ8" s="72">
        <f t="shared" si="14"/>
        <v>3.7417020041935783E-2</v>
      </c>
      <c r="AK8" s="72">
        <f t="shared" si="15"/>
        <v>-4.4811643690959788E-2</v>
      </c>
      <c r="AL8" s="72">
        <f t="shared" si="16"/>
        <v>-0.13925786630490555</v>
      </c>
      <c r="AM8" s="72">
        <f t="shared" si="17"/>
        <v>-2.8819830829235484E-2</v>
      </c>
      <c r="AN8" s="72">
        <f t="shared" si="18"/>
        <v>-1.9364728178704216E-2</v>
      </c>
    </row>
    <row r="9" spans="2:41" x14ac:dyDescent="0.3">
      <c r="B9" s="66">
        <f>+'Indice PondENGHO'!A6</f>
        <v>42826</v>
      </c>
      <c r="C9" s="72">
        <f>C$3*('Indice PondENGHO'!D6-'Indice PondENGHO'!D5)/'Indice PondENGHO'!$BL5</f>
        <v>0.78373551407695996</v>
      </c>
      <c r="D9" s="72">
        <f>D$3*('Indice PondENGHO'!E6-'Indice PondENGHO'!E5)/'Indice PondENGHO'!$BL5</f>
        <v>5.4127207305267114E-2</v>
      </c>
      <c r="E9" s="72">
        <f>E$3*('Indice PondENGHO'!F6-'Indice PondENGHO'!F5)/'Indice PondENGHO'!$BL5</f>
        <v>0.30620375984657461</v>
      </c>
      <c r="F9" s="72">
        <f>F$3*('Indice PondENGHO'!G6-'Indice PondENGHO'!G5)/'Indice PondENGHO'!$BL5</f>
        <v>0.90668319419183097</v>
      </c>
      <c r="G9" s="72">
        <f>G$3*('Indice PondENGHO'!H6-'Indice PondENGHO'!H5)/'Indice PondENGHO'!$BL5</f>
        <v>4.6769511909635859E-2</v>
      </c>
      <c r="H9" s="72">
        <f>H$3*('Indice PondENGHO'!I6-'Indice PondENGHO'!I5)/'Indice PondENGHO'!$BL5</f>
        <v>8.0353766541178762E-2</v>
      </c>
      <c r="I9" s="72">
        <f>I$3*('Indice PondENGHO'!J6-'Indice PondENGHO'!J5)/'Indice PondENGHO'!$BL5</f>
        <v>6.3312238504997564E-2</v>
      </c>
      <c r="J9" s="72">
        <f>J$3*('Indice PondENGHO'!K6-'Indice PondENGHO'!K5)/'Indice PondENGHO'!$BL5</f>
        <v>0.36676822144134047</v>
      </c>
      <c r="K9" s="72">
        <f>K$3*('Indice PondENGHO'!L6-'Indice PondENGHO'!L5)/'Indice PondENGHO'!$BL5</f>
        <v>0.19513162996296346</v>
      </c>
      <c r="L9" s="72">
        <f>L$3*('Indice PondENGHO'!M6-'Indice PondENGHO'!M5)/'Indice PondENGHO'!$BL5</f>
        <v>5.195303991524447E-2</v>
      </c>
      <c r="M9" s="72">
        <f>M$3*('Indice PondENGHO'!N6-'Indice PondENGHO'!N5)/'Indice PondENGHO'!$BL5</f>
        <v>8.0619679746695386E-2</v>
      </c>
      <c r="N9" s="72">
        <f>N$3*('Indice PondENGHO'!O6-'Indice PondENGHO'!O5)/'Indice PondENGHO'!$BL5</f>
        <v>6.6350489913325539E-2</v>
      </c>
      <c r="O9" s="66"/>
      <c r="P9">
        <f>+P$3*('Indice PondENGHO'!AZ6-'Indice PondENGHO'!AZ5)/'Indice PondENGHO'!$BP5</f>
        <v>0.33840197281896967</v>
      </c>
      <c r="Q9">
        <f>+Q$3*('Indice PondENGHO'!BA6-'Indice PondENGHO'!BA5)/'Indice PondENGHO'!$BP5</f>
        <v>4.4489171551409912E-2</v>
      </c>
      <c r="R9">
        <f>+R$3*('Indice PondENGHO'!BB6-'Indice PondENGHO'!BB5)/'Indice PondENGHO'!$BP5</f>
        <v>0.26265031094039265</v>
      </c>
      <c r="S9">
        <f>+S$3*('Indice PondENGHO'!BC6-'Indice PondENGHO'!BC5)/'Indice PondENGHO'!$BP5</f>
        <v>0.85569261408919084</v>
      </c>
      <c r="T9">
        <f>+T$3*('Indice PondENGHO'!BD6-'Indice PondENGHO'!BD5)/'Indice PondENGHO'!$BP5</f>
        <v>7.3484592314541117E-2</v>
      </c>
      <c r="U9">
        <f>+U$3*('Indice PondENGHO'!BE6-'Indice PondENGHO'!BE5)/'Indice PondENGHO'!$BP5</f>
        <v>0.13528715209993486</v>
      </c>
      <c r="V9">
        <f>+V$3*('Indice PondENGHO'!BF6-'Indice PondENGHO'!BF5)/'Indice PondENGHO'!$BP5</f>
        <v>9.9774393623788246E-2</v>
      </c>
      <c r="W9">
        <f>+W$3*('Indice PondENGHO'!BG6-'Indice PondENGHO'!BG5)/'Indice PondENGHO'!$BP5</f>
        <v>0.32234341786170567</v>
      </c>
      <c r="X9">
        <f>+X$3*('Indice PondENGHO'!BH6-'Indice PondENGHO'!BH5)/'Indice PondENGHO'!$BP5</f>
        <v>0.26461621798121382</v>
      </c>
      <c r="Y9">
        <f>+Y$3*('Indice PondENGHO'!BI6-'Indice PondENGHO'!BI5)/'Indice PondENGHO'!$BP5</f>
        <v>0.13553997882815097</v>
      </c>
      <c r="Z9">
        <f>+Z$3*('Indice PondENGHO'!BJ6-'Indice PondENGHO'!BJ5)/'Indice PondENGHO'!$BP5</f>
        <v>0.16056598618909215</v>
      </c>
      <c r="AA9">
        <f>+AA$3*('Indice PondENGHO'!BK6-'Indice PondENGHO'!BK5)/'Indice PondENGHO'!$BP5</f>
        <v>9.0178864491230748E-2</v>
      </c>
      <c r="AC9" s="72">
        <f t="shared" si="7"/>
        <v>0.4453335412579903</v>
      </c>
      <c r="AD9" s="72">
        <f t="shared" si="8"/>
        <v>9.638035753857202E-3</v>
      </c>
      <c r="AE9" s="72">
        <f t="shared" si="9"/>
        <v>4.3553448906181957E-2</v>
      </c>
      <c r="AF9" s="72">
        <f t="shared" si="10"/>
        <v>5.0990580102640126E-2</v>
      </c>
      <c r="AG9" s="72">
        <f t="shared" si="11"/>
        <v>-2.6715080404905257E-2</v>
      </c>
      <c r="AH9" s="72">
        <f t="shared" si="12"/>
        <v>-5.4933385558756098E-2</v>
      </c>
      <c r="AI9" s="72">
        <f t="shared" si="13"/>
        <v>-3.6462155118790682E-2</v>
      </c>
      <c r="AJ9" s="72">
        <f t="shared" si="14"/>
        <v>4.4424803579634797E-2</v>
      </c>
      <c r="AK9" s="72">
        <f t="shared" si="15"/>
        <v>-6.9484588018250359E-2</v>
      </c>
      <c r="AL9" s="72">
        <f t="shared" si="16"/>
        <v>-8.35869389129065E-2</v>
      </c>
      <c r="AM9" s="72">
        <f t="shared" si="17"/>
        <v>-7.9946306442396767E-2</v>
      </c>
      <c r="AN9" s="72">
        <f t="shared" si="18"/>
        <v>-2.3828374577905209E-2</v>
      </c>
    </row>
    <row r="10" spans="2:41" x14ac:dyDescent="0.3">
      <c r="B10" s="66">
        <f>+'Indice PondENGHO'!A7</f>
        <v>42856</v>
      </c>
      <c r="C10" s="72">
        <f>C$3*('Indice PondENGHO'!D7-'Indice PondENGHO'!D6)/'Indice PondENGHO'!$BL6</f>
        <v>0.46276969824341596</v>
      </c>
      <c r="D10" s="72">
        <f>D$3*('Indice PondENGHO'!E7-'Indice PondENGHO'!E6)/'Indice PondENGHO'!$BL6</f>
        <v>3.8056370602490161E-2</v>
      </c>
      <c r="E10" s="72">
        <f>E$3*('Indice PondENGHO'!F7-'Indice PondENGHO'!F6)/'Indice PondENGHO'!$BL6</f>
        <v>0.15974020810948511</v>
      </c>
      <c r="F10" s="72">
        <f>F$3*('Indice PondENGHO'!G7-'Indice PondENGHO'!G6)/'Indice PondENGHO'!$BL6</f>
        <v>0.28640745304872328</v>
      </c>
      <c r="G10" s="72">
        <f>G$3*('Indice PondENGHO'!H7-'Indice PondENGHO'!H6)/'Indice PondENGHO'!$BL6</f>
        <v>0.10269602470498593</v>
      </c>
      <c r="H10" s="72">
        <f>H$3*('Indice PondENGHO'!I7-'Indice PondENGHO'!I6)/'Indice PondENGHO'!$BL6</f>
        <v>6.572604482324837E-2</v>
      </c>
      <c r="I10" s="72">
        <f>I$3*('Indice PondENGHO'!J7-'Indice PondENGHO'!J6)/'Indice PondENGHO'!$BL6</f>
        <v>0.10109285357935945</v>
      </c>
      <c r="J10" s="72">
        <f>J$3*('Indice PondENGHO'!K7-'Indice PondENGHO'!K6)/'Indice PondENGHO'!$BL6</f>
        <v>1.7802248870311687E-2</v>
      </c>
      <c r="K10" s="72">
        <f>K$3*('Indice PondENGHO'!L7-'Indice PondENGHO'!L6)/'Indice PondENGHO'!$BL6</f>
        <v>5.709789060799373E-2</v>
      </c>
      <c r="L10" s="72">
        <f>L$3*('Indice PondENGHO'!M7-'Indice PondENGHO'!M6)/'Indice PondENGHO'!$BL6</f>
        <v>2.8835620690579912E-2</v>
      </c>
      <c r="M10" s="72">
        <f>M$3*('Indice PondENGHO'!N7-'Indice PondENGHO'!N6)/'Indice PondENGHO'!$BL6</f>
        <v>6.9081595905410936E-2</v>
      </c>
      <c r="N10" s="72">
        <f>N$3*('Indice PondENGHO'!O7-'Indice PondENGHO'!O6)/'Indice PondENGHO'!$BL6</f>
        <v>4.947552267724991E-2</v>
      </c>
      <c r="O10" s="66"/>
      <c r="P10">
        <f>+P$3*('Indice PondENGHO'!AZ7-'Indice PondENGHO'!AZ6)/'Indice PondENGHO'!$BP6</f>
        <v>0.2017893019205621</v>
      </c>
      <c r="Q10">
        <f>+Q$3*('Indice PondENGHO'!BA7-'Indice PondENGHO'!BA6)/'Indice PondENGHO'!$BP6</f>
        <v>3.1911094678623804E-2</v>
      </c>
      <c r="R10">
        <f>+R$3*('Indice PondENGHO'!BB7-'Indice PondENGHO'!BB6)/'Indice PondENGHO'!$BP6</f>
        <v>9.7182540440126808E-2</v>
      </c>
      <c r="S10">
        <f>+S$3*('Indice PondENGHO'!BC7-'Indice PondENGHO'!BC6)/'Indice PondENGHO'!$BP6</f>
        <v>0.29142925864014241</v>
      </c>
      <c r="T10">
        <f>+T$3*('Indice PondENGHO'!BD7-'Indice PondENGHO'!BD6)/'Indice PondENGHO'!$BP6</f>
        <v>0.18504087334516572</v>
      </c>
      <c r="U10">
        <f>+U$3*('Indice PondENGHO'!BE7-'Indice PondENGHO'!BE6)/'Indice PondENGHO'!$BP6</f>
        <v>0.12031987801335473</v>
      </c>
      <c r="V10">
        <f>+V$3*('Indice PondENGHO'!BF7-'Indice PondENGHO'!BF6)/'Indice PondENGHO'!$BP6</f>
        <v>0.13592343646971264</v>
      </c>
      <c r="W10">
        <f>+W$3*('Indice PondENGHO'!BG7-'Indice PondENGHO'!BG6)/'Indice PondENGHO'!$BP6</f>
        <v>1.4671574082200305E-2</v>
      </c>
      <c r="X10">
        <f>+X$3*('Indice PondENGHO'!BH7-'Indice PondENGHO'!BH6)/'Indice PondENGHO'!$BP6</f>
        <v>8.2037600796465271E-2</v>
      </c>
      <c r="Y10">
        <f>+Y$3*('Indice PondENGHO'!BI7-'Indice PondENGHO'!BI6)/'Indice PondENGHO'!$BP6</f>
        <v>7.3078499201141178E-2</v>
      </c>
      <c r="Z10">
        <f>+Z$3*('Indice PondENGHO'!BJ7-'Indice PondENGHO'!BJ6)/'Indice PondENGHO'!$BP6</f>
        <v>0.10700270057759496</v>
      </c>
      <c r="AA10">
        <f>+AA$3*('Indice PondENGHO'!BK7-'Indice PondENGHO'!BK6)/'Indice PondENGHO'!$BP6</f>
        <v>6.3071069041338204E-2</v>
      </c>
      <c r="AC10" s="72">
        <f t="shared" si="7"/>
        <v>0.26098039632285386</v>
      </c>
      <c r="AD10" s="72">
        <f t="shared" si="8"/>
        <v>6.1452759238663571E-3</v>
      </c>
      <c r="AE10" s="72">
        <f t="shared" si="9"/>
        <v>6.2557667669358302E-2</v>
      </c>
      <c r="AF10" s="72">
        <f t="shared" si="10"/>
        <v>-5.0218055914191262E-3</v>
      </c>
      <c r="AG10" s="72">
        <f t="shared" si="11"/>
        <v>-8.2344848640179796E-2</v>
      </c>
      <c r="AH10" s="72">
        <f t="shared" si="12"/>
        <v>-5.4593833190106356E-2</v>
      </c>
      <c r="AI10" s="72">
        <f t="shared" si="13"/>
        <v>-3.4830582890353193E-2</v>
      </c>
      <c r="AJ10" s="72">
        <f t="shared" si="14"/>
        <v>3.1306747881113817E-3</v>
      </c>
      <c r="AK10" s="72">
        <f t="shared" si="15"/>
        <v>-2.4939710188471541E-2</v>
      </c>
      <c r="AL10" s="72">
        <f t="shared" si="16"/>
        <v>-4.4242878510561266E-2</v>
      </c>
      <c r="AM10" s="72">
        <f t="shared" si="17"/>
        <v>-3.7921104672184028E-2</v>
      </c>
      <c r="AN10" s="72">
        <f t="shared" si="18"/>
        <v>-1.3595546364088294E-2</v>
      </c>
    </row>
    <row r="11" spans="2:41" x14ac:dyDescent="0.3">
      <c r="B11" s="66">
        <f>+'Indice PondENGHO'!A8</f>
        <v>42887</v>
      </c>
      <c r="C11" s="72">
        <f>C$3*('Indice PondENGHO'!D8-'Indice PondENGHO'!D7)/'Indice PondENGHO'!$BL7</f>
        <v>0.29643768398620335</v>
      </c>
      <c r="D11" s="72">
        <f>D$3*('Indice PondENGHO'!E8-'Indice PondENGHO'!E7)/'Indice PondENGHO'!$BL7</f>
        <v>1.7288864829216561E-2</v>
      </c>
      <c r="E11" s="72">
        <f>E$3*('Indice PondENGHO'!F8-'Indice PondENGHO'!F7)/'Indice PondENGHO'!$BL7</f>
        <v>8.2811277382447895E-2</v>
      </c>
      <c r="F11" s="72">
        <f>F$3*('Indice PondENGHO'!G8-'Indice PondENGHO'!G7)/'Indice PondENGHO'!$BL7</f>
        <v>0.25609080496597036</v>
      </c>
      <c r="G11" s="72">
        <f>G$3*('Indice PondENGHO'!H8-'Indice PondENGHO'!H7)/'Indice PondENGHO'!$BL7</f>
        <v>4.3255397792777858E-2</v>
      </c>
      <c r="H11" s="72">
        <f>H$3*('Indice PondENGHO'!I8-'Indice PondENGHO'!I7)/'Indice PondENGHO'!$BL7</f>
        <v>6.4240937985723848E-2</v>
      </c>
      <c r="I11" s="72">
        <f>I$3*('Indice PondENGHO'!J8-'Indice PondENGHO'!J7)/'Indice PondENGHO'!$BL7</f>
        <v>8.8125683381243644E-2</v>
      </c>
      <c r="J11" s="72">
        <f>J$3*('Indice PondENGHO'!K8-'Indice PondENGHO'!K7)/'Indice PondENGHO'!$BL7</f>
        <v>5.5184568968015546E-2</v>
      </c>
      <c r="K11" s="72">
        <f>K$3*('Indice PondENGHO'!L8-'Indice PondENGHO'!L7)/'Indice PondENGHO'!$BL7</f>
        <v>0.16509539790388542</v>
      </c>
      <c r="L11" s="72">
        <f>L$3*('Indice PondENGHO'!M8-'Indice PondENGHO'!M7)/'Indice PondENGHO'!$BL7</f>
        <v>1.5242637094767184E-2</v>
      </c>
      <c r="M11" s="72">
        <f>M$3*('Indice PondENGHO'!N8-'Indice PondENGHO'!N7)/'Indice PondENGHO'!$BL7</f>
        <v>4.7596473282402206E-2</v>
      </c>
      <c r="N11" s="72">
        <f>N$3*('Indice PondENGHO'!O8-'Indice PondENGHO'!O7)/'Indice PondENGHO'!$BL7</f>
        <v>4.9059337341018326E-2</v>
      </c>
      <c r="O11" s="66"/>
      <c r="P11">
        <f>+P$3*('Indice PondENGHO'!AZ8-'Indice PondENGHO'!AZ7)/'Indice PondENGHO'!$BP7</f>
        <v>0.14213525529419468</v>
      </c>
      <c r="Q11">
        <f>+Q$3*('Indice PondENGHO'!BA8-'Indice PondENGHO'!BA7)/'Indice PondENGHO'!$BP7</f>
        <v>1.2085287449971388E-2</v>
      </c>
      <c r="R11">
        <f>+R$3*('Indice PondENGHO'!BB8-'Indice PondENGHO'!BB7)/'Indice PondENGHO'!$BP7</f>
        <v>5.2203239660779832E-2</v>
      </c>
      <c r="S11">
        <f>+S$3*('Indice PondENGHO'!BC8-'Indice PondENGHO'!BC7)/'Indice PondENGHO'!$BP7</f>
        <v>0.289975074079727</v>
      </c>
      <c r="T11">
        <f>+T$3*('Indice PondENGHO'!BD8-'Indice PondENGHO'!BD7)/'Indice PondENGHO'!$BP7</f>
        <v>8.9110494908710702E-2</v>
      </c>
      <c r="U11">
        <f>+U$3*('Indice PondENGHO'!BE8-'Indice PondENGHO'!BE7)/'Indice PondENGHO'!$BP7</f>
        <v>0.11361939575024435</v>
      </c>
      <c r="V11">
        <f>+V$3*('Indice PondENGHO'!BF8-'Indice PondENGHO'!BF7)/'Indice PondENGHO'!$BP7</f>
        <v>9.902716331733416E-2</v>
      </c>
      <c r="W11">
        <f>+W$3*('Indice PondENGHO'!BG8-'Indice PondENGHO'!BG7)/'Indice PondENGHO'!$BP7</f>
        <v>6.343311484591535E-2</v>
      </c>
      <c r="X11">
        <f>+X$3*('Indice PondENGHO'!BH8-'Indice PondENGHO'!BH7)/'Indice PondENGHO'!$BP7</f>
        <v>0.23334381681476696</v>
      </c>
      <c r="Y11">
        <f>+Y$3*('Indice PondENGHO'!BI8-'Indice PondENGHO'!BI7)/'Indice PondENGHO'!$BP7</f>
        <v>3.4860094320581139E-2</v>
      </c>
      <c r="Z11">
        <f>+Z$3*('Indice PondENGHO'!BJ8-'Indice PondENGHO'!BJ7)/'Indice PondENGHO'!$BP7</f>
        <v>0.1130713921150974</v>
      </c>
      <c r="AA11">
        <f>+AA$3*('Indice PondENGHO'!BK8-'Indice PondENGHO'!BK7)/'Indice PondENGHO'!$BP7</f>
        <v>6.31725332330456E-2</v>
      </c>
      <c r="AC11" s="72">
        <f t="shared" si="7"/>
        <v>0.15430242869200866</v>
      </c>
      <c r="AD11" s="72">
        <f t="shared" si="8"/>
        <v>5.2035773792451726E-3</v>
      </c>
      <c r="AE11" s="72">
        <f t="shared" si="9"/>
        <v>3.0608037721668063E-2</v>
      </c>
      <c r="AF11" s="72">
        <f t="shared" si="10"/>
        <v>-3.3884269113756638E-2</v>
      </c>
      <c r="AG11" s="72">
        <f t="shared" si="11"/>
        <v>-4.5855097115932844E-2</v>
      </c>
      <c r="AH11" s="72">
        <f t="shared" si="12"/>
        <v>-4.9378457764520503E-2</v>
      </c>
      <c r="AI11" s="72">
        <f t="shared" si="13"/>
        <v>-1.0901479936090516E-2</v>
      </c>
      <c r="AJ11" s="72">
        <f t="shared" si="14"/>
        <v>-8.2485458778998044E-3</v>
      </c>
      <c r="AK11" s="72">
        <f t="shared" si="15"/>
        <v>-6.8248418910881542E-2</v>
      </c>
      <c r="AL11" s="72">
        <f t="shared" si="16"/>
        <v>-1.9617457225813956E-2</v>
      </c>
      <c r="AM11" s="72">
        <f t="shared" si="17"/>
        <v>-6.5474918832695184E-2</v>
      </c>
      <c r="AN11" s="72">
        <f t="shared" si="18"/>
        <v>-1.4113195892027273E-2</v>
      </c>
    </row>
    <row r="12" spans="2:41" x14ac:dyDescent="0.3">
      <c r="B12" s="66">
        <f>+'Indice PondENGHO'!A9</f>
        <v>42917</v>
      </c>
      <c r="C12" s="72">
        <f>C$3*('Indice PondENGHO'!D9-'Indice PondENGHO'!D8)/'Indice PondENGHO'!$BL8</f>
        <v>0.36894138125941411</v>
      </c>
      <c r="D12" s="72">
        <f>D$3*('Indice PondENGHO'!E9-'Indice PondENGHO'!E8)/'Indice PondENGHO'!$BL8</f>
        <v>6.4203444591574552E-2</v>
      </c>
      <c r="E12" s="72">
        <f>E$3*('Indice PondENGHO'!F9-'Indice PondENGHO'!F8)/'Indice PondENGHO'!$BL8</f>
        <v>-7.2626962731558428E-2</v>
      </c>
      <c r="F12" s="72">
        <f>F$3*('Indice PondENGHO'!G9-'Indice PondENGHO'!G8)/'Indice PondENGHO'!$BL8</f>
        <v>0.29377729214412901</v>
      </c>
      <c r="G12" s="72">
        <f>G$3*('Indice PondENGHO'!H9-'Indice PondENGHO'!H8)/'Indice PondENGHO'!$BL8</f>
        <v>9.5269664839104484E-2</v>
      </c>
      <c r="H12" s="72">
        <f>H$3*('Indice PondENGHO'!I9-'Indice PondENGHO'!I8)/'Indice PondENGHO'!$BL8</f>
        <v>0.1350571539758294</v>
      </c>
      <c r="I12" s="72">
        <f>I$3*('Indice PondENGHO'!J9-'Indice PondENGHO'!J8)/'Indice PondENGHO'!$BL8</f>
        <v>0.23633120002393337</v>
      </c>
      <c r="J12" s="72">
        <f>J$3*('Indice PondENGHO'!K9-'Indice PondENGHO'!K8)/'Indice PondENGHO'!$BL8</f>
        <v>4.7256995910416773E-2</v>
      </c>
      <c r="K12" s="72">
        <f>K$3*('Indice PondENGHO'!L9-'Indice PondENGHO'!L8)/'Indice PondENGHO'!$BL8</f>
        <v>0.26461845616539459</v>
      </c>
      <c r="L12" s="72">
        <f>L$3*('Indice PondENGHO'!M9-'Indice PondENGHO'!M8)/'Indice PondENGHO'!$BL8</f>
        <v>1.6113592432375878E-2</v>
      </c>
      <c r="M12" s="72">
        <f>M$3*('Indice PondENGHO'!N9-'Indice PondENGHO'!N8)/'Indice PondENGHO'!$BL8</f>
        <v>0.10050442490370287</v>
      </c>
      <c r="N12" s="72">
        <f>N$3*('Indice PondENGHO'!O9-'Indice PondENGHO'!O8)/'Indice PondENGHO'!$BL8</f>
        <v>4.5264339672999566E-2</v>
      </c>
      <c r="O12" s="66"/>
      <c r="P12">
        <f>+P$3*('Indice PondENGHO'!AZ9-'Indice PondENGHO'!AZ8)/'Indice PondENGHO'!$BP8</f>
        <v>0.17829636238515695</v>
      </c>
      <c r="Q12">
        <f>+Q$3*('Indice PondENGHO'!BA9-'Indice PondENGHO'!BA8)/'Indice PondENGHO'!$BP8</f>
        <v>5.566402538093608E-2</v>
      </c>
      <c r="R12">
        <f>+R$3*('Indice PondENGHO'!BB9-'Indice PondENGHO'!BB8)/'Indice PondENGHO'!$BP8</f>
        <v>-7.3298687249083727E-2</v>
      </c>
      <c r="S12">
        <f>+S$3*('Indice PondENGHO'!BC9-'Indice PondENGHO'!BC8)/'Indice PondENGHO'!$BP8</f>
        <v>0.33528772834163134</v>
      </c>
      <c r="T12">
        <f>+T$3*('Indice PondENGHO'!BD9-'Indice PondENGHO'!BD8)/'Indice PondENGHO'!$BP8</f>
        <v>0.16246351262041903</v>
      </c>
      <c r="U12">
        <f>+U$3*('Indice PondENGHO'!BE9-'Indice PondENGHO'!BE8)/'Indice PondENGHO'!$BP8</f>
        <v>0.27256863604408132</v>
      </c>
      <c r="V12">
        <f>+V$3*('Indice PondENGHO'!BF9-'Indice PondENGHO'!BF8)/'Indice PondENGHO'!$BP8</f>
        <v>0.31616549441576164</v>
      </c>
      <c r="W12">
        <f>+W$3*('Indice PondENGHO'!BG9-'Indice PondENGHO'!BG8)/'Indice PondENGHO'!$BP8</f>
        <v>4.4644105020693624E-2</v>
      </c>
      <c r="X12">
        <f>+X$3*('Indice PondENGHO'!BH9-'Indice PondENGHO'!BH8)/'Indice PondENGHO'!$BP8</f>
        <v>0.34995653772340768</v>
      </c>
      <c r="Y12">
        <f>+Y$3*('Indice PondENGHO'!BI9-'Indice PondENGHO'!BI8)/'Indice PondENGHO'!$BP8</f>
        <v>3.0695144341166491E-2</v>
      </c>
      <c r="Z12">
        <f>+Z$3*('Indice PondENGHO'!BJ9-'Indice PondENGHO'!BJ8)/'Indice PondENGHO'!$BP8</f>
        <v>0.21283544604633239</v>
      </c>
      <c r="AA12">
        <f>+AA$3*('Indice PondENGHO'!BK9-'Indice PondENGHO'!BK8)/'Indice PondENGHO'!$BP8</f>
        <v>6.6943835373079172E-2</v>
      </c>
      <c r="AC12" s="72">
        <f t="shared" si="7"/>
        <v>0.19064501887425717</v>
      </c>
      <c r="AD12" s="72">
        <f t="shared" si="8"/>
        <v>8.5394192106384714E-3</v>
      </c>
      <c r="AE12" s="72">
        <f t="shared" si="9"/>
        <v>6.7172451752529894E-4</v>
      </c>
      <c r="AF12" s="72">
        <f t="shared" si="10"/>
        <v>-4.1510436197502332E-2</v>
      </c>
      <c r="AG12" s="72">
        <f t="shared" si="11"/>
        <v>-6.7193847781314542E-2</v>
      </c>
      <c r="AH12" s="72">
        <f t="shared" si="12"/>
        <v>-0.13751148206825192</v>
      </c>
      <c r="AI12" s="72">
        <f t="shared" si="13"/>
        <v>-7.9834294391828264E-2</v>
      </c>
      <c r="AJ12" s="72">
        <f t="shared" si="14"/>
        <v>2.612890889723149E-3</v>
      </c>
      <c r="AK12" s="72">
        <f t="shared" si="15"/>
        <v>-8.533808155801309E-2</v>
      </c>
      <c r="AL12" s="72">
        <f t="shared" si="16"/>
        <v>-1.4581551908790614E-2</v>
      </c>
      <c r="AM12" s="72">
        <f t="shared" si="17"/>
        <v>-0.11233102114262952</v>
      </c>
      <c r="AN12" s="72">
        <f t="shared" si="18"/>
        <v>-2.1679495700079605E-2</v>
      </c>
    </row>
    <row r="13" spans="2:41" x14ac:dyDescent="0.3">
      <c r="B13" s="66">
        <f>+'Indice PondENGHO'!A10</f>
        <v>42948</v>
      </c>
      <c r="C13" s="72">
        <f>C$3*('Indice PondENGHO'!D10-'Indice PondENGHO'!D9)/'Indice PondENGHO'!$BL9</f>
        <v>0.65423843431803508</v>
      </c>
      <c r="D13" s="72">
        <f>D$3*('Indice PondENGHO'!E10-'Indice PondENGHO'!E9)/'Indice PondENGHO'!$BL9</f>
        <v>3.1576115214981243E-2</v>
      </c>
      <c r="E13" s="72">
        <f>E$3*('Indice PondENGHO'!F10-'Indice PondENGHO'!F9)/'Indice PondENGHO'!$BL9</f>
        <v>-4.3328951057512936E-2</v>
      </c>
      <c r="F13" s="72">
        <f>F$3*('Indice PondENGHO'!G10-'Indice PondENGHO'!G9)/'Indice PondENGHO'!$BL9</f>
        <v>0.3159720452504659</v>
      </c>
      <c r="G13" s="72">
        <f>G$3*('Indice PondENGHO'!H10-'Indice PondENGHO'!H9)/'Indice PondENGHO'!$BL9</f>
        <v>3.4346890236710677E-2</v>
      </c>
      <c r="H13" s="72">
        <f>H$3*('Indice PondENGHO'!I10-'Indice PondENGHO'!I9)/'Indice PondENGHO'!$BL9</f>
        <v>0.10382421718518169</v>
      </c>
      <c r="I13" s="72">
        <f>I$3*('Indice PondENGHO'!J10-'Indice PondENGHO'!J9)/'Indice PondENGHO'!$BL9</f>
        <v>0.10636997625356784</v>
      </c>
      <c r="J13" s="72">
        <f>J$3*('Indice PondENGHO'!K10-'Indice PondENGHO'!K9)/'Indice PondENGHO'!$BL9</f>
        <v>7.9729290931848787E-2</v>
      </c>
      <c r="K13" s="72">
        <f>K$3*('Indice PondENGHO'!L10-'Indice PondENGHO'!L9)/'Indice PondENGHO'!$BL9</f>
        <v>8.341911806664426E-2</v>
      </c>
      <c r="L13" s="72">
        <f>L$3*('Indice PondENGHO'!M10-'Indice PondENGHO'!M9)/'Indice PondENGHO'!$BL9</f>
        <v>3.3077228033762347E-2</v>
      </c>
      <c r="M13" s="72">
        <f>M$3*('Indice PondENGHO'!N10-'Indice PondENGHO'!N9)/'Indice PondENGHO'!$BL9</f>
        <v>3.3068735121278801E-2</v>
      </c>
      <c r="N13" s="72">
        <f>N$3*('Indice PondENGHO'!O10-'Indice PondENGHO'!O9)/'Indice PondENGHO'!$BL9</f>
        <v>6.159570566323673E-2</v>
      </c>
      <c r="O13" s="66"/>
      <c r="P13">
        <f>+P$3*('Indice PondENGHO'!AZ10-'Indice PondENGHO'!AZ9)/'Indice PondENGHO'!$BP9</f>
        <v>0.32663094628463152</v>
      </c>
      <c r="Q13">
        <f>+Q$3*('Indice PondENGHO'!BA10-'Indice PondENGHO'!BA9)/'Indice PondENGHO'!$BP9</f>
        <v>2.3651860703749802E-2</v>
      </c>
      <c r="R13">
        <f>+R$3*('Indice PondENGHO'!BB10-'Indice PondENGHO'!BB9)/'Indice PondENGHO'!$BP9</f>
        <v>-2.8859151059180185E-2</v>
      </c>
      <c r="S13">
        <f>+S$3*('Indice PondENGHO'!BC10-'Indice PondENGHO'!BC9)/'Indice PondENGHO'!$BP9</f>
        <v>0.36245427000181912</v>
      </c>
      <c r="T13">
        <f>+T$3*('Indice PondENGHO'!BD10-'Indice PondENGHO'!BD9)/'Indice PondENGHO'!$BP9</f>
        <v>6.6235368352744059E-2</v>
      </c>
      <c r="U13">
        <f>+U$3*('Indice PondENGHO'!BE10-'Indice PondENGHO'!BE9)/'Indice PondENGHO'!$BP9</f>
        <v>0.2115779819454939</v>
      </c>
      <c r="V13">
        <f>+V$3*('Indice PondENGHO'!BF10-'Indice PondENGHO'!BF9)/'Indice PondENGHO'!$BP9</f>
        <v>0.16813116292394925</v>
      </c>
      <c r="W13">
        <f>+W$3*('Indice PondENGHO'!BG10-'Indice PondENGHO'!BG9)/'Indice PondENGHO'!$BP9</f>
        <v>7.4423606388159452E-2</v>
      </c>
      <c r="X13">
        <f>+X$3*('Indice PondENGHO'!BH10-'Indice PondENGHO'!BH9)/'Indice PondENGHO'!$BP9</f>
        <v>4.8883002855134201E-2</v>
      </c>
      <c r="Y13">
        <f>+Y$3*('Indice PondENGHO'!BI10-'Indice PondENGHO'!BI9)/'Indice PondENGHO'!$BP9</f>
        <v>6.8971173177018036E-2</v>
      </c>
      <c r="Z13">
        <f>+Z$3*('Indice PondENGHO'!BJ10-'Indice PondENGHO'!BJ9)/'Indice PondENGHO'!$BP9</f>
        <v>6.2478586243298634E-2</v>
      </c>
      <c r="AA13">
        <f>+AA$3*('Indice PondENGHO'!BK10-'Indice PondENGHO'!BK9)/'Indice PondENGHO'!$BP9</f>
        <v>7.5197249472406205E-2</v>
      </c>
      <c r="AC13" s="72">
        <f t="shared" si="7"/>
        <v>0.32760748803340356</v>
      </c>
      <c r="AD13" s="72">
        <f t="shared" si="8"/>
        <v>7.9242545112314412E-3</v>
      </c>
      <c r="AE13" s="72">
        <f t="shared" si="9"/>
        <v>-1.4469799998332752E-2</v>
      </c>
      <c r="AF13" s="72">
        <f t="shared" si="10"/>
        <v>-4.6482224751353218E-2</v>
      </c>
      <c r="AG13" s="72">
        <f t="shared" si="11"/>
        <v>-3.1888478116033382E-2</v>
      </c>
      <c r="AH13" s="72">
        <f t="shared" si="12"/>
        <v>-0.10775376476031222</v>
      </c>
      <c r="AI13" s="72">
        <f t="shared" si="13"/>
        <v>-6.1761186670381413E-2</v>
      </c>
      <c r="AJ13" s="72">
        <f t="shared" si="14"/>
        <v>5.3056845436893346E-3</v>
      </c>
      <c r="AK13" s="72">
        <f t="shared" si="15"/>
        <v>3.4536115211510059E-2</v>
      </c>
      <c r="AL13" s="72">
        <f t="shared" si="16"/>
        <v>-3.5893945143255689E-2</v>
      </c>
      <c r="AM13" s="72">
        <f t="shared" si="17"/>
        <v>-2.9409851122019832E-2</v>
      </c>
      <c r="AN13" s="72">
        <f t="shared" si="18"/>
        <v>-1.3601543809169475E-2</v>
      </c>
    </row>
    <row r="14" spans="2:41" x14ac:dyDescent="0.3">
      <c r="B14" s="66">
        <f>+'Indice PondENGHO'!A11</f>
        <v>42979</v>
      </c>
      <c r="C14" s="72">
        <f>C$3*('Indice PondENGHO'!D11-'Indice PondENGHO'!D10)/'Indice PondENGHO'!$BL10</f>
        <v>0.64412906168662021</v>
      </c>
      <c r="D14" s="72">
        <f>D$3*('Indice PondENGHO'!E11-'Indice PondENGHO'!E10)/'Indice PondENGHO'!$BL10</f>
        <v>1.5975747122369828E-2</v>
      </c>
      <c r="E14" s="72">
        <f>E$3*('Indice PondENGHO'!F11-'Indice PondENGHO'!F10)/'Indice PondENGHO'!$BL10</f>
        <v>0.23043034005660062</v>
      </c>
      <c r="F14" s="72">
        <f>F$3*('Indice PondENGHO'!G11-'Indice PondENGHO'!G10)/'Indice PondENGHO'!$BL10</f>
        <v>0.29776228924823944</v>
      </c>
      <c r="G14" s="72">
        <f>G$3*('Indice PondENGHO'!H11-'Indice PondENGHO'!H10)/'Indice PondENGHO'!$BL10</f>
        <v>4.0721373820850511E-2</v>
      </c>
      <c r="H14" s="72">
        <f>H$3*('Indice PondENGHO'!I11-'Indice PondENGHO'!I10)/'Indice PondENGHO'!$BL10</f>
        <v>0.10269003519217293</v>
      </c>
      <c r="I14" s="72">
        <f>I$3*('Indice PondENGHO'!J11-'Indice PondENGHO'!J10)/'Indice PondENGHO'!$BL10</f>
        <v>7.9849962115652831E-2</v>
      </c>
      <c r="J14" s="72">
        <f>J$3*('Indice PondENGHO'!K11-'Indice PondENGHO'!K10)/'Indice PondENGHO'!$BL10</f>
        <v>5.420413489822358E-2</v>
      </c>
      <c r="K14" s="72">
        <f>K$3*('Indice PondENGHO'!L11-'Indice PondENGHO'!L10)/'Indice PondENGHO'!$BL10</f>
        <v>0.19076492500555117</v>
      </c>
      <c r="L14" s="72">
        <f>L$3*('Indice PondENGHO'!M11-'Indice PondENGHO'!M10)/'Indice PondENGHO'!$BL10</f>
        <v>6.2743047445839806E-2</v>
      </c>
      <c r="M14" s="72">
        <f>M$3*('Indice PondENGHO'!N11-'Indice PondENGHO'!N10)/'Indice PondENGHO'!$BL10</f>
        <v>6.1097532811579341E-2</v>
      </c>
      <c r="N14" s="72">
        <f>N$3*('Indice PondENGHO'!O11-'Indice PondENGHO'!O10)/'Indice PondENGHO'!$BL10</f>
        <v>5.6186729843385227E-2</v>
      </c>
      <c r="O14" s="66"/>
      <c r="P14">
        <f>+P$3*('Indice PondENGHO'!AZ11-'Indice PondENGHO'!AZ10)/'Indice PondENGHO'!$BP10</f>
        <v>0.27733621919531953</v>
      </c>
      <c r="Q14">
        <f>+Q$3*('Indice PondENGHO'!BA11-'Indice PondENGHO'!BA10)/'Indice PondENGHO'!$BP10</f>
        <v>1.2544108577511077E-2</v>
      </c>
      <c r="R14">
        <f>+R$3*('Indice PondENGHO'!BB11-'Indice PondENGHO'!BB10)/'Indice PondENGHO'!$BP10</f>
        <v>0.20870613061428936</v>
      </c>
      <c r="S14">
        <f>+S$3*('Indice PondENGHO'!BC11-'Indice PondENGHO'!BC10)/'Indice PondENGHO'!$BP10</f>
        <v>0.30213081162573507</v>
      </c>
      <c r="T14">
        <f>+T$3*('Indice PondENGHO'!BD11-'Indice PondENGHO'!BD10)/'Indice PondENGHO'!$BP10</f>
        <v>6.7005606014600566E-2</v>
      </c>
      <c r="U14">
        <f>+U$3*('Indice PondENGHO'!BE11-'Indice PondENGHO'!BE10)/'Indice PondENGHO'!$BP10</f>
        <v>0.20361572088899274</v>
      </c>
      <c r="V14">
        <f>+V$3*('Indice PondENGHO'!BF11-'Indice PondENGHO'!BF10)/'Indice PondENGHO'!$BP10</f>
        <v>0.12682542775583328</v>
      </c>
      <c r="W14">
        <f>+W$3*('Indice PondENGHO'!BG11-'Indice PondENGHO'!BG10)/'Indice PondENGHO'!$BP10</f>
        <v>5.0617782523533848E-2</v>
      </c>
      <c r="X14">
        <f>+X$3*('Indice PondENGHO'!BH11-'Indice PondENGHO'!BH10)/'Indice PondENGHO'!$BP10</f>
        <v>0.27284202962549453</v>
      </c>
      <c r="Y14">
        <f>+Y$3*('Indice PondENGHO'!BI11-'Indice PondENGHO'!BI10)/'Indice PondENGHO'!$BP10</f>
        <v>0.17542959259096921</v>
      </c>
      <c r="Z14">
        <f>+Z$3*('Indice PondENGHO'!BJ11-'Indice PondENGHO'!BJ10)/'Indice PondENGHO'!$BP10</f>
        <v>0.11284480401948818</v>
      </c>
      <c r="AA14">
        <f>+AA$3*('Indice PondENGHO'!BK11-'Indice PondENGHO'!BK10)/'Indice PondENGHO'!$BP10</f>
        <v>8.5847889493115823E-2</v>
      </c>
      <c r="AC14" s="72">
        <f t="shared" si="7"/>
        <v>0.36679284249130067</v>
      </c>
      <c r="AD14" s="72">
        <f t="shared" si="8"/>
        <v>3.4316385448587509E-3</v>
      </c>
      <c r="AE14" s="72">
        <f t="shared" si="9"/>
        <v>2.1724209442311265E-2</v>
      </c>
      <c r="AF14" s="72">
        <f t="shared" si="10"/>
        <v>-4.3685223774956317E-3</v>
      </c>
      <c r="AG14" s="72">
        <f t="shared" si="11"/>
        <v>-2.6284232193750055E-2</v>
      </c>
      <c r="AH14" s="72">
        <f t="shared" si="12"/>
        <v>-0.10092568569681981</v>
      </c>
      <c r="AI14" s="72">
        <f t="shared" si="13"/>
        <v>-4.6975465640180444E-2</v>
      </c>
      <c r="AJ14" s="72">
        <f t="shared" si="14"/>
        <v>3.5863523746897316E-3</v>
      </c>
      <c r="AK14" s="72">
        <f t="shared" si="15"/>
        <v>-8.2077104619943358E-2</v>
      </c>
      <c r="AL14" s="72">
        <f t="shared" si="16"/>
        <v>-0.11268654514512941</v>
      </c>
      <c r="AM14" s="72">
        <f t="shared" si="17"/>
        <v>-5.174727120790884E-2</v>
      </c>
      <c r="AN14" s="72">
        <f t="shared" si="18"/>
        <v>-2.9661159649730595E-2</v>
      </c>
    </row>
    <row r="15" spans="2:41" x14ac:dyDescent="0.3">
      <c r="B15" s="66">
        <f>+'Indice PondENGHO'!A12</f>
        <v>43009</v>
      </c>
      <c r="C15" s="72">
        <f>C$3*('Indice PondENGHO'!D12-'Indice PondENGHO'!D11)/'Indice PondENGHO'!$BL11</f>
        <v>0.53350659333444006</v>
      </c>
      <c r="D15" s="72">
        <f>D$3*('Indice PondENGHO'!E12-'Indice PondENGHO'!E11)/'Indice PondENGHO'!$BL11</f>
        <v>6.6271604289323244E-2</v>
      </c>
      <c r="E15" s="72">
        <f>E$3*('Indice PondENGHO'!F12-'Indice PondENGHO'!F11)/'Indice PondENGHO'!$BL11</f>
        <v>0.16709583347268264</v>
      </c>
      <c r="F15" s="72">
        <f>F$3*('Indice PondENGHO'!G12-'Indice PondENGHO'!G11)/'Indice PondENGHO'!$BL11</f>
        <v>0.15018774557679898</v>
      </c>
      <c r="G15" s="72">
        <f>G$3*('Indice PondENGHO'!H12-'Indice PondENGHO'!H11)/'Indice PondENGHO'!$BL11</f>
        <v>2.9439498751562015E-2</v>
      </c>
      <c r="H15" s="72">
        <f>H$3*('Indice PondENGHO'!I12-'Indice PondENGHO'!I11)/'Indice PondENGHO'!$BL11</f>
        <v>5.1706132312859504E-2</v>
      </c>
      <c r="I15" s="72">
        <f>I$3*('Indice PondENGHO'!J12-'Indice PondENGHO'!J11)/'Indice PondENGHO'!$BL11</f>
        <v>0.13925029503246267</v>
      </c>
      <c r="J15" s="72">
        <f>J$3*('Indice PondENGHO'!K12-'Indice PondENGHO'!K11)/'Indice PondENGHO'!$BL11</f>
        <v>0.28153063032692793</v>
      </c>
      <c r="K15" s="72">
        <f>K$3*('Indice PondENGHO'!L12-'Indice PondENGHO'!L11)/'Indice PondENGHO'!$BL11</f>
        <v>0.11122133087784844</v>
      </c>
      <c r="L15" s="72">
        <f>L$3*('Indice PondENGHO'!M12-'Indice PondENGHO'!M11)/'Indice PondENGHO'!$BL11</f>
        <v>1.5300515828718867E-2</v>
      </c>
      <c r="M15" s="72">
        <f>M$3*('Indice PondENGHO'!N12-'Indice PondENGHO'!N11)/'Indice PondENGHO'!$BL11</f>
        <v>5.9927435220292494E-2</v>
      </c>
      <c r="N15" s="72">
        <f>N$3*('Indice PondENGHO'!O12-'Indice PondENGHO'!O11)/'Indice PondENGHO'!$BL11</f>
        <v>4.8738579334438543E-2</v>
      </c>
      <c r="O15" s="66"/>
      <c r="P15">
        <f>+P$3*('Indice PondENGHO'!AZ12-'Indice PondENGHO'!AZ11)/'Indice PondENGHO'!$BP11</f>
        <v>0.23398976115760212</v>
      </c>
      <c r="Q15">
        <f>+Q$3*('Indice PondENGHO'!BA12-'Indice PondENGHO'!BA11)/'Indice PondENGHO'!$BP11</f>
        <v>5.5539343560105918E-2</v>
      </c>
      <c r="R15">
        <f>+R$3*('Indice PondENGHO'!BB12-'Indice PondENGHO'!BB11)/'Indice PondENGHO'!$BP11</f>
        <v>0.11932964588734231</v>
      </c>
      <c r="S15">
        <f>+S$3*('Indice PondENGHO'!BC12-'Indice PondENGHO'!BC11)/'Indice PondENGHO'!$BP11</f>
        <v>0.14890221212195803</v>
      </c>
      <c r="T15">
        <f>+T$3*('Indice PondENGHO'!BD12-'Indice PondENGHO'!BD11)/'Indice PondENGHO'!$BP11</f>
        <v>4.8127929884631722E-2</v>
      </c>
      <c r="U15">
        <f>+U$3*('Indice PondENGHO'!BE12-'Indice PondENGHO'!BE11)/'Indice PondENGHO'!$BP11</f>
        <v>8.1944391402134623E-2</v>
      </c>
      <c r="V15">
        <f>+V$3*('Indice PondENGHO'!BF12-'Indice PondENGHO'!BF11)/'Indice PondENGHO'!$BP11</f>
        <v>0.18629485441577293</v>
      </c>
      <c r="W15">
        <f>+W$3*('Indice PondENGHO'!BG12-'Indice PondENGHO'!BG11)/'Indice PondENGHO'!$BP11</f>
        <v>0.25510382979675894</v>
      </c>
      <c r="X15">
        <f>+X$3*('Indice PondENGHO'!BH12-'Indice PondENGHO'!BH11)/'Indice PondENGHO'!$BP11</f>
        <v>0.11371696226150874</v>
      </c>
      <c r="Y15">
        <f>+Y$3*('Indice PondENGHO'!BI12-'Indice PondENGHO'!BI11)/'Indice PondENGHO'!$BP11</f>
        <v>3.1342233754051929E-2</v>
      </c>
      <c r="Z15">
        <f>+Z$3*('Indice PondENGHO'!BJ12-'Indice PondENGHO'!BJ11)/'Indice PondENGHO'!$BP11</f>
        <v>0.12065991828086421</v>
      </c>
      <c r="AA15">
        <f>+AA$3*('Indice PondENGHO'!BK12-'Indice PondENGHO'!BK11)/'Indice PondENGHO'!$BP11</f>
        <v>6.7613330131791993E-2</v>
      </c>
      <c r="AC15" s="72">
        <f t="shared" si="7"/>
        <v>0.29951683217683794</v>
      </c>
      <c r="AD15" s="72">
        <f t="shared" si="8"/>
        <v>1.0732260729217326E-2</v>
      </c>
      <c r="AE15" s="72">
        <f t="shared" si="9"/>
        <v>4.7766187585340333E-2</v>
      </c>
      <c r="AF15" s="72">
        <f t="shared" si="10"/>
        <v>1.2855334548409481E-3</v>
      </c>
      <c r="AG15" s="72">
        <f t="shared" si="11"/>
        <v>-1.8688431133069706E-2</v>
      </c>
      <c r="AH15" s="72">
        <f t="shared" si="12"/>
        <v>-3.0238259089275119E-2</v>
      </c>
      <c r="AI15" s="72">
        <f t="shared" si="13"/>
        <v>-4.7044559383310258E-2</v>
      </c>
      <c r="AJ15" s="72">
        <f t="shared" si="14"/>
        <v>2.6426800530168992E-2</v>
      </c>
      <c r="AK15" s="72">
        <f t="shared" si="15"/>
        <v>-2.4956313836602961E-3</v>
      </c>
      <c r="AL15" s="72">
        <f t="shared" si="16"/>
        <v>-1.6041717925333064E-2</v>
      </c>
      <c r="AM15" s="72">
        <f t="shared" si="17"/>
        <v>-6.0732483060571718E-2</v>
      </c>
      <c r="AN15" s="72">
        <f t="shared" si="18"/>
        <v>-1.887475079735345E-2</v>
      </c>
    </row>
    <row r="16" spans="2:41" x14ac:dyDescent="0.3">
      <c r="B16" s="66">
        <f>+'Indice PondENGHO'!A13</f>
        <v>43040</v>
      </c>
      <c r="C16" s="72">
        <f>C$3*('Indice PondENGHO'!D13-'Indice PondENGHO'!D12)/'Indice PondENGHO'!$BL12</f>
        <v>0.41028464777591278</v>
      </c>
      <c r="D16" s="72">
        <f>D$3*('Indice PondENGHO'!E13-'Indice PondENGHO'!E12)/'Indice PondENGHO'!$BL12</f>
        <v>2.5184152318907034E-2</v>
      </c>
      <c r="E16" s="72">
        <f>E$3*('Indice PondENGHO'!F13-'Indice PondENGHO'!F12)/'Indice PondENGHO'!$BL12</f>
        <v>0.10668521949759822</v>
      </c>
      <c r="F16" s="72">
        <f>F$3*('Indice PondENGHO'!G13-'Indice PondENGHO'!G12)/'Indice PondENGHO'!$BL12</f>
        <v>0.20910846396215538</v>
      </c>
      <c r="G16" s="72">
        <f>G$3*('Indice PondENGHO'!H13-'Indice PondENGHO'!H12)/'Indice PondENGHO'!$BL12</f>
        <v>3.5988806741767333E-2</v>
      </c>
      <c r="H16" s="72">
        <f>H$3*('Indice PondENGHO'!I13-'Indice PondENGHO'!I12)/'Indice PondENGHO'!$BL12</f>
        <v>5.7026640752422648E-2</v>
      </c>
      <c r="I16" s="72">
        <f>I$3*('Indice PondENGHO'!J13-'Indice PondENGHO'!J12)/'Indice PondENGHO'!$BL12</f>
        <v>0.299531094597911</v>
      </c>
      <c r="J16" s="72">
        <f>J$3*('Indice PondENGHO'!K13-'Indice PondENGHO'!K12)/'Indice PondENGHO'!$BL12</f>
        <v>4.2630860764419527E-2</v>
      </c>
      <c r="K16" s="72">
        <f>K$3*('Indice PondENGHO'!L13-'Indice PondENGHO'!L12)/'Indice PondENGHO'!$BL12</f>
        <v>6.5494723873658775E-2</v>
      </c>
      <c r="L16" s="72">
        <f>L$3*('Indice PondENGHO'!M13-'Indice PondENGHO'!M12)/'Indice PondENGHO'!$BL12</f>
        <v>6.107030392260248E-3</v>
      </c>
      <c r="M16" s="72">
        <f>M$3*('Indice PondENGHO'!N13-'Indice PondENGHO'!N12)/'Indice PondENGHO'!$BL12</f>
        <v>7.4643355052503788E-2</v>
      </c>
      <c r="N16" s="72">
        <f>N$3*('Indice PondENGHO'!O13-'Indice PondENGHO'!O12)/'Indice PondENGHO'!$BL12</f>
        <v>4.2691154507363917E-2</v>
      </c>
      <c r="O16" s="66"/>
      <c r="P16">
        <f>+P$3*('Indice PondENGHO'!AZ13-'Indice PondENGHO'!AZ12)/'Indice PondENGHO'!$BP12</f>
        <v>0.18239352416436388</v>
      </c>
      <c r="Q16">
        <f>+Q$3*('Indice PondENGHO'!BA13-'Indice PondENGHO'!BA12)/'Indice PondENGHO'!$BP12</f>
        <v>2.1036167899571842E-2</v>
      </c>
      <c r="R16">
        <f>+R$3*('Indice PondENGHO'!BB13-'Indice PondENGHO'!BB12)/'Indice PondENGHO'!$BP12</f>
        <v>7.7297104028692512E-2</v>
      </c>
      <c r="S16">
        <f>+S$3*('Indice PondENGHO'!BC13-'Indice PondENGHO'!BC12)/'Indice PondENGHO'!$BP12</f>
        <v>0.18476217399301859</v>
      </c>
      <c r="T16">
        <f>+T$3*('Indice PondENGHO'!BD13-'Indice PondENGHO'!BD12)/'Indice PondENGHO'!$BP12</f>
        <v>5.7934252235352098E-2</v>
      </c>
      <c r="U16">
        <f>+U$3*('Indice PondENGHO'!BE13-'Indice PondENGHO'!BE12)/'Indice PondENGHO'!$BP12</f>
        <v>0.10582212274735153</v>
      </c>
      <c r="V16">
        <f>+V$3*('Indice PondENGHO'!BF13-'Indice PondENGHO'!BF12)/'Indice PondENGHO'!$BP12</f>
        <v>0.44862415033751962</v>
      </c>
      <c r="W16">
        <f>+W$3*('Indice PondENGHO'!BG13-'Indice PondENGHO'!BG12)/'Indice PondENGHO'!$BP12</f>
        <v>3.5092317012305356E-2</v>
      </c>
      <c r="X16">
        <f>+X$3*('Indice PondENGHO'!BH13-'Indice PondENGHO'!BH12)/'Indice PondENGHO'!$BP12</f>
        <v>6.062994063704856E-2</v>
      </c>
      <c r="Y16">
        <f>+Y$3*('Indice PondENGHO'!BI13-'Indice PondENGHO'!BI12)/'Indice PondENGHO'!$BP12</f>
        <v>1.5636029075844979E-2</v>
      </c>
      <c r="Z16">
        <f>+Z$3*('Indice PondENGHO'!BJ13-'Indice PondENGHO'!BJ12)/'Indice PondENGHO'!$BP12</f>
        <v>0.14592162645270065</v>
      </c>
      <c r="AA16">
        <f>+AA$3*('Indice PondENGHO'!BK13-'Indice PondENGHO'!BK12)/'Indice PondENGHO'!$BP12</f>
        <v>5.9981163227597126E-2</v>
      </c>
      <c r="AC16" s="72">
        <f t="shared" si="7"/>
        <v>0.2278911236115489</v>
      </c>
      <c r="AD16" s="72">
        <f t="shared" si="8"/>
        <v>4.147984419335192E-3</v>
      </c>
      <c r="AE16" s="72">
        <f t="shared" si="9"/>
        <v>2.9388115468905712E-2</v>
      </c>
      <c r="AF16" s="72">
        <f t="shared" si="10"/>
        <v>2.4346289969136792E-2</v>
      </c>
      <c r="AG16" s="72">
        <f t="shared" si="11"/>
        <v>-2.1945445493584764E-2</v>
      </c>
      <c r="AH16" s="72">
        <f t="shared" si="12"/>
        <v>-4.8795481994928884E-2</v>
      </c>
      <c r="AI16" s="72">
        <f t="shared" si="13"/>
        <v>-0.14909305573960863</v>
      </c>
      <c r="AJ16" s="72">
        <f t="shared" si="14"/>
        <v>7.5385437521141713E-3</v>
      </c>
      <c r="AK16" s="72">
        <f t="shared" si="15"/>
        <v>4.8647832366102151E-3</v>
      </c>
      <c r="AL16" s="72">
        <f t="shared" si="16"/>
        <v>-9.5289986835847308E-3</v>
      </c>
      <c r="AM16" s="72">
        <f t="shared" si="17"/>
        <v>-7.1278271400196866E-2</v>
      </c>
      <c r="AN16" s="72">
        <f t="shared" si="18"/>
        <v>-1.7290008720233209E-2</v>
      </c>
    </row>
    <row r="17" spans="2:40" x14ac:dyDescent="0.3">
      <c r="B17" s="66">
        <f>+'Indice PondENGHO'!A14</f>
        <v>43070</v>
      </c>
      <c r="C17" s="72">
        <f>C$3*('Indice PondENGHO'!D14-'Indice PondENGHO'!D13)/'Indice PondENGHO'!$BL13</f>
        <v>0.26397205835199677</v>
      </c>
      <c r="D17" s="72">
        <f>D$3*('Indice PondENGHO'!E14-'Indice PondENGHO'!E13)/'Indice PondENGHO'!$BL13</f>
        <v>1.2020573870972596E-2</v>
      </c>
      <c r="E17" s="72">
        <f>E$3*('Indice PondENGHO'!F14-'Indice PondENGHO'!F13)/'Indice PondENGHO'!$BL13</f>
        <v>6.8658684356238661E-2</v>
      </c>
      <c r="F17" s="72">
        <f>F$3*('Indice PondENGHO'!G14-'Indice PondENGHO'!G13)/'Indice PondENGHO'!$BL13</f>
        <v>2.6302756332899464</v>
      </c>
      <c r="G17" s="72">
        <f>G$3*('Indice PondENGHO'!H14-'Indice PondENGHO'!H13)/'Indice PondENGHO'!$BL13</f>
        <v>0.10709267362272563</v>
      </c>
      <c r="H17" s="72">
        <f>H$3*('Indice PondENGHO'!I14-'Indice PondENGHO'!I13)/'Indice PondENGHO'!$BL13</f>
        <v>9.4354454205031163E-2</v>
      </c>
      <c r="I17" s="72">
        <f>I$3*('Indice PondENGHO'!J14-'Indice PondENGHO'!J13)/'Indice PondENGHO'!$BL13</f>
        <v>0.32945551870859952</v>
      </c>
      <c r="J17" s="72">
        <f>J$3*('Indice PondENGHO'!K14-'Indice PondENGHO'!K13)/'Indice PondENGHO'!$BL13</f>
        <v>8.0953556962130052E-2</v>
      </c>
      <c r="K17" s="72">
        <f>K$3*('Indice PondENGHO'!L14-'Indice PondENGHO'!L13)/'Indice PondENGHO'!$BL13</f>
        <v>6.135356583110859E-2</v>
      </c>
      <c r="L17" s="72">
        <f>L$3*('Indice PondENGHO'!M14-'Indice PondENGHO'!M13)/'Indice PondENGHO'!$BL13</f>
        <v>-1.1528965775632263E-4</v>
      </c>
      <c r="M17" s="72">
        <f>M$3*('Indice PondENGHO'!N14-'Indice PondENGHO'!N13)/'Indice PondENGHO'!$BL13</f>
        <v>7.0351751934205453E-2</v>
      </c>
      <c r="N17" s="72">
        <f>N$3*('Indice PondENGHO'!O14-'Indice PondENGHO'!O13)/'Indice PondENGHO'!$BL13</f>
        <v>4.0484998725014584E-2</v>
      </c>
      <c r="O17" s="66"/>
      <c r="P17">
        <f>+P$3*('Indice PondENGHO'!AZ14-'Indice PondENGHO'!AZ13)/'Indice PondENGHO'!$BP13</f>
        <v>9.878886062245848E-2</v>
      </c>
      <c r="Q17">
        <f>+Q$3*('Indice PondENGHO'!BA14-'Indice PondENGHO'!BA13)/'Indice PondENGHO'!$BP13</f>
        <v>1.04019450182165E-2</v>
      </c>
      <c r="R17">
        <f>+R$3*('Indice PondENGHO'!BB14-'Indice PondENGHO'!BB13)/'Indice PondENGHO'!$BP13</f>
        <v>4.7522716313784769E-2</v>
      </c>
      <c r="S17">
        <f>+S$3*('Indice PondENGHO'!BC14-'Indice PondENGHO'!BC13)/'Indice PondENGHO'!$BP13</f>
        <v>2.8218472855569017</v>
      </c>
      <c r="T17">
        <f>+T$3*('Indice PondENGHO'!BD14-'Indice PondENGHO'!BD13)/'Indice PondENGHO'!$BP13</f>
        <v>0.1940411896567325</v>
      </c>
      <c r="U17">
        <f>+U$3*('Indice PondENGHO'!BE14-'Indice PondENGHO'!BE13)/'Indice PondENGHO'!$BP13</f>
        <v>0.2104617831041341</v>
      </c>
      <c r="V17">
        <f>+V$3*('Indice PondENGHO'!BF14-'Indice PondENGHO'!BF13)/'Indice PondENGHO'!$BP13</f>
        <v>0.49920682690804397</v>
      </c>
      <c r="W17">
        <f>+W$3*('Indice PondENGHO'!BG14-'Indice PondENGHO'!BG13)/'Indice PondENGHO'!$BP13</f>
        <v>8.5690747233584469E-2</v>
      </c>
      <c r="X17">
        <f>+X$3*('Indice PondENGHO'!BH14-'Indice PondENGHO'!BH13)/'Indice PondENGHO'!$BP13</f>
        <v>6.6977012567044678E-2</v>
      </c>
      <c r="Y17">
        <f>+Y$3*('Indice PondENGHO'!BI14-'Indice PondENGHO'!BI13)/'Indice PondENGHO'!$BP13</f>
        <v>-7.4556073083958333E-4</v>
      </c>
      <c r="Z17">
        <f>+Z$3*('Indice PondENGHO'!BJ14-'Indice PondENGHO'!BJ13)/'Indice PondENGHO'!$BP13</f>
        <v>0.14850760799337773</v>
      </c>
      <c r="AA17">
        <f>+AA$3*('Indice PondENGHO'!BK14-'Indice PondENGHO'!BK13)/'Indice PondENGHO'!$BP13</f>
        <v>5.2443653418533201E-2</v>
      </c>
      <c r="AC17" s="72">
        <f t="shared" si="7"/>
        <v>0.16518319772953829</v>
      </c>
      <c r="AD17" s="72">
        <f t="shared" si="8"/>
        <v>1.6186288527560953E-3</v>
      </c>
      <c r="AE17" s="72">
        <f t="shared" si="9"/>
        <v>2.1135968042453893E-2</v>
      </c>
      <c r="AF17" s="72">
        <f t="shared" si="10"/>
        <v>-0.19157165226695527</v>
      </c>
      <c r="AG17" s="72">
        <f t="shared" si="11"/>
        <v>-8.694851603400687E-2</v>
      </c>
      <c r="AH17" s="72">
        <f t="shared" si="12"/>
        <v>-0.11610732889910294</v>
      </c>
      <c r="AI17" s="72">
        <f t="shared" si="13"/>
        <v>-0.16975130819944445</v>
      </c>
      <c r="AJ17" s="72">
        <f t="shared" si="14"/>
        <v>-4.7371902714544167E-3</v>
      </c>
      <c r="AK17" s="72">
        <f t="shared" si="15"/>
        <v>-5.6234467359360871E-3</v>
      </c>
      <c r="AL17" s="72">
        <f t="shared" si="16"/>
        <v>6.3027107308326075E-4</v>
      </c>
      <c r="AM17" s="72">
        <f t="shared" si="17"/>
        <v>-7.8155856059172274E-2</v>
      </c>
      <c r="AN17" s="72">
        <f t="shared" si="18"/>
        <v>-1.1958654693518617E-2</v>
      </c>
    </row>
    <row r="18" spans="2:40" x14ac:dyDescent="0.3">
      <c r="B18" s="66">
        <f>+'Indice PondENGHO'!A15</f>
        <v>43101</v>
      </c>
      <c r="C18" s="72">
        <f>C$3*('Indice PondENGHO'!D15-'Indice PondENGHO'!D14)/'Indice PondENGHO'!$BL14</f>
        <v>0.63290768768764383</v>
      </c>
      <c r="D18" s="72">
        <f>D$3*('Indice PondENGHO'!E15-'Indice PondENGHO'!E14)/'Indice PondENGHO'!$BL14</f>
        <v>5.0815620691331186E-2</v>
      </c>
      <c r="E18" s="72">
        <f>E$3*('Indice PondENGHO'!F15-'Indice PondENGHO'!F14)/'Indice PondENGHO'!$BL14</f>
        <v>-3.4051399791966114E-2</v>
      </c>
      <c r="F18" s="72">
        <f>F$3*('Indice PondENGHO'!G15-'Indice PondENGHO'!G14)/'Indice PondENGHO'!$BL14</f>
        <v>0.34266194277387435</v>
      </c>
      <c r="G18" s="72">
        <f>G$3*('Indice PondENGHO'!H15-'Indice PondENGHO'!H14)/'Indice PondENGHO'!$BL14</f>
        <v>3.9030511798056063E-2</v>
      </c>
      <c r="H18" s="72">
        <f>H$3*('Indice PondENGHO'!I15-'Indice PondENGHO'!I14)/'Indice PondENGHO'!$BL14</f>
        <v>7.4303337067503444E-2</v>
      </c>
      <c r="I18" s="72">
        <f>I$3*('Indice PondENGHO'!J15-'Indice PondENGHO'!J14)/'Indice PondENGHO'!$BL14</f>
        <v>0.23510607554786603</v>
      </c>
      <c r="J18" s="72">
        <f>J$3*('Indice PondENGHO'!K15-'Indice PondENGHO'!K14)/'Indice PondENGHO'!$BL14</f>
        <v>0.107064201118713</v>
      </c>
      <c r="K18" s="72">
        <f>K$3*('Indice PondENGHO'!L15-'Indice PondENGHO'!L14)/'Indice PondENGHO'!$BL14</f>
        <v>0.25122743359698974</v>
      </c>
      <c r="L18" s="72">
        <f>L$3*('Indice PondENGHO'!M15-'Indice PondENGHO'!M14)/'Indice PondENGHO'!$BL14</f>
        <v>1.144552494073209E-2</v>
      </c>
      <c r="M18" s="72">
        <f>M$3*('Indice PondENGHO'!N15-'Indice PondENGHO'!N14)/'Indice PondENGHO'!$BL14</f>
        <v>0.12161312324114136</v>
      </c>
      <c r="N18" s="72">
        <f>N$3*('Indice PondENGHO'!O15-'Indice PondENGHO'!O14)/'Indice PondENGHO'!$BL14</f>
        <v>7.7757641811705622E-2</v>
      </c>
      <c r="O18" s="66"/>
      <c r="P18">
        <f>+P$3*('Indice PondENGHO'!AZ15-'Indice PondENGHO'!AZ14)/'Indice PondENGHO'!$BP14</f>
        <v>0.32592394673468034</v>
      </c>
      <c r="Q18">
        <f>+Q$3*('Indice PondENGHO'!BA15-'Indice PondENGHO'!BA14)/'Indice PondENGHO'!$BP14</f>
        <v>4.1848613658677203E-2</v>
      </c>
      <c r="R18">
        <f>+R$3*('Indice PondENGHO'!BB15-'Indice PondENGHO'!BB14)/'Indice PondENGHO'!$BP14</f>
        <v>-4.3613302936415986E-2</v>
      </c>
      <c r="S18">
        <f>+S$3*('Indice PondENGHO'!BC15-'Indice PondENGHO'!BC14)/'Indice PondENGHO'!$BP14</f>
        <v>0.17693002960345794</v>
      </c>
      <c r="T18">
        <f>+T$3*('Indice PondENGHO'!BD15-'Indice PondENGHO'!BD14)/'Indice PondENGHO'!$BP14</f>
        <v>7.0251857485647398E-2</v>
      </c>
      <c r="U18">
        <f>+U$3*('Indice PondENGHO'!BE15-'Indice PondENGHO'!BE14)/'Indice PondENGHO'!$BP14</f>
        <v>0.14547155621960656</v>
      </c>
      <c r="V18">
        <f>+V$3*('Indice PondENGHO'!BF15-'Indice PondENGHO'!BF14)/'Indice PondENGHO'!$BP14</f>
        <v>0.32472934375955498</v>
      </c>
      <c r="W18">
        <f>+W$3*('Indice PondENGHO'!BG15-'Indice PondENGHO'!BG14)/'Indice PondENGHO'!$BP14</f>
        <v>8.6535712597597181E-2</v>
      </c>
      <c r="X18">
        <f>+X$3*('Indice PondENGHO'!BH15-'Indice PondENGHO'!BH14)/'Indice PondENGHO'!$BP14</f>
        <v>0.34070933725596597</v>
      </c>
      <c r="Y18">
        <f>+Y$3*('Indice PondENGHO'!BI15-'Indice PondENGHO'!BI14)/'Indice PondENGHO'!$BP14</f>
        <v>1.5043438853507477E-2</v>
      </c>
      <c r="Z18">
        <f>+Z$3*('Indice PondENGHO'!BJ15-'Indice PondENGHO'!BJ14)/'Indice PondENGHO'!$BP14</f>
        <v>0.24160846146896753</v>
      </c>
      <c r="AA18">
        <f>+AA$3*('Indice PondENGHO'!BK15-'Indice PondENGHO'!BK14)/'Indice PondENGHO'!$BP14</f>
        <v>0.12718642390775756</v>
      </c>
      <c r="AC18" s="72">
        <f t="shared" si="7"/>
        <v>0.30698374095296349</v>
      </c>
      <c r="AD18" s="72">
        <f t="shared" si="8"/>
        <v>8.9670070326539827E-3</v>
      </c>
      <c r="AE18" s="72">
        <f t="shared" si="9"/>
        <v>9.5619031444498723E-3</v>
      </c>
      <c r="AF18" s="72">
        <f t="shared" si="10"/>
        <v>0.16573191317041641</v>
      </c>
      <c r="AG18" s="72">
        <f t="shared" si="11"/>
        <v>-3.1221345687591336E-2</v>
      </c>
      <c r="AH18" s="72">
        <f t="shared" si="12"/>
        <v>-7.1168219152103113E-2</v>
      </c>
      <c r="AI18" s="72">
        <f t="shared" si="13"/>
        <v>-8.962326821168895E-2</v>
      </c>
      <c r="AJ18" s="72">
        <f t="shared" si="14"/>
        <v>2.0528488521115815E-2</v>
      </c>
      <c r="AK18" s="72">
        <f t="shared" si="15"/>
        <v>-8.9481903658976236E-2</v>
      </c>
      <c r="AL18" s="72">
        <f t="shared" si="16"/>
        <v>-3.5979139127753877E-3</v>
      </c>
      <c r="AM18" s="72">
        <f t="shared" si="17"/>
        <v>-0.11999533822782617</v>
      </c>
      <c r="AN18" s="72">
        <f t="shared" si="18"/>
        <v>-4.9428782096051935E-2</v>
      </c>
    </row>
    <row r="19" spans="2:40" x14ac:dyDescent="0.3">
      <c r="B19" s="66">
        <f>+'Indice PondENGHO'!A16</f>
        <v>43132</v>
      </c>
      <c r="C19" s="72">
        <f>C$3*('Indice PondENGHO'!D16-'Indice PondENGHO'!D15)/'Indice PondENGHO'!$BL15</f>
        <v>0.70554385392568086</v>
      </c>
      <c r="D19" s="72">
        <f>D$3*('Indice PondENGHO'!E16-'Indice PondENGHO'!E15)/'Indice PondENGHO'!$BL15</f>
        <v>3.8698326962745902E-2</v>
      </c>
      <c r="E19" s="72">
        <f>E$3*('Indice PondENGHO'!F16-'Indice PondENGHO'!F15)/'Indice PondENGHO'!$BL15</f>
        <v>-4.1492245635364758E-2</v>
      </c>
      <c r="F19" s="72">
        <f>F$3*('Indice PondENGHO'!G16-'Indice PondENGHO'!G15)/'Indice PondENGHO'!$BL15</f>
        <v>0.6213030376527745</v>
      </c>
      <c r="G19" s="72">
        <f>G$3*('Indice PondENGHO'!H16-'Indice PondENGHO'!H15)/'Indice PondENGHO'!$BL15</f>
        <v>6.6014200625317279E-2</v>
      </c>
      <c r="H19" s="72">
        <f>H$3*('Indice PondENGHO'!I16-'Indice PondENGHO'!I15)/'Indice PondENGHO'!$BL15</f>
        <v>9.5497445642512349E-2</v>
      </c>
      <c r="I19" s="72">
        <f>I$3*('Indice PondENGHO'!J16-'Indice PondENGHO'!J15)/'Indice PondENGHO'!$BL15</f>
        <v>0.44932720317697583</v>
      </c>
      <c r="J19" s="72">
        <f>J$3*('Indice PondENGHO'!K16-'Indice PondENGHO'!K15)/'Indice PondENGHO'!$BL15</f>
        <v>0.50631720729271412</v>
      </c>
      <c r="K19" s="72">
        <f>K$3*('Indice PondENGHO'!L16-'Indice PondENGHO'!L15)/'Indice PondENGHO'!$BL15</f>
        <v>8.4335545237866572E-2</v>
      </c>
      <c r="L19" s="72">
        <f>L$3*('Indice PondENGHO'!M16-'Indice PondENGHO'!M15)/'Indice PondENGHO'!$BL15</f>
        <v>2.9233964764917398E-2</v>
      </c>
      <c r="M19" s="72">
        <f>M$3*('Indice PondENGHO'!N16-'Indice PondENGHO'!N15)/'Indice PondENGHO'!$BL15</f>
        <v>9.6915274277828131E-2</v>
      </c>
      <c r="N19" s="72">
        <f>N$3*('Indice PondENGHO'!O16-'Indice PondENGHO'!O15)/'Indice PondENGHO'!$BL15</f>
        <v>6.2597005929323393E-2</v>
      </c>
      <c r="O19" s="66"/>
      <c r="P19">
        <f>+P$3*('Indice PondENGHO'!AZ16-'Indice PondENGHO'!AZ15)/'Indice PondENGHO'!$BP15</f>
        <v>0.33485794495547083</v>
      </c>
      <c r="Q19">
        <f>+Q$3*('Indice PondENGHO'!BA16-'Indice PondENGHO'!BA15)/'Indice PondENGHO'!$BP15</f>
        <v>3.1054272377355904E-2</v>
      </c>
      <c r="R19">
        <f>+R$3*('Indice PondENGHO'!BB16-'Indice PondENGHO'!BB15)/'Indice PondENGHO'!$BP15</f>
        <v>-3.1842307604482596E-2</v>
      </c>
      <c r="S19">
        <f>+S$3*('Indice PondENGHO'!BC16-'Indice PondENGHO'!BC15)/'Indice PondENGHO'!$BP15</f>
        <v>0.68462679067357468</v>
      </c>
      <c r="T19">
        <f>+T$3*('Indice PondENGHO'!BD16-'Indice PondENGHO'!BD15)/'Indice PondENGHO'!$BP15</f>
        <v>0.11408715370982572</v>
      </c>
      <c r="U19">
        <f>+U$3*('Indice PondENGHO'!BE16-'Indice PondENGHO'!BE15)/'Indice PondENGHO'!$BP15</f>
        <v>0.20019116231662215</v>
      </c>
      <c r="V19">
        <f>+V$3*('Indice PondENGHO'!BF16-'Indice PondENGHO'!BF15)/'Indice PondENGHO'!$BP15</f>
        <v>0.67835666108909087</v>
      </c>
      <c r="W19">
        <f>+W$3*('Indice PondENGHO'!BG16-'Indice PondENGHO'!BG15)/'Indice PondENGHO'!$BP15</f>
        <v>0.43446110297075646</v>
      </c>
      <c r="X19">
        <f>+X$3*('Indice PondENGHO'!BH16-'Indice PondENGHO'!BH15)/'Indice PondENGHO'!$BP15</f>
        <v>9.2131839991488967E-2</v>
      </c>
      <c r="Y19">
        <f>+Y$3*('Indice PondENGHO'!BI16-'Indice PondENGHO'!BI15)/'Indice PondENGHO'!$BP15</f>
        <v>6.7162957011597732E-2</v>
      </c>
      <c r="Z19">
        <f>+Z$3*('Indice PondENGHO'!BJ16-'Indice PondENGHO'!BJ15)/'Indice PondENGHO'!$BP15</f>
        <v>0.15946910717906065</v>
      </c>
      <c r="AA19">
        <f>+AA$3*('Indice PondENGHO'!BK16-'Indice PondENGHO'!BK15)/'Indice PondENGHO'!$BP15</f>
        <v>8.1542325247636605E-2</v>
      </c>
      <c r="AC19" s="72">
        <f t="shared" si="7"/>
        <v>0.37068590897021003</v>
      </c>
      <c r="AD19" s="72">
        <f t="shared" si="8"/>
        <v>7.6440545853899977E-3</v>
      </c>
      <c r="AE19" s="72">
        <f t="shared" si="9"/>
        <v>-9.6499380308821617E-3</v>
      </c>
      <c r="AF19" s="72">
        <f t="shared" si="10"/>
        <v>-6.3323753020800178E-2</v>
      </c>
      <c r="AG19" s="72">
        <f t="shared" si="11"/>
        <v>-4.8072953084508444E-2</v>
      </c>
      <c r="AH19" s="72">
        <f t="shared" si="12"/>
        <v>-0.1046937166741098</v>
      </c>
      <c r="AI19" s="72">
        <f t="shared" si="13"/>
        <v>-0.22902945791211504</v>
      </c>
      <c r="AJ19" s="72">
        <f t="shared" si="14"/>
        <v>7.1856104321957659E-2</v>
      </c>
      <c r="AK19" s="72">
        <f t="shared" si="15"/>
        <v>-7.7962947536223959E-3</v>
      </c>
      <c r="AL19" s="72">
        <f t="shared" si="16"/>
        <v>-3.7928992246680338E-2</v>
      </c>
      <c r="AM19" s="72">
        <f t="shared" si="17"/>
        <v>-6.2553832901232523E-2</v>
      </c>
      <c r="AN19" s="72">
        <f t="shared" si="18"/>
        <v>-1.8945319318313211E-2</v>
      </c>
    </row>
    <row r="20" spans="2:40" x14ac:dyDescent="0.3">
      <c r="B20" s="66">
        <f>+'Indice PondENGHO'!A17</f>
        <v>43160</v>
      </c>
      <c r="C20" s="72">
        <f>C$3*('Indice PondENGHO'!D17-'Indice PondENGHO'!D16)/'Indice PondENGHO'!$BL16</f>
        <v>0.8216300550519523</v>
      </c>
      <c r="D20" s="72">
        <f>D$3*('Indice PondENGHO'!E17-'Indice PondENGHO'!E16)/'Indice PondENGHO'!$BL16</f>
        <v>1.5275069600152624E-2</v>
      </c>
      <c r="E20" s="72">
        <f>E$3*('Indice PondENGHO'!F17-'Indice PondENGHO'!F16)/'Indice PondENGHO'!$BL16</f>
        <v>0.23987330369295451</v>
      </c>
      <c r="F20" s="72">
        <f>F$3*('Indice PondENGHO'!G17-'Indice PondENGHO'!G16)/'Indice PondENGHO'!$BL16</f>
        <v>0.13295290362691969</v>
      </c>
      <c r="G20" s="72">
        <f>G$3*('Indice PondENGHO'!H17-'Indice PondENGHO'!H16)/'Indice PondENGHO'!$BL16</f>
        <v>0.1652878098543229</v>
      </c>
      <c r="H20" s="72">
        <f>H$3*('Indice PondENGHO'!I17-'Indice PondENGHO'!I16)/'Indice PondENGHO'!$BL16</f>
        <v>6.0438240150740653E-2</v>
      </c>
      <c r="I20" s="72">
        <f>I$3*('Indice PondENGHO'!J17-'Indice PondENGHO'!J16)/'Indice PondENGHO'!$BL16</f>
        <v>0.22490510924089827</v>
      </c>
      <c r="J20" s="72">
        <f>J$3*('Indice PondENGHO'!K17-'Indice PondENGHO'!K16)/'Indice PondENGHO'!$BL16</f>
        <v>0.16336861519828308</v>
      </c>
      <c r="K20" s="72">
        <f>K$3*('Indice PondENGHO'!L17-'Indice PondENGHO'!L16)/'Indice PondENGHO'!$BL16</f>
        <v>0.11031962609788795</v>
      </c>
      <c r="L20" s="72">
        <f>L$3*('Indice PondENGHO'!M17-'Indice PondENGHO'!M16)/'Indice PondENGHO'!$BL16</f>
        <v>0.25060291483226993</v>
      </c>
      <c r="M20" s="72">
        <f>M$3*('Indice PondENGHO'!N17-'Indice PondENGHO'!N16)/'Indice PondENGHO'!$BL16</f>
        <v>8.294430330583713E-2</v>
      </c>
      <c r="N20" s="72">
        <f>N$3*('Indice PondENGHO'!O17-'Indice PondENGHO'!O16)/'Indice PondENGHO'!$BL16</f>
        <v>6.0101365698862243E-2</v>
      </c>
      <c r="O20" s="66"/>
      <c r="P20">
        <f>+P$3*('Indice PondENGHO'!AZ17-'Indice PondENGHO'!AZ16)/'Indice PondENGHO'!$BP16</f>
        <v>0.34036544305550825</v>
      </c>
      <c r="Q20">
        <f>+Q$3*('Indice PondENGHO'!BA17-'Indice PondENGHO'!BA16)/'Indice PondENGHO'!$BP16</f>
        <v>1.269773672972716E-2</v>
      </c>
      <c r="R20">
        <f>+R$3*('Indice PondENGHO'!BB17-'Indice PondENGHO'!BB16)/'Indice PondENGHO'!$BP16</f>
        <v>0.2399709276936986</v>
      </c>
      <c r="S20">
        <f>+S$3*('Indice PondENGHO'!BC17-'Indice PondENGHO'!BC16)/'Indice PondENGHO'!$BP16</f>
        <v>0.14070010323621623</v>
      </c>
      <c r="T20">
        <f>+T$3*('Indice PondENGHO'!BD17-'Indice PondENGHO'!BD16)/'Indice PondENGHO'!$BP16</f>
        <v>0.2978255996608305</v>
      </c>
      <c r="U20">
        <f>+U$3*('Indice PondENGHO'!BE17-'Indice PondENGHO'!BE16)/'Indice PondENGHO'!$BP16</f>
        <v>9.9171321444747093E-2</v>
      </c>
      <c r="V20">
        <f>+V$3*('Indice PondENGHO'!BF17-'Indice PondENGHO'!BF16)/'Indice PondENGHO'!$BP16</f>
        <v>0.25620367015068141</v>
      </c>
      <c r="W20">
        <f>+W$3*('Indice PondENGHO'!BG17-'Indice PondENGHO'!BG16)/'Indice PondENGHO'!$BP16</f>
        <v>0.13932506344884313</v>
      </c>
      <c r="X20">
        <f>+X$3*('Indice PondENGHO'!BH17-'Indice PondENGHO'!BH16)/'Indice PondENGHO'!$BP16</f>
        <v>0.10792935025013195</v>
      </c>
      <c r="Y20">
        <f>+Y$3*('Indice PondENGHO'!BI17-'Indice PondENGHO'!BI16)/'Indice PondENGHO'!$BP16</f>
        <v>0.54483212150192062</v>
      </c>
      <c r="Z20">
        <f>+Z$3*('Indice PondENGHO'!BJ17-'Indice PondENGHO'!BJ16)/'Indice PondENGHO'!$BP16</f>
        <v>0.13387870035502358</v>
      </c>
      <c r="AA20">
        <f>+AA$3*('Indice PondENGHO'!BK17-'Indice PondENGHO'!BK16)/'Indice PondENGHO'!$BP16</f>
        <v>9.7179794454473362E-2</v>
      </c>
      <c r="AC20" s="72">
        <f t="shared" si="7"/>
        <v>0.48126461199644405</v>
      </c>
      <c r="AD20" s="72">
        <f t="shared" si="8"/>
        <v>2.5773328704254642E-3</v>
      </c>
      <c r="AE20" s="72">
        <f t="shared" si="9"/>
        <v>-9.7624000744089834E-5</v>
      </c>
      <c r="AF20" s="72">
        <f t="shared" si="10"/>
        <v>-7.7471996092965401E-3</v>
      </c>
      <c r="AG20" s="72">
        <f t="shared" si="11"/>
        <v>-0.1325377898065076</v>
      </c>
      <c r="AH20" s="72">
        <f t="shared" si="12"/>
        <v>-3.873308129400644E-2</v>
      </c>
      <c r="AI20" s="72">
        <f t="shared" si="13"/>
        <v>-3.1298560909783141E-2</v>
      </c>
      <c r="AJ20" s="72">
        <f t="shared" si="14"/>
        <v>2.4043551749439951E-2</v>
      </c>
      <c r="AK20" s="72">
        <f t="shared" si="15"/>
        <v>2.3902758477560015E-3</v>
      </c>
      <c r="AL20" s="72">
        <f t="shared" si="16"/>
        <v>-0.29422920666965069</v>
      </c>
      <c r="AM20" s="72">
        <f t="shared" si="17"/>
        <v>-5.0934397049186453E-2</v>
      </c>
      <c r="AN20" s="72">
        <f t="shared" si="18"/>
        <v>-3.7078428755611119E-2</v>
      </c>
    </row>
    <row r="21" spans="2:40" x14ac:dyDescent="0.3">
      <c r="B21" s="66">
        <f>+'Indice PondENGHO'!A18</f>
        <v>43191</v>
      </c>
      <c r="C21" s="72">
        <f>C$3*('Indice PondENGHO'!D18-'Indice PondENGHO'!D17)/'Indice PondENGHO'!$BL17</f>
        <v>0.41630520289058659</v>
      </c>
      <c r="D21" s="72">
        <f>D$3*('Indice PondENGHO'!E18-'Indice PondENGHO'!E17)/'Indice PondENGHO'!$BL17</f>
        <v>2.8739607618399478E-2</v>
      </c>
      <c r="E21" s="72">
        <f>E$3*('Indice PondENGHO'!F18-'Indice PondENGHO'!F17)/'Indice PondENGHO'!$BL17</f>
        <v>0.29144945767093317</v>
      </c>
      <c r="F21" s="72">
        <f>F$3*('Indice PondENGHO'!G18-'Indice PondENGHO'!G17)/'Indice PondENGHO'!$BL17</f>
        <v>1.5207992705719733</v>
      </c>
      <c r="G21" s="72">
        <f>G$3*('Indice PondENGHO'!H18-'Indice PondENGHO'!H17)/'Indice PondENGHO'!$BL17</f>
        <v>4.8764864038182074E-2</v>
      </c>
      <c r="H21" s="72">
        <f>H$3*('Indice PondENGHO'!I18-'Indice PondENGHO'!I17)/'Indice PondENGHO'!$BL17</f>
        <v>7.8647091739853445E-2</v>
      </c>
      <c r="I21" s="72">
        <f>I$3*('Indice PondENGHO'!J18-'Indice PondENGHO'!J17)/'Indice PondENGHO'!$BL17</f>
        <v>0.3790913208754193</v>
      </c>
      <c r="J21" s="72">
        <f>J$3*('Indice PondENGHO'!K18-'Indice PondENGHO'!K17)/'Indice PondENGHO'!$BL17</f>
        <v>7.469838600027498E-2</v>
      </c>
      <c r="K21" s="72">
        <f>K$3*('Indice PondENGHO'!L18-'Indice PondENGHO'!L17)/'Indice PondENGHO'!$BL17</f>
        <v>0.14549559840105419</v>
      </c>
      <c r="L21" s="72">
        <f>L$3*('Indice PondENGHO'!M18-'Indice PondENGHO'!M17)/'Indice PondENGHO'!$BL17</f>
        <v>1.8985039452756015E-2</v>
      </c>
      <c r="M21" s="72">
        <f>M$3*('Indice PondENGHO'!N18-'Indice PondENGHO'!N17)/'Indice PondENGHO'!$BL17</f>
        <v>9.2795241954986868E-2</v>
      </c>
      <c r="N21" s="72">
        <f>N$3*('Indice PondENGHO'!O18-'Indice PondENGHO'!O17)/'Indice PondENGHO'!$BL17</f>
        <v>5.9878001764910996E-2</v>
      </c>
      <c r="O21" s="66"/>
      <c r="P21">
        <f>+P$3*('Indice PondENGHO'!AZ18-'Indice PondENGHO'!AZ17)/'Indice PondENGHO'!$BP17</f>
        <v>0.17310540578273695</v>
      </c>
      <c r="Q21">
        <f>+Q$3*('Indice PondENGHO'!BA18-'Indice PondENGHO'!BA17)/'Indice PondENGHO'!$BP17</f>
        <v>2.3002827715889181E-2</v>
      </c>
      <c r="R21">
        <f>+R$3*('Indice PondENGHO'!BB18-'Indice PondENGHO'!BB17)/'Indice PondENGHO'!$BP17</f>
        <v>0.22220915262267521</v>
      </c>
      <c r="S21">
        <f>+S$3*('Indice PondENGHO'!BC18-'Indice PondENGHO'!BC17)/'Indice PondENGHO'!$BP17</f>
        <v>1.3541068751727281</v>
      </c>
      <c r="T21">
        <f>+T$3*('Indice PondENGHO'!BD18-'Indice PondENGHO'!BD17)/'Indice PondENGHO'!$BP17</f>
        <v>8.4627179626506427E-2</v>
      </c>
      <c r="U21">
        <f>+U$3*('Indice PondENGHO'!BE18-'Indice PondENGHO'!BE17)/'Indice PondENGHO'!$BP17</f>
        <v>0.13843993069843119</v>
      </c>
      <c r="V21">
        <f>+V$3*('Indice PondENGHO'!BF18-'Indice PondENGHO'!BF17)/'Indice PondENGHO'!$BP17</f>
        <v>0.62249939624792971</v>
      </c>
      <c r="W21">
        <f>+W$3*('Indice PondENGHO'!BG18-'Indice PondENGHO'!BG17)/'Indice PondENGHO'!$BP17</f>
        <v>4.6338203647897452E-2</v>
      </c>
      <c r="X21">
        <f>+X$3*('Indice PondENGHO'!BH18-'Indice PondENGHO'!BH17)/'Indice PondENGHO'!$BP17</f>
        <v>0.17836399484356436</v>
      </c>
      <c r="Y21">
        <f>+Y$3*('Indice PondENGHO'!BI18-'Indice PondENGHO'!BI17)/'Indice PondENGHO'!$BP17</f>
        <v>3.095016159736046E-2</v>
      </c>
      <c r="Z21">
        <f>+Z$3*('Indice PondENGHO'!BJ18-'Indice PondENGHO'!BJ17)/'Indice PondENGHO'!$BP17</f>
        <v>0.18564844766740518</v>
      </c>
      <c r="AA21">
        <f>+AA$3*('Indice PondENGHO'!BK18-'Indice PondENGHO'!BK17)/'Indice PondENGHO'!$BP17</f>
        <v>7.7546511384420647E-2</v>
      </c>
      <c r="AC21" s="72">
        <f t="shared" si="7"/>
        <v>0.24319979710784964</v>
      </c>
      <c r="AD21" s="72">
        <f t="shared" si="8"/>
        <v>5.7367799025102965E-3</v>
      </c>
      <c r="AE21" s="72">
        <f t="shared" si="9"/>
        <v>6.9240305048257955E-2</v>
      </c>
      <c r="AF21" s="72">
        <f t="shared" si="10"/>
        <v>0.16669239539924519</v>
      </c>
      <c r="AG21" s="72">
        <f t="shared" si="11"/>
        <v>-3.5862315588324353E-2</v>
      </c>
      <c r="AH21" s="72">
        <f t="shared" si="12"/>
        <v>-5.9792838958577746E-2</v>
      </c>
      <c r="AI21" s="72">
        <f t="shared" si="13"/>
        <v>-0.24340807537251041</v>
      </c>
      <c r="AJ21" s="72">
        <f t="shared" si="14"/>
        <v>2.8360182352377528E-2</v>
      </c>
      <c r="AK21" s="72">
        <f t="shared" si="15"/>
        <v>-3.2868396442510162E-2</v>
      </c>
      <c r="AL21" s="72">
        <f t="shared" si="16"/>
        <v>-1.1965122144604445E-2</v>
      </c>
      <c r="AM21" s="72">
        <f t="shared" si="17"/>
        <v>-9.2853205712418313E-2</v>
      </c>
      <c r="AN21" s="72">
        <f t="shared" si="18"/>
        <v>-1.7668509619509651E-2</v>
      </c>
    </row>
    <row r="22" spans="2:40" x14ac:dyDescent="0.3">
      <c r="B22" s="66">
        <f>+'Indice PondENGHO'!A19</f>
        <v>43221</v>
      </c>
      <c r="C22" s="72">
        <f>C$3*('Indice PondENGHO'!D19-'Indice PondENGHO'!D18)/'Indice PondENGHO'!$BL18</f>
        <v>1.0558564710396141</v>
      </c>
      <c r="D22" s="72">
        <f>D$3*('Indice PondENGHO'!E19-'Indice PondENGHO'!E18)/'Indice PondENGHO'!$BL18</f>
        <v>3.6837635403287952E-2</v>
      </c>
      <c r="E22" s="72">
        <f>E$3*('Indice PondENGHO'!F19-'Indice PondENGHO'!F18)/'Indice PondENGHO'!$BL18</f>
        <v>0.14975150762281478</v>
      </c>
      <c r="F22" s="72">
        <f>F$3*('Indice PondENGHO'!G19-'Indice PondENGHO'!G18)/'Indice PondENGHO'!$BL18</f>
        <v>-6.6460445865510878E-2</v>
      </c>
      <c r="G22" s="72">
        <f>G$3*('Indice PondENGHO'!H19-'Indice PondENGHO'!H18)/'Indice PondENGHO'!$BL18</f>
        <v>8.2488578918402652E-2</v>
      </c>
      <c r="H22" s="72">
        <f>H$3*('Indice PondENGHO'!I19-'Indice PondENGHO'!I18)/'Indice PondENGHO'!$BL18</f>
        <v>9.3939106500368255E-2</v>
      </c>
      <c r="I22" s="72">
        <f>I$3*('Indice PondENGHO'!J19-'Indice PondENGHO'!J18)/'Indice PondENGHO'!$BL18</f>
        <v>0.2017235200981311</v>
      </c>
      <c r="J22" s="72">
        <f>J$3*('Indice PondENGHO'!K19-'Indice PondENGHO'!K18)/'Indice PondENGHO'!$BL18</f>
        <v>0.21664535508585772</v>
      </c>
      <c r="K22" s="72">
        <f>K$3*('Indice PondENGHO'!L19-'Indice PondENGHO'!L18)/'Indice PondENGHO'!$BL18</f>
        <v>0.18644671291847001</v>
      </c>
      <c r="L22" s="72">
        <f>L$3*('Indice PondENGHO'!M19-'Indice PondENGHO'!M18)/'Indice PondENGHO'!$BL18</f>
        <v>1.4119826305213308E-2</v>
      </c>
      <c r="M22" s="72">
        <f>M$3*('Indice PondENGHO'!N19-'Indice PondENGHO'!N18)/'Indice PondENGHO'!$BL18</f>
        <v>9.8727232353065603E-2</v>
      </c>
      <c r="N22" s="72">
        <f>N$3*('Indice PondENGHO'!O19-'Indice PondENGHO'!O18)/'Indice PondENGHO'!$BL18</f>
        <v>7.0265267740480392E-2</v>
      </c>
      <c r="O22" s="66"/>
      <c r="P22">
        <f>+P$3*('Indice PondENGHO'!AZ19-'Indice PondENGHO'!AZ18)/'Indice PondENGHO'!$BP18</f>
        <v>0.48882102649948422</v>
      </c>
      <c r="Q22">
        <f>+Q$3*('Indice PondENGHO'!BA19-'Indice PondENGHO'!BA18)/'Indice PondENGHO'!$BP18</f>
        <v>2.8067970931129387E-2</v>
      </c>
      <c r="R22">
        <f>+R$3*('Indice PondENGHO'!BB19-'Indice PondENGHO'!BB18)/'Indice PondENGHO'!$BP18</f>
        <v>0.10397829852669647</v>
      </c>
      <c r="S22">
        <f>+S$3*('Indice PondENGHO'!BC19-'Indice PondENGHO'!BC18)/'Indice PondENGHO'!$BP18</f>
        <v>-0.16422253636258921</v>
      </c>
      <c r="T22">
        <f>+T$3*('Indice PondENGHO'!BD19-'Indice PondENGHO'!BD18)/'Indice PondENGHO'!$BP18</f>
        <v>0.14591415762536744</v>
      </c>
      <c r="U22">
        <f>+U$3*('Indice PondENGHO'!BE19-'Indice PondENGHO'!BE18)/'Indice PondENGHO'!$BP18</f>
        <v>0.17588624771890898</v>
      </c>
      <c r="V22">
        <f>+V$3*('Indice PondENGHO'!BF19-'Indice PondENGHO'!BF18)/'Indice PondENGHO'!$BP18</f>
        <v>0.30517621291275565</v>
      </c>
      <c r="W22">
        <f>+W$3*('Indice PondENGHO'!BG19-'Indice PondENGHO'!BG18)/'Indice PondENGHO'!$BP18</f>
        <v>0.19919838936868189</v>
      </c>
      <c r="X22">
        <f>+X$3*('Indice PondENGHO'!BH19-'Indice PondENGHO'!BH18)/'Indice PondENGHO'!$BP18</f>
        <v>0.2398512136075541</v>
      </c>
      <c r="Y22">
        <f>+Y$3*('Indice PondENGHO'!BI19-'Indice PondENGHO'!BI18)/'Indice PondENGHO'!$BP18</f>
        <v>2.680228733656103E-2</v>
      </c>
      <c r="Z22">
        <f>+Z$3*('Indice PondENGHO'!BJ19-'Indice PondENGHO'!BJ18)/'Indice PondENGHO'!$BP18</f>
        <v>0.18701680630102788</v>
      </c>
      <c r="AA22">
        <f>+AA$3*('Indice PondENGHO'!BK19-'Indice PondENGHO'!BK18)/'Indice PondENGHO'!$BP18</f>
        <v>8.8398506575768546E-2</v>
      </c>
      <c r="AC22" s="72">
        <f t="shared" si="7"/>
        <v>0.56703544454012988</v>
      </c>
      <c r="AD22" s="72">
        <f t="shared" si="8"/>
        <v>8.7696644721585656E-3</v>
      </c>
      <c r="AE22" s="72">
        <f t="shared" si="9"/>
        <v>4.5773209096118303E-2</v>
      </c>
      <c r="AF22" s="72">
        <f t="shared" si="10"/>
        <v>9.7762090497078333E-2</v>
      </c>
      <c r="AG22" s="72">
        <f t="shared" si="11"/>
        <v>-6.3425578706964789E-2</v>
      </c>
      <c r="AH22" s="72">
        <f t="shared" si="12"/>
        <v>-8.1947141218540728E-2</v>
      </c>
      <c r="AI22" s="72">
        <f t="shared" si="13"/>
        <v>-0.10345269281462455</v>
      </c>
      <c r="AJ22" s="72">
        <f t="shared" si="14"/>
        <v>1.7446965717175827E-2</v>
      </c>
      <c r="AK22" s="72">
        <f t="shared" si="15"/>
        <v>-5.3404500689084089E-2</v>
      </c>
      <c r="AL22" s="72">
        <f t="shared" si="16"/>
        <v>-1.2682461031347722E-2</v>
      </c>
      <c r="AM22" s="72">
        <f t="shared" si="17"/>
        <v>-8.8289573947962274E-2</v>
      </c>
      <c r="AN22" s="72">
        <f t="shared" si="18"/>
        <v>-1.8133238835288154E-2</v>
      </c>
    </row>
    <row r="23" spans="2:40" x14ac:dyDescent="0.3">
      <c r="B23" s="66">
        <f>+'Indice PondENGHO'!A20</f>
        <v>43252</v>
      </c>
      <c r="C23" s="72">
        <f>C$3*('Indice PondENGHO'!D20-'Indice PondENGHO'!D19)/'Indice PondENGHO'!$BL19</f>
        <v>1.7143875493132374</v>
      </c>
      <c r="D23" s="72">
        <f>D$3*('Indice PondENGHO'!E20-'Indice PondENGHO'!E19)/'Indice PondENGHO'!$BL19</f>
        <v>1.9142237181862407E-2</v>
      </c>
      <c r="E23" s="72">
        <f>E$3*('Indice PondENGHO'!F20-'Indice PondENGHO'!F19)/'Indice PondENGHO'!$BL19</f>
        <v>0.1288443908652156</v>
      </c>
      <c r="F23" s="72">
        <f>F$3*('Indice PondENGHO'!G20-'Indice PondENGHO'!G19)/'Indice PondENGHO'!$BL19</f>
        <v>0.4357454215370104</v>
      </c>
      <c r="G23" s="72">
        <f>G$3*('Indice PondENGHO'!H20-'Indice PondENGHO'!H19)/'Indice PondENGHO'!$BL19</f>
        <v>0.15123968815035951</v>
      </c>
      <c r="H23" s="72">
        <f>H$3*('Indice PondENGHO'!I20-'Indice PondENGHO'!I19)/'Indice PondENGHO'!$BL19</f>
        <v>0.17713820775048805</v>
      </c>
      <c r="I23" s="72">
        <f>I$3*('Indice PondENGHO'!J20-'Indice PondENGHO'!J19)/'Indice PondENGHO'!$BL19</f>
        <v>0.58512202985215378</v>
      </c>
      <c r="J23" s="72">
        <f>J$3*('Indice PondENGHO'!K20-'Indice PondENGHO'!K19)/'Indice PondENGHO'!$BL19</f>
        <v>2.5500215535168843E-2</v>
      </c>
      <c r="K23" s="72">
        <f>K$3*('Indice PondENGHO'!L20-'Indice PondENGHO'!L19)/'Indice PondENGHO'!$BL19</f>
        <v>0.23205517330817907</v>
      </c>
      <c r="L23" s="72">
        <f>L$3*('Indice PondENGHO'!M20-'Indice PondENGHO'!M19)/'Indice PondENGHO'!$BL19</f>
        <v>2.1342577920768723E-2</v>
      </c>
      <c r="M23" s="72">
        <f>M$3*('Indice PondENGHO'!N20-'Indice PondENGHO'!N19)/'Indice PondENGHO'!$BL19</f>
        <v>0.11311974100944029</v>
      </c>
      <c r="N23" s="72">
        <f>N$3*('Indice PondENGHO'!O20-'Indice PondENGHO'!O19)/'Indice PondENGHO'!$BL19</f>
        <v>0.11307263987896012</v>
      </c>
      <c r="O23" s="66"/>
      <c r="P23">
        <f>+P$3*('Indice PondENGHO'!AZ20-'Indice PondENGHO'!AZ19)/'Indice PondENGHO'!$BP19</f>
        <v>0.77210810017275444</v>
      </c>
      <c r="Q23">
        <f>+Q$3*('Indice PondENGHO'!BA20-'Indice PondENGHO'!BA19)/'Indice PondENGHO'!$BP19</f>
        <v>1.5665868440867863E-2</v>
      </c>
      <c r="R23">
        <f>+R$3*('Indice PondENGHO'!BB20-'Indice PondENGHO'!BB19)/'Indice PondENGHO'!$BP19</f>
        <v>0.10596963767225366</v>
      </c>
      <c r="S23">
        <f>+S$3*('Indice PondENGHO'!BC20-'Indice PondENGHO'!BC19)/'Indice PondENGHO'!$BP19</f>
        <v>0.49631616898731079</v>
      </c>
      <c r="T23">
        <f>+T$3*('Indice PondENGHO'!BD20-'Indice PondENGHO'!BD19)/'Indice PondENGHO'!$BP19</f>
        <v>0.26494157326038559</v>
      </c>
      <c r="U23">
        <f>+U$3*('Indice PondENGHO'!BE20-'Indice PondENGHO'!BE19)/'Indice PondENGHO'!$BP19</f>
        <v>0.35346391836915947</v>
      </c>
      <c r="V23">
        <f>+V$3*('Indice PondENGHO'!BF20-'Indice PondENGHO'!BF19)/'Indice PondENGHO'!$BP19</f>
        <v>0.93250515588040372</v>
      </c>
      <c r="W23">
        <f>+W$3*('Indice PondENGHO'!BG20-'Indice PondENGHO'!BG19)/'Indice PondENGHO'!$BP19</f>
        <v>1.9950653104143321E-2</v>
      </c>
      <c r="X23">
        <f>+X$3*('Indice PondENGHO'!BH20-'Indice PondENGHO'!BH19)/'Indice PondENGHO'!$BP19</f>
        <v>0.33569391529952014</v>
      </c>
      <c r="Y23">
        <f>+Y$3*('Indice PondENGHO'!BI20-'Indice PondENGHO'!BI19)/'Indice PondENGHO'!$BP19</f>
        <v>5.4189841398036169E-2</v>
      </c>
      <c r="Z23">
        <f>+Z$3*('Indice PondENGHO'!BJ20-'Indice PondENGHO'!BJ19)/'Indice PondENGHO'!$BP19</f>
        <v>0.21853766064460795</v>
      </c>
      <c r="AA23">
        <f>+AA$3*('Indice PondENGHO'!BK20-'Indice PondENGHO'!BK19)/'Indice PondENGHO'!$BP19</f>
        <v>0.14750642110771814</v>
      </c>
      <c r="AC23" s="72">
        <f t="shared" si="7"/>
        <v>0.94227944914048301</v>
      </c>
      <c r="AD23" s="72">
        <f t="shared" si="8"/>
        <v>3.476368740994544E-3</v>
      </c>
      <c r="AE23" s="72">
        <f t="shared" si="9"/>
        <v>2.2874753192961936E-2</v>
      </c>
      <c r="AF23" s="72">
        <f t="shared" si="10"/>
        <v>-6.0570747450300388E-2</v>
      </c>
      <c r="AG23" s="72">
        <f t="shared" si="11"/>
        <v>-0.11370188511002607</v>
      </c>
      <c r="AH23" s="72">
        <f t="shared" si="12"/>
        <v>-0.17632571061867142</v>
      </c>
      <c r="AI23" s="72">
        <f t="shared" si="13"/>
        <v>-0.34738312602824994</v>
      </c>
      <c r="AJ23" s="72">
        <f t="shared" si="14"/>
        <v>5.5495624310255218E-3</v>
      </c>
      <c r="AK23" s="72">
        <f t="shared" si="15"/>
        <v>-0.10363874199134107</v>
      </c>
      <c r="AL23" s="72">
        <f t="shared" si="16"/>
        <v>-3.2847263477267449E-2</v>
      </c>
      <c r="AM23" s="72">
        <f t="shared" si="17"/>
        <v>-0.10541791963516765</v>
      </c>
      <c r="AN23" s="72">
        <f t="shared" si="18"/>
        <v>-3.4433781228758023E-2</v>
      </c>
    </row>
    <row r="24" spans="2:40" x14ac:dyDescent="0.3">
      <c r="B24" s="66">
        <f>+'Indice PondENGHO'!A21</f>
        <v>43282</v>
      </c>
      <c r="C24" s="72">
        <f>C$3*('Indice PondENGHO'!D21-'Indice PondENGHO'!D20)/'Indice PondENGHO'!$BL20</f>
        <v>1.3550490426899326</v>
      </c>
      <c r="D24" s="72">
        <f>D$3*('Indice PondENGHO'!E21-'Indice PondENGHO'!E20)/'Indice PondENGHO'!$BL20</f>
        <v>5.4659403909906687E-2</v>
      </c>
      <c r="E24" s="72">
        <f>E$3*('Indice PondENGHO'!F21-'Indice PondENGHO'!F20)/'Indice PondENGHO'!$BL20</f>
        <v>2.031310926954398E-2</v>
      </c>
      <c r="F24" s="72">
        <f>F$3*('Indice PondENGHO'!G21-'Indice PondENGHO'!G20)/'Indice PondENGHO'!$BL20</f>
        <v>0.20755077696020269</v>
      </c>
      <c r="G24" s="72">
        <f>G$3*('Indice PondENGHO'!H21-'Indice PondENGHO'!H20)/'Indice PondENGHO'!$BL20</f>
        <v>0.15910880524322593</v>
      </c>
      <c r="H24" s="72">
        <f>H$3*('Indice PondENGHO'!I21-'Indice PondENGHO'!I20)/'Indice PondENGHO'!$BL20</f>
        <v>0.12390253790464428</v>
      </c>
      <c r="I24" s="72">
        <f>I$3*('Indice PondENGHO'!J21-'Indice PondENGHO'!J20)/'Indice PondENGHO'!$BL20</f>
        <v>0.58260953524277748</v>
      </c>
      <c r="J24" s="72">
        <f>J$3*('Indice PondENGHO'!K21-'Indice PondENGHO'!K20)/'Indice PondENGHO'!$BL20</f>
        <v>3.9713890718203637E-2</v>
      </c>
      <c r="K24" s="72">
        <f>K$3*('Indice PondENGHO'!L21-'Indice PondENGHO'!L20)/'Indice PondENGHO'!$BL20</f>
        <v>0.36799064754805089</v>
      </c>
      <c r="L24" s="72">
        <f>L$3*('Indice PondENGHO'!M21-'Indice PondENGHO'!M20)/'Indice PondENGHO'!$BL20</f>
        <v>3.2111449130997845E-2</v>
      </c>
      <c r="M24" s="72">
        <f>M$3*('Indice PondENGHO'!N21-'Indice PondENGHO'!N20)/'Indice PondENGHO'!$BL20</f>
        <v>0.12910558543883763</v>
      </c>
      <c r="N24" s="72">
        <f>N$3*('Indice PondENGHO'!O21-'Indice PondENGHO'!O20)/'Indice PondENGHO'!$BL20</f>
        <v>0.13398454301077839</v>
      </c>
      <c r="O24" s="66"/>
      <c r="P24">
        <f>+P$3*('Indice PondENGHO'!AZ21-'Indice PondENGHO'!AZ20)/'Indice PondENGHO'!$BP20</f>
        <v>0.60782549830619426</v>
      </c>
      <c r="Q24">
        <f>+Q$3*('Indice PondENGHO'!BA21-'Indice PondENGHO'!BA20)/'Indice PondENGHO'!$BP20</f>
        <v>4.4283015901485277E-2</v>
      </c>
      <c r="R24">
        <f>+R$3*('Indice PondENGHO'!BB21-'Indice PondENGHO'!BB20)/'Indice PondENGHO'!$BP20</f>
        <v>-1.6609664320230259E-2</v>
      </c>
      <c r="S24">
        <f>+S$3*('Indice PondENGHO'!BC21-'Indice PondENGHO'!BC20)/'Indice PondENGHO'!$BP20</f>
        <v>0.16663818699094557</v>
      </c>
      <c r="T24">
        <f>+T$3*('Indice PondENGHO'!BD21-'Indice PondENGHO'!BD20)/'Indice PondENGHO'!$BP20</f>
        <v>0.27896505222556495</v>
      </c>
      <c r="U24">
        <f>+U$3*('Indice PondENGHO'!BE21-'Indice PondENGHO'!BE20)/'Indice PondENGHO'!$BP20</f>
        <v>0.21822916868206557</v>
      </c>
      <c r="V24">
        <f>+V$3*('Indice PondENGHO'!BF21-'Indice PondENGHO'!BF20)/'Indice PondENGHO'!$BP20</f>
        <v>0.81773314799348062</v>
      </c>
      <c r="W24">
        <f>+W$3*('Indice PondENGHO'!BG21-'Indice PondENGHO'!BG20)/'Indice PondENGHO'!$BP20</f>
        <v>2.8594939693114645E-2</v>
      </c>
      <c r="X24">
        <f>+X$3*('Indice PondENGHO'!BH21-'Indice PondENGHO'!BH20)/'Indice PondENGHO'!$BP20</f>
        <v>0.48460767176598357</v>
      </c>
      <c r="Y24">
        <f>+Y$3*('Indice PondENGHO'!BI21-'Indice PondENGHO'!BI20)/'Indice PondENGHO'!$BP20</f>
        <v>8.0111222690678829E-2</v>
      </c>
      <c r="Z24">
        <f>+Z$3*('Indice PondENGHO'!BJ21-'Indice PondENGHO'!BJ20)/'Indice PondENGHO'!$BP20</f>
        <v>0.2234477550705993</v>
      </c>
      <c r="AA24">
        <f>+AA$3*('Indice PondENGHO'!BK21-'Indice PondENGHO'!BK20)/'Indice PondENGHO'!$BP20</f>
        <v>0.18720050858029694</v>
      </c>
      <c r="AC24" s="72">
        <f t="shared" si="7"/>
        <v>0.74722354438373839</v>
      </c>
      <c r="AD24" s="72">
        <f t="shared" si="8"/>
        <v>1.037638800842141E-2</v>
      </c>
      <c r="AE24" s="72">
        <f t="shared" si="9"/>
        <v>3.6922773589774235E-2</v>
      </c>
      <c r="AF24" s="72">
        <f t="shared" si="10"/>
        <v>4.0912589969257118E-2</v>
      </c>
      <c r="AG24" s="72">
        <f t="shared" si="11"/>
        <v>-0.11985624698233902</v>
      </c>
      <c r="AH24" s="72">
        <f t="shared" si="12"/>
        <v>-9.4326630777421289E-2</v>
      </c>
      <c r="AI24" s="72">
        <f t="shared" si="13"/>
        <v>-0.23512361275070315</v>
      </c>
      <c r="AJ24" s="72">
        <f t="shared" si="14"/>
        <v>1.1118951025088992E-2</v>
      </c>
      <c r="AK24" s="72">
        <f t="shared" si="15"/>
        <v>-0.11661702421793269</v>
      </c>
      <c r="AL24" s="72">
        <f t="shared" si="16"/>
        <v>-4.7999773559680985E-2</v>
      </c>
      <c r="AM24" s="72">
        <f t="shared" si="17"/>
        <v>-9.4342169631761674E-2</v>
      </c>
      <c r="AN24" s="72">
        <f t="shared" si="18"/>
        <v>-5.3215965569518547E-2</v>
      </c>
    </row>
    <row r="25" spans="2:40" x14ac:dyDescent="0.3">
      <c r="B25" s="66">
        <f>+'Indice PondENGHO'!A22</f>
        <v>43313</v>
      </c>
      <c r="C25" s="72">
        <f>C$3*('Indice PondENGHO'!D22-'Indice PondENGHO'!D21)/'Indice PondENGHO'!$BL21</f>
        <v>1.4480927412915059</v>
      </c>
      <c r="D25" s="72">
        <f>D$3*('Indice PondENGHO'!E22-'Indice PondENGHO'!E21)/'Indice PondENGHO'!$BL21</f>
        <v>2.9111787104608662E-2</v>
      </c>
      <c r="E25" s="72">
        <f>E$3*('Indice PondENGHO'!F22-'Indice PondENGHO'!F21)/'Indice PondENGHO'!$BL21</f>
        <v>1.7541368171151546E-2</v>
      </c>
      <c r="F25" s="72">
        <f>F$3*('Indice PondENGHO'!G22-'Indice PondENGHO'!G21)/'Indice PondENGHO'!$BL21</f>
        <v>1.0372907216421057</v>
      </c>
      <c r="G25" s="72">
        <f>G$3*('Indice PondENGHO'!H22-'Indice PondENGHO'!H21)/'Indice PondENGHO'!$BL21</f>
        <v>0.12186492839754695</v>
      </c>
      <c r="H25" s="72">
        <f>H$3*('Indice PondENGHO'!I22-'Indice PondENGHO'!I21)/'Indice PondENGHO'!$BL21</f>
        <v>0.16022198291361514</v>
      </c>
      <c r="I25" s="72">
        <f>I$3*('Indice PondENGHO'!J22-'Indice PondENGHO'!J21)/'Indice PondENGHO'!$BL21</f>
        <v>0.45578262587630242</v>
      </c>
      <c r="J25" s="72">
        <f>J$3*('Indice PondENGHO'!K22-'Indice PondENGHO'!K21)/'Indice PondENGHO'!$BL21</f>
        <v>0.63230964635644205</v>
      </c>
      <c r="K25" s="72">
        <f>K$3*('Indice PondENGHO'!L22-'Indice PondENGHO'!L21)/'Indice PondENGHO'!$BL21</f>
        <v>0.26281996853009798</v>
      </c>
      <c r="L25" s="72">
        <f>L$3*('Indice PondENGHO'!M22-'Indice PondENGHO'!M21)/'Indice PondENGHO'!$BL21</f>
        <v>3.3980454818989078E-2</v>
      </c>
      <c r="M25" s="72">
        <f>M$3*('Indice PondENGHO'!N22-'Indice PondENGHO'!N21)/'Indice PondENGHO'!$BL21</f>
        <v>0.10517885822725952</v>
      </c>
      <c r="N25" s="72">
        <f>N$3*('Indice PondENGHO'!O22-'Indice PondENGHO'!O21)/'Indice PondENGHO'!$BL21</f>
        <v>0.16339660430109604</v>
      </c>
      <c r="O25" s="66"/>
      <c r="P25">
        <f>+P$3*('Indice PondENGHO'!AZ22-'Indice PondENGHO'!AZ21)/'Indice PondENGHO'!$BP21</f>
        <v>0.60468690597798502</v>
      </c>
      <c r="Q25">
        <f>+Q$3*('Indice PondENGHO'!BA22-'Indice PondENGHO'!BA21)/'Indice PondENGHO'!$BP21</f>
        <v>2.2859441712164617E-2</v>
      </c>
      <c r="R25">
        <f>+R$3*('Indice PondENGHO'!BB22-'Indice PondENGHO'!BB21)/'Indice PondENGHO'!$BP21</f>
        <v>2.0914240342924793E-2</v>
      </c>
      <c r="S25">
        <f>+S$3*('Indice PondENGHO'!BC22-'Indice PondENGHO'!BC21)/'Indice PondENGHO'!$BP21</f>
        <v>1.1065152237007356</v>
      </c>
      <c r="T25">
        <f>+T$3*('Indice PondENGHO'!BD22-'Indice PondENGHO'!BD21)/'Indice PondENGHO'!$BP21</f>
        <v>0.21138987375794313</v>
      </c>
      <c r="U25">
        <f>+U$3*('Indice PondENGHO'!BE22-'Indice PondENGHO'!BE21)/'Indice PondENGHO'!$BP21</f>
        <v>0.34908209869298601</v>
      </c>
      <c r="V25">
        <f>+V$3*('Indice PondENGHO'!BF22-'Indice PondENGHO'!BF21)/'Indice PondENGHO'!$BP21</f>
        <v>0.65390910378931644</v>
      </c>
      <c r="W25">
        <f>+W$3*('Indice PondENGHO'!BG22-'Indice PondENGHO'!BG21)/'Indice PondENGHO'!$BP21</f>
        <v>0.62390790504205595</v>
      </c>
      <c r="X25">
        <f>+X$3*('Indice PondENGHO'!BH22-'Indice PondENGHO'!BH21)/'Indice PondENGHO'!$BP21</f>
        <v>0.30119237637475221</v>
      </c>
      <c r="Y25">
        <f>+Y$3*('Indice PondENGHO'!BI22-'Indice PondENGHO'!BI21)/'Indice PondENGHO'!$BP21</f>
        <v>7.6553846631826739E-2</v>
      </c>
      <c r="Z25">
        <f>+Z$3*('Indice PondENGHO'!BJ22-'Indice PondENGHO'!BJ21)/'Indice PondENGHO'!$BP21</f>
        <v>0.19093606722563428</v>
      </c>
      <c r="AA25">
        <f>+AA$3*('Indice PondENGHO'!BK22-'Indice PondENGHO'!BK21)/'Indice PondENGHO'!$BP21</f>
        <v>0.24106848826137919</v>
      </c>
      <c r="AC25" s="72">
        <f t="shared" si="7"/>
        <v>0.84340583531352087</v>
      </c>
      <c r="AD25" s="72">
        <f t="shared" si="8"/>
        <v>6.2523453924440454E-3</v>
      </c>
      <c r="AE25" s="72">
        <f t="shared" si="9"/>
        <v>-3.3728721717732474E-3</v>
      </c>
      <c r="AF25" s="72">
        <f t="shared" si="10"/>
        <v>-6.9224502058629955E-2</v>
      </c>
      <c r="AG25" s="72">
        <f t="shared" si="11"/>
        <v>-8.952494536039618E-2</v>
      </c>
      <c r="AH25" s="72">
        <f t="shared" si="12"/>
        <v>-0.18886011577937087</v>
      </c>
      <c r="AI25" s="72">
        <f t="shared" si="13"/>
        <v>-0.19812647791301402</v>
      </c>
      <c r="AJ25" s="72">
        <f t="shared" si="14"/>
        <v>8.4017413143860908E-3</v>
      </c>
      <c r="AK25" s="72">
        <f t="shared" si="15"/>
        <v>-3.8372407844654233E-2</v>
      </c>
      <c r="AL25" s="72">
        <f t="shared" si="16"/>
        <v>-4.257339181283766E-2</v>
      </c>
      <c r="AM25" s="72">
        <f t="shared" si="17"/>
        <v>-8.5757208998374759E-2</v>
      </c>
      <c r="AN25" s="72">
        <f t="shared" si="18"/>
        <v>-7.7671883960283156E-2</v>
      </c>
    </row>
    <row r="26" spans="2:40" x14ac:dyDescent="0.3">
      <c r="B26" s="66">
        <f>+'Indice PondENGHO'!A23</f>
        <v>43344</v>
      </c>
      <c r="C26" s="72">
        <f>C$3*('Indice PondENGHO'!D23-'Indice PondENGHO'!D22)/'Indice PondENGHO'!$BL22</f>
        <v>2.3718461564585978</v>
      </c>
      <c r="D26" s="72">
        <f>D$3*('Indice PondENGHO'!E23-'Indice PondENGHO'!E22)/'Indice PondENGHO'!$BL22</f>
        <v>8.9919944037697999E-2</v>
      </c>
      <c r="E26" s="72">
        <f>E$3*('Indice PondENGHO'!F23-'Indice PondENGHO'!F22)/'Indice PondENGHO'!$BL22</f>
        <v>0.58801217032296127</v>
      </c>
      <c r="F26" s="72">
        <f>F$3*('Indice PondENGHO'!G23-'Indice PondENGHO'!G22)/'Indice PondENGHO'!$BL22</f>
        <v>0.50116818273984265</v>
      </c>
      <c r="G26" s="72">
        <f>G$3*('Indice PondENGHO'!H23-'Indice PondENGHO'!H22)/'Indice PondENGHO'!$BL22</f>
        <v>0.37171706821166045</v>
      </c>
      <c r="H26" s="72">
        <f>H$3*('Indice PondENGHO'!I23-'Indice PondENGHO'!I22)/'Indice PondENGHO'!$BL22</f>
        <v>0.1967083439322875</v>
      </c>
      <c r="I26" s="72">
        <f>I$3*('Indice PondENGHO'!J23-'Indice PondENGHO'!J22)/'Indice PondENGHO'!$BL22</f>
        <v>1.100031793638703</v>
      </c>
      <c r="J26" s="72">
        <f>J$3*('Indice PondENGHO'!K23-'Indice PondENGHO'!K22)/'Indice PondENGHO'!$BL22</f>
        <v>0.13154649216879302</v>
      </c>
      <c r="K26" s="72">
        <f>K$3*('Indice PondENGHO'!L23-'Indice PondENGHO'!L22)/'Indice PondENGHO'!$BL22</f>
        <v>0.50584731718751175</v>
      </c>
      <c r="L26" s="72">
        <f>L$3*('Indice PondENGHO'!M23-'Indice PondENGHO'!M22)/'Indice PondENGHO'!$BL22</f>
        <v>2.6863915210781568E-2</v>
      </c>
      <c r="M26" s="72">
        <f>M$3*('Indice PondENGHO'!N23-'Indice PondENGHO'!N22)/'Indice PondENGHO'!$BL22</f>
        <v>0.24956754465849901</v>
      </c>
      <c r="N26" s="72">
        <f>N$3*('Indice PondENGHO'!O23-'Indice PondENGHO'!O22)/'Indice PondENGHO'!$BL22</f>
        <v>0.27977331383008569</v>
      </c>
      <c r="O26" s="66"/>
      <c r="P26">
        <f>+P$3*('Indice PondENGHO'!AZ23-'Indice PondENGHO'!AZ22)/'Indice PondENGHO'!$BP22</f>
        <v>1.0835652908788664</v>
      </c>
      <c r="Q26">
        <f>+Q$3*('Indice PondENGHO'!BA23-'Indice PondENGHO'!BA22)/'Indice PondENGHO'!$BP22</f>
        <v>7.297094805468228E-2</v>
      </c>
      <c r="R26">
        <f>+R$3*('Indice PondENGHO'!BB23-'Indice PondENGHO'!BB22)/'Indice PondENGHO'!$BP22</f>
        <v>0.48378701048780709</v>
      </c>
      <c r="S26">
        <f>+S$3*('Indice PondENGHO'!BC23-'Indice PondENGHO'!BC22)/'Indice PondENGHO'!$BP22</f>
        <v>0.39924113181827114</v>
      </c>
      <c r="T26">
        <f>+T$3*('Indice PondENGHO'!BD23-'Indice PondENGHO'!BD22)/'Indice PondENGHO'!$BP22</f>
        <v>0.64026818764606297</v>
      </c>
      <c r="U26">
        <f>+U$3*('Indice PondENGHO'!BE23-'Indice PondENGHO'!BE22)/'Indice PondENGHO'!$BP22</f>
        <v>0.35768289133921471</v>
      </c>
      <c r="V26">
        <f>+V$3*('Indice PondENGHO'!BF23-'Indice PondENGHO'!BF22)/'Indice PondENGHO'!$BP22</f>
        <v>1.7075479327109202</v>
      </c>
      <c r="W26">
        <f>+W$3*('Indice PondENGHO'!BG23-'Indice PondENGHO'!BG22)/'Indice PondENGHO'!$BP22</f>
        <v>0.10464707490025926</v>
      </c>
      <c r="X26">
        <f>+X$3*('Indice PondENGHO'!BH23-'Indice PondENGHO'!BH22)/'Indice PondENGHO'!$BP22</f>
        <v>0.65062646964394266</v>
      </c>
      <c r="Y26">
        <f>+Y$3*('Indice PondENGHO'!BI23-'Indice PondENGHO'!BI22)/'Indice PondENGHO'!$BP22</f>
        <v>7.5224545917833494E-2</v>
      </c>
      <c r="Z26">
        <f>+Z$3*('Indice PondENGHO'!BJ23-'Indice PondENGHO'!BJ22)/'Indice PondENGHO'!$BP22</f>
        <v>0.44711255421360974</v>
      </c>
      <c r="AA26">
        <f>+AA$3*('Indice PondENGHO'!BK23-'Indice PondENGHO'!BK22)/'Indice PondENGHO'!$BP22</f>
        <v>0.3737135280983121</v>
      </c>
      <c r="AC26" s="72">
        <f t="shared" si="7"/>
        <v>1.2882808655797313</v>
      </c>
      <c r="AD26" s="72">
        <f t="shared" si="8"/>
        <v>1.6948995983015719E-2</v>
      </c>
      <c r="AE26" s="72">
        <f t="shared" si="9"/>
        <v>0.10422515983515418</v>
      </c>
      <c r="AF26" s="72">
        <f t="shared" si="10"/>
        <v>0.1019270509215715</v>
      </c>
      <c r="AG26" s="72">
        <f t="shared" si="11"/>
        <v>-0.26855111943440252</v>
      </c>
      <c r="AH26" s="72">
        <f t="shared" si="12"/>
        <v>-0.16097454740692721</v>
      </c>
      <c r="AI26" s="72">
        <f t="shared" si="13"/>
        <v>-0.60751613907221724</v>
      </c>
      <c r="AJ26" s="72">
        <f t="shared" si="14"/>
        <v>2.689941726853376E-2</v>
      </c>
      <c r="AK26" s="72">
        <f t="shared" si="15"/>
        <v>-0.14477915245643092</v>
      </c>
      <c r="AL26" s="72">
        <f t="shared" si="16"/>
        <v>-4.8360630707051926E-2</v>
      </c>
      <c r="AM26" s="72">
        <f t="shared" si="17"/>
        <v>-0.19754500955511073</v>
      </c>
      <c r="AN26" s="72">
        <f t="shared" si="18"/>
        <v>-9.3940214268226407E-2</v>
      </c>
    </row>
    <row r="27" spans="2:40" x14ac:dyDescent="0.3">
      <c r="B27" s="66">
        <f>+'Indice PondENGHO'!A24</f>
        <v>43374</v>
      </c>
      <c r="C27" s="72">
        <f>C$3*('Indice PondENGHO'!D24-'Indice PondENGHO'!D23)/'Indice PondENGHO'!$BL23</f>
        <v>1.9883070626997825</v>
      </c>
      <c r="D27" s="72">
        <f>D$3*('Indice PondENGHO'!E24-'Indice PondENGHO'!E23)/'Indice PondENGHO'!$BL23</f>
        <v>4.485898769283813E-2</v>
      </c>
      <c r="E27" s="72">
        <f>E$3*('Indice PondENGHO'!F24-'Indice PondENGHO'!F23)/'Indice PondENGHO'!$BL23</f>
        <v>0.34811094567084572</v>
      </c>
      <c r="F27" s="72">
        <f>F$3*('Indice PondENGHO'!G24-'Indice PondENGHO'!G23)/'Indice PondENGHO'!$BL23</f>
        <v>1.4660526920755284</v>
      </c>
      <c r="G27" s="72">
        <f>G$3*('Indice PondENGHO'!H24-'Indice PondENGHO'!H23)/'Indice PondENGHO'!$BL23</f>
        <v>0.18450623237192301</v>
      </c>
      <c r="H27" s="72">
        <f>H$3*('Indice PondENGHO'!I24-'Indice PondENGHO'!I23)/'Indice PondENGHO'!$BL23</f>
        <v>0.22092108632421242</v>
      </c>
      <c r="I27" s="72">
        <f>I$3*('Indice PondENGHO'!J24-'Indice PondENGHO'!J23)/'Indice PondENGHO'!$BL23</f>
        <v>0.86538275780628715</v>
      </c>
      <c r="J27" s="72">
        <f>J$3*('Indice PondENGHO'!K24-'Indice PondENGHO'!K23)/'Indice PondENGHO'!$BL23</f>
        <v>4.7073871665609758E-2</v>
      </c>
      <c r="K27" s="72">
        <f>K$3*('Indice PondENGHO'!L24-'Indice PondENGHO'!L23)/'Indice PondENGHO'!$BL23</f>
        <v>0.23167606566546806</v>
      </c>
      <c r="L27" s="72">
        <f>L$3*('Indice PondENGHO'!M24-'Indice PondENGHO'!M23)/'Indice PondENGHO'!$BL23</f>
        <v>3.3287803456277666E-2</v>
      </c>
      <c r="M27" s="72">
        <f>M$3*('Indice PondENGHO'!N24-'Indice PondENGHO'!N23)/'Indice PondENGHO'!$BL23</f>
        <v>0.12948248667753512</v>
      </c>
      <c r="N27" s="72">
        <f>N$3*('Indice PondENGHO'!O24-'Indice PondENGHO'!O23)/'Indice PondENGHO'!$BL23</f>
        <v>0.21840480671570175</v>
      </c>
      <c r="O27" s="66"/>
      <c r="P27">
        <f>+P$3*('Indice PondENGHO'!AZ24-'Indice PondENGHO'!AZ23)/'Indice PondENGHO'!$BP23</f>
        <v>0.91475873712984013</v>
      </c>
      <c r="Q27">
        <f>+Q$3*('Indice PondENGHO'!BA24-'Indice PondENGHO'!BA23)/'Indice PondENGHO'!$BP23</f>
        <v>3.7377412151889264E-2</v>
      </c>
      <c r="R27">
        <f>+R$3*('Indice PondENGHO'!BB24-'Indice PondENGHO'!BB23)/'Indice PondENGHO'!$BP23</f>
        <v>0.25891110307484605</v>
      </c>
      <c r="S27">
        <f>+S$3*('Indice PondENGHO'!BC24-'Indice PondENGHO'!BC23)/'Indice PondENGHO'!$BP23</f>
        <v>1.5336260030070954</v>
      </c>
      <c r="T27">
        <f>+T$3*('Indice PondENGHO'!BD24-'Indice PondENGHO'!BD23)/'Indice PondENGHO'!$BP23</f>
        <v>0.28391297851248704</v>
      </c>
      <c r="U27">
        <f>+U$3*('Indice PondENGHO'!BE24-'Indice PondENGHO'!BE23)/'Indice PondENGHO'!$BP23</f>
        <v>0.44337524991184929</v>
      </c>
      <c r="V27">
        <f>+V$3*('Indice PondENGHO'!BF24-'Indice PondENGHO'!BF23)/'Indice PondENGHO'!$BP23</f>
        <v>1.282204644872313</v>
      </c>
      <c r="W27">
        <f>+W$3*('Indice PondENGHO'!BG24-'Indice PondENGHO'!BG23)/'Indice PondENGHO'!$BP23</f>
        <v>3.514274886329205E-2</v>
      </c>
      <c r="X27">
        <f>+X$3*('Indice PondENGHO'!BH24-'Indice PondENGHO'!BH23)/'Indice PondENGHO'!$BP23</f>
        <v>0.25522453707508919</v>
      </c>
      <c r="Y27">
        <f>+Y$3*('Indice PondENGHO'!BI24-'Indice PondENGHO'!BI23)/'Indice PondENGHO'!$BP23</f>
        <v>9.3117949841288961E-2</v>
      </c>
      <c r="Z27">
        <f>+Z$3*('Indice PondENGHO'!BJ24-'Indice PondENGHO'!BJ23)/'Indice PondENGHO'!$BP23</f>
        <v>0.23393604624664094</v>
      </c>
      <c r="AA27">
        <f>+AA$3*('Indice PondENGHO'!BK24-'Indice PondENGHO'!BK23)/'Indice PondENGHO'!$BP23</f>
        <v>0.30202023014279411</v>
      </c>
      <c r="AC27" s="72">
        <f t="shared" si="7"/>
        <v>1.0735483255699423</v>
      </c>
      <c r="AD27" s="72">
        <f t="shared" si="8"/>
        <v>7.4815755409488663E-3</v>
      </c>
      <c r="AE27" s="72">
        <f t="shared" si="9"/>
        <v>8.9199842595999668E-2</v>
      </c>
      <c r="AF27" s="72">
        <f t="shared" si="10"/>
        <v>-6.7573310931567043E-2</v>
      </c>
      <c r="AG27" s="72">
        <f t="shared" si="11"/>
        <v>-9.9406746140564023E-2</v>
      </c>
      <c r="AH27" s="72">
        <f t="shared" si="12"/>
        <v>-0.22245416358763687</v>
      </c>
      <c r="AI27" s="72">
        <f t="shared" si="13"/>
        <v>-0.41682188706602585</v>
      </c>
      <c r="AJ27" s="72">
        <f t="shared" si="14"/>
        <v>1.1931122802317708E-2</v>
      </c>
      <c r="AK27" s="72">
        <f t="shared" si="15"/>
        <v>-2.354847140962113E-2</v>
      </c>
      <c r="AL27" s="72">
        <f t="shared" si="16"/>
        <v>-5.9830146385011294E-2</v>
      </c>
      <c r="AM27" s="72">
        <f t="shared" si="17"/>
        <v>-0.10445355956910582</v>
      </c>
      <c r="AN27" s="72">
        <f t="shared" si="18"/>
        <v>-8.3615423427092356E-2</v>
      </c>
    </row>
    <row r="28" spans="2:40" x14ac:dyDescent="0.3">
      <c r="B28" s="66">
        <f>+'Indice PondENGHO'!A25</f>
        <v>43405</v>
      </c>
      <c r="C28" s="72">
        <f>C$3*('Indice PondENGHO'!D25-'Indice PondENGHO'!D24)/'Indice PondENGHO'!$BL24</f>
        <v>1.1415670922987464</v>
      </c>
      <c r="D28" s="72">
        <f>D$3*('Indice PondENGHO'!E25-'Indice PondENGHO'!E24)/'Indice PondENGHO'!$BL24</f>
        <v>8.7752594610515475E-2</v>
      </c>
      <c r="E28" s="72">
        <f>E$3*('Indice PondENGHO'!F25-'Indice PondENGHO'!F24)/'Indice PondENGHO'!$BL24</f>
        <v>0.16718514022777217</v>
      </c>
      <c r="F28" s="72">
        <f>F$3*('Indice PondENGHO'!G25-'Indice PondENGHO'!G24)/'Indice PondENGHO'!$BL24</f>
        <v>0.40201019144547256</v>
      </c>
      <c r="G28" s="72">
        <f>G$3*('Indice PondENGHO'!H25-'Indice PondENGHO'!H24)/'Indice PondENGHO'!$BL24</f>
        <v>0.13972359357084554</v>
      </c>
      <c r="H28" s="72">
        <f>H$3*('Indice PondENGHO'!I25-'Indice PondENGHO'!I24)/'Indice PondENGHO'!$BL24</f>
        <v>0.26437747998575228</v>
      </c>
      <c r="I28" s="72">
        <f>I$3*('Indice PondENGHO'!J25-'Indice PondENGHO'!J24)/'Indice PondENGHO'!$BL24</f>
        <v>0.3061217801912271</v>
      </c>
      <c r="J28" s="72">
        <f>J$3*('Indice PondENGHO'!K25-'Indice PondENGHO'!K24)/'Indice PondENGHO'!$BL24</f>
        <v>0.15127721293997204</v>
      </c>
      <c r="K28" s="72">
        <f>K$3*('Indice PondENGHO'!L25-'Indice PondENGHO'!L24)/'Indice PondENGHO'!$BL24</f>
        <v>0.19669400021394012</v>
      </c>
      <c r="L28" s="72">
        <f>L$3*('Indice PondENGHO'!M25-'Indice PondENGHO'!M24)/'Indice PondENGHO'!$BL24</f>
        <v>2.0707571654207842E-2</v>
      </c>
      <c r="M28" s="72">
        <f>M$3*('Indice PondENGHO'!N25-'Indice PondENGHO'!N24)/'Indice PondENGHO'!$BL24</f>
        <v>0.10169978401138136</v>
      </c>
      <c r="N28" s="72">
        <f>N$3*('Indice PondENGHO'!O25-'Indice PondENGHO'!O24)/'Indice PondENGHO'!$BL24</f>
        <v>0.16683709193137297</v>
      </c>
      <c r="O28" s="66"/>
      <c r="P28">
        <f>+P$3*('Indice PondENGHO'!AZ25-'Indice PondENGHO'!AZ24)/'Indice PondENGHO'!$BP24</f>
        <v>0.53950246391244405</v>
      </c>
      <c r="Q28">
        <f>+Q$3*('Indice PondENGHO'!BA25-'Indice PondENGHO'!BA24)/'Indice PondENGHO'!$BP24</f>
        <v>7.3487171107506744E-2</v>
      </c>
      <c r="R28">
        <f>+R$3*('Indice PondENGHO'!BB25-'Indice PondENGHO'!BB24)/'Indice PondENGHO'!$BP24</f>
        <v>0.12258697297300264</v>
      </c>
      <c r="S28">
        <f>+S$3*('Indice PondENGHO'!BC25-'Indice PondENGHO'!BC24)/'Indice PondENGHO'!$BP24</f>
        <v>0.38611736191857282</v>
      </c>
      <c r="T28">
        <f>+T$3*('Indice PondENGHO'!BD25-'Indice PondENGHO'!BD24)/'Indice PondENGHO'!$BP24</f>
        <v>0.24226646868488902</v>
      </c>
      <c r="U28">
        <f>+U$3*('Indice PondENGHO'!BE25-'Indice PondENGHO'!BE24)/'Indice PondENGHO'!$BP24</f>
        <v>0.39819931654218454</v>
      </c>
      <c r="V28">
        <f>+V$3*('Indice PondENGHO'!BF25-'Indice PondENGHO'!BF24)/'Indice PondENGHO'!$BP24</f>
        <v>0.45749120958806577</v>
      </c>
      <c r="W28">
        <f>+W$3*('Indice PondENGHO'!BG25-'Indice PondENGHO'!BG24)/'Indice PondENGHO'!$BP24</f>
        <v>0.15422248329004606</v>
      </c>
      <c r="X28">
        <f>+X$3*('Indice PondENGHO'!BH25-'Indice PondENGHO'!BH24)/'Indice PondENGHO'!$BP24</f>
        <v>0.27027821752092779</v>
      </c>
      <c r="Y28">
        <f>+Y$3*('Indice PondENGHO'!BI25-'Indice PondENGHO'!BI24)/'Indice PondENGHO'!$BP24</f>
        <v>4.0086997073836526E-2</v>
      </c>
      <c r="Z28">
        <f>+Z$3*('Indice PondENGHO'!BJ25-'Indice PondENGHO'!BJ24)/'Indice PondENGHO'!$BP24</f>
        <v>0.20088117590718901</v>
      </c>
      <c r="AA28">
        <f>+AA$3*('Indice PondENGHO'!BK25-'Indice PondENGHO'!BK24)/'Indice PondENGHO'!$BP24</f>
        <v>0.20632371510659345</v>
      </c>
      <c r="AC28" s="72">
        <f t="shared" si="7"/>
        <v>0.60206462838630237</v>
      </c>
      <c r="AD28" s="72">
        <f t="shared" si="8"/>
        <v>1.4265423503008731E-2</v>
      </c>
      <c r="AE28" s="72">
        <f t="shared" si="9"/>
        <v>4.4598167254769533E-2</v>
      </c>
      <c r="AF28" s="72">
        <f t="shared" si="10"/>
        <v>1.5892829526899743E-2</v>
      </c>
      <c r="AG28" s="72">
        <f t="shared" si="11"/>
        <v>-0.10254287511404347</v>
      </c>
      <c r="AH28" s="72">
        <f t="shared" si="12"/>
        <v>-0.13382183655643226</v>
      </c>
      <c r="AI28" s="72">
        <f t="shared" si="13"/>
        <v>-0.15136942939683867</v>
      </c>
      <c r="AJ28" s="72">
        <f t="shared" si="14"/>
        <v>-2.9452703500740252E-3</v>
      </c>
      <c r="AK28" s="72">
        <f t="shared" si="15"/>
        <v>-7.3584217306987665E-2</v>
      </c>
      <c r="AL28" s="72">
        <f t="shared" si="16"/>
        <v>-1.9379425419628685E-2</v>
      </c>
      <c r="AM28" s="72">
        <f t="shared" si="17"/>
        <v>-9.9181391895807658E-2</v>
      </c>
      <c r="AN28" s="72">
        <f t="shared" si="18"/>
        <v>-3.9486623175220475E-2</v>
      </c>
    </row>
    <row r="29" spans="2:40" x14ac:dyDescent="0.3">
      <c r="B29" s="66">
        <f>+'Indice PondENGHO'!A26</f>
        <v>43435</v>
      </c>
      <c r="C29" s="72">
        <f>C$3*('Indice PondENGHO'!D26-'Indice PondENGHO'!D25)/'Indice PondENGHO'!$BL25</f>
        <v>0.60746139764329554</v>
      </c>
      <c r="D29" s="72">
        <f>D$3*('Indice PondENGHO'!E26-'Indice PondENGHO'!E25)/'Indice PondENGHO'!$BL25</f>
        <v>2.7238509692860218E-2</v>
      </c>
      <c r="E29" s="72">
        <f>E$3*('Indice PondENGHO'!F26-'Indice PondENGHO'!F25)/'Indice PondENGHO'!$BL25</f>
        <v>9.2089171513772619E-2</v>
      </c>
      <c r="F29" s="72">
        <f>F$3*('Indice PondENGHO'!G26-'Indice PondENGHO'!G25)/'Indice PondENGHO'!$BL25</f>
        <v>0.44930439789702936</v>
      </c>
      <c r="G29" s="72">
        <f>G$3*('Indice PondENGHO'!H26-'Indice PondENGHO'!H25)/'Indice PondENGHO'!$BL25</f>
        <v>7.2489178228374224E-2</v>
      </c>
      <c r="H29" s="72">
        <f>H$3*('Indice PondENGHO'!I26-'Indice PondENGHO'!I25)/'Indice PondENGHO'!$BL25</f>
        <v>0.21001705267478121</v>
      </c>
      <c r="I29" s="72">
        <f>I$3*('Indice PondENGHO'!J26-'Indice PondENGHO'!J25)/'Indice PondENGHO'!$BL25</f>
        <v>0.29018771910675978</v>
      </c>
      <c r="J29" s="72">
        <f>J$3*('Indice PondENGHO'!K26-'Indice PondENGHO'!K25)/'Indice PondENGHO'!$BL25</f>
        <v>0.41483568773118562</v>
      </c>
      <c r="K29" s="72">
        <f>K$3*('Indice PondENGHO'!L26-'Indice PondENGHO'!L25)/'Indice PondENGHO'!$BL25</f>
        <v>0.1981767313090928</v>
      </c>
      <c r="L29" s="72">
        <f>L$3*('Indice PondENGHO'!M26-'Indice PondENGHO'!M25)/'Indice PondENGHO'!$BL25</f>
        <v>1.6737022660100832E-2</v>
      </c>
      <c r="M29" s="72">
        <f>M$3*('Indice PondENGHO'!N26-'Indice PondENGHO'!N25)/'Indice PondENGHO'!$BL25</f>
        <v>0.10547523332290862</v>
      </c>
      <c r="N29" s="72">
        <f>N$3*('Indice PondENGHO'!O26-'Indice PondENGHO'!O25)/'Indice PondENGHO'!$BL25</f>
        <v>0.12645602322196997</v>
      </c>
      <c r="O29" s="66"/>
      <c r="P29">
        <f>+P$3*('Indice PondENGHO'!AZ26-'Indice PondENGHO'!AZ25)/'Indice PondENGHO'!$BP25</f>
        <v>0.26434702550045919</v>
      </c>
      <c r="Q29">
        <f>+Q$3*('Indice PondENGHO'!BA26-'Indice PondENGHO'!BA25)/'Indice PondENGHO'!$BP25</f>
        <v>2.2085826192676516E-2</v>
      </c>
      <c r="R29">
        <f>+R$3*('Indice PondENGHO'!BB26-'Indice PondENGHO'!BB25)/'Indice PondENGHO'!$BP25</f>
        <v>5.7193288578813617E-2</v>
      </c>
      <c r="S29">
        <f>+S$3*('Indice PondENGHO'!BC26-'Indice PondENGHO'!BC25)/'Indice PondENGHO'!$BP25</f>
        <v>0.57334183167682595</v>
      </c>
      <c r="T29">
        <f>+T$3*('Indice PondENGHO'!BD26-'Indice PondENGHO'!BD25)/'Indice PondENGHO'!$BP25</f>
        <v>0.12471058611444032</v>
      </c>
      <c r="U29">
        <f>+U$3*('Indice PondENGHO'!BE26-'Indice PondENGHO'!BE25)/'Indice PondENGHO'!$BP25</f>
        <v>0.4463437016745917</v>
      </c>
      <c r="V29">
        <f>+V$3*('Indice PondENGHO'!BF26-'Indice PondENGHO'!BF25)/'Indice PondENGHO'!$BP25</f>
        <v>0.41501861732681783</v>
      </c>
      <c r="W29">
        <f>+W$3*('Indice PondENGHO'!BG26-'Indice PondENGHO'!BG25)/'Indice PondENGHO'!$BP25</f>
        <v>0.37112932231595036</v>
      </c>
      <c r="X29">
        <f>+X$3*('Indice PondENGHO'!BH26-'Indice PondENGHO'!BH25)/'Indice PondENGHO'!$BP25</f>
        <v>0.23524032266843298</v>
      </c>
      <c r="Y29">
        <f>+Y$3*('Indice PondENGHO'!BI26-'Indice PondENGHO'!BI25)/'Indice PondENGHO'!$BP25</f>
        <v>5.3056217663410198E-2</v>
      </c>
      <c r="Z29">
        <f>+Z$3*('Indice PondENGHO'!BJ26-'Indice PondENGHO'!BJ25)/'Indice PondENGHO'!$BP25</f>
        <v>0.197102441195807</v>
      </c>
      <c r="AA29">
        <f>+AA$3*('Indice PondENGHO'!BK26-'Indice PondENGHO'!BK25)/'Indice PondENGHO'!$BP25</f>
        <v>0.17237434801726911</v>
      </c>
      <c r="AC29" s="72">
        <f t="shared" si="7"/>
        <v>0.34311437214283635</v>
      </c>
      <c r="AD29" s="72">
        <f t="shared" si="8"/>
        <v>5.1526835001837017E-3</v>
      </c>
      <c r="AE29" s="72">
        <f t="shared" si="9"/>
        <v>3.4895882934959002E-2</v>
      </c>
      <c r="AF29" s="72">
        <f t="shared" si="10"/>
        <v>-0.12403743377979659</v>
      </c>
      <c r="AG29" s="72">
        <f t="shared" si="11"/>
        <v>-5.2221407886066093E-2</v>
      </c>
      <c r="AH29" s="72">
        <f t="shared" si="12"/>
        <v>-0.23632664899981048</v>
      </c>
      <c r="AI29" s="72">
        <f t="shared" si="13"/>
        <v>-0.12483089822005805</v>
      </c>
      <c r="AJ29" s="72">
        <f t="shared" si="14"/>
        <v>4.370636541523526E-2</v>
      </c>
      <c r="AK29" s="72">
        <f t="shared" si="15"/>
        <v>-3.7063591359340176E-2</v>
      </c>
      <c r="AL29" s="72">
        <f t="shared" si="16"/>
        <v>-3.6319195003309365E-2</v>
      </c>
      <c r="AM29" s="72">
        <f t="shared" si="17"/>
        <v>-9.1627207872898381E-2</v>
      </c>
      <c r="AN29" s="72">
        <f t="shared" si="18"/>
        <v>-4.5918324795299142E-2</v>
      </c>
    </row>
    <row r="30" spans="2:40" x14ac:dyDescent="0.3">
      <c r="B30" s="66">
        <f>+'Indice PondENGHO'!A27</f>
        <v>43466</v>
      </c>
      <c r="C30" s="72">
        <f>C$3*('Indice PondENGHO'!D27-'Indice PondENGHO'!D26)/'Indice PondENGHO'!$BL26</f>
        <v>1.1211350448622677</v>
      </c>
      <c r="D30" s="72">
        <f>D$3*('Indice PondENGHO'!E27-'Indice PondENGHO'!E26)/'Indice PondENGHO'!$BL26</f>
        <v>6.4233224744581929E-2</v>
      </c>
      <c r="E30" s="72">
        <f>E$3*('Indice PondENGHO'!F27-'Indice PondENGHO'!F26)/'Indice PondENGHO'!$BL26</f>
        <v>-1.597994202650908E-2</v>
      </c>
      <c r="F30" s="72">
        <f>F$3*('Indice PondENGHO'!G27-'Indice PondENGHO'!G26)/'Indice PondENGHO'!$BL26</f>
        <v>0.65571526394459501</v>
      </c>
      <c r="G30" s="72">
        <f>G$3*('Indice PondENGHO'!H27-'Indice PondENGHO'!H26)/'Indice PondENGHO'!$BL26</f>
        <v>0.1057075407581622</v>
      </c>
      <c r="H30" s="72">
        <f>H$3*('Indice PondENGHO'!I27-'Indice PondENGHO'!I26)/'Indice PondENGHO'!$BL26</f>
        <v>0.14163862318577355</v>
      </c>
      <c r="I30" s="72">
        <f>I$3*('Indice PondENGHO'!J27-'Indice PondENGHO'!J26)/'Indice PondENGHO'!$BL26</f>
        <v>0.24105886210067143</v>
      </c>
      <c r="J30" s="72">
        <f>J$3*('Indice PondENGHO'!K27-'Indice PondENGHO'!K26)/'Indice PondENGHO'!$BL26</f>
        <v>0.41543031683582349</v>
      </c>
      <c r="K30" s="72">
        <f>K$3*('Indice PondENGHO'!L27-'Indice PondENGHO'!L26)/'Indice PondENGHO'!$BL26</f>
        <v>0.26282020817381579</v>
      </c>
      <c r="L30" s="72">
        <f>L$3*('Indice PondENGHO'!M27-'Indice PondENGHO'!M26)/'Indice PondENGHO'!$BL26</f>
        <v>1.0796955230030035E-2</v>
      </c>
      <c r="M30" s="72">
        <f>M$3*('Indice PondENGHO'!N27-'Indice PondENGHO'!N26)/'Indice PondENGHO'!$BL26</f>
        <v>0.16090677920072677</v>
      </c>
      <c r="N30" s="72">
        <f>N$3*('Indice PondENGHO'!O27-'Indice PondENGHO'!O26)/'Indice PondENGHO'!$BL26</f>
        <v>0.13691774486088745</v>
      </c>
      <c r="O30" s="66"/>
      <c r="P30">
        <f>+P$3*('Indice PondENGHO'!AZ27-'Indice PondENGHO'!AZ26)/'Indice PondENGHO'!$BP26</f>
        <v>0.52233598765887523</v>
      </c>
      <c r="Q30">
        <f>+Q$3*('Indice PondENGHO'!BA27-'Indice PondENGHO'!BA26)/'Indice PondENGHO'!$BP26</f>
        <v>5.5353624338488602E-2</v>
      </c>
      <c r="R30">
        <f>+R$3*('Indice PondENGHO'!BB27-'Indice PondENGHO'!BB26)/'Indice PondENGHO'!$BP26</f>
        <v>-2.8333268546613749E-2</v>
      </c>
      <c r="S30">
        <f>+S$3*('Indice PondENGHO'!BC27-'Indice PondENGHO'!BC26)/'Indice PondENGHO'!$BP26</f>
        <v>0.51331089814987496</v>
      </c>
      <c r="T30">
        <f>+T$3*('Indice PondENGHO'!BD27-'Indice PondENGHO'!BD26)/'Indice PondENGHO'!$BP26</f>
        <v>0.17869042171216393</v>
      </c>
      <c r="U30">
        <f>+U$3*('Indice PondENGHO'!BE27-'Indice PondENGHO'!BE26)/'Indice PondENGHO'!$BP26</f>
        <v>0.21985624776569143</v>
      </c>
      <c r="V30">
        <f>+V$3*('Indice PondENGHO'!BF27-'Indice PondENGHO'!BF26)/'Indice PondENGHO'!$BP26</f>
        <v>0.42784120107289902</v>
      </c>
      <c r="W30">
        <f>+W$3*('Indice PondENGHO'!BG27-'Indice PondENGHO'!BG26)/'Indice PondENGHO'!$BP26</f>
        <v>0.37939972241298031</v>
      </c>
      <c r="X30">
        <f>+X$3*('Indice PondENGHO'!BH27-'Indice PondENGHO'!BH26)/'Indice PondENGHO'!$BP26</f>
        <v>0.32607266988813943</v>
      </c>
      <c r="Y30">
        <f>+Y$3*('Indice PondENGHO'!BI27-'Indice PondENGHO'!BI26)/'Indice PondENGHO'!$BP26</f>
        <v>1.7397546275545177E-2</v>
      </c>
      <c r="Z30">
        <f>+Z$3*('Indice PondENGHO'!BJ27-'Indice PondENGHO'!BJ26)/'Indice PondENGHO'!$BP26</f>
        <v>0.2676720432082948</v>
      </c>
      <c r="AA30">
        <f>+AA$3*('Indice PondENGHO'!BK27-'Indice PondENGHO'!BK26)/'Indice PondENGHO'!$BP26</f>
        <v>0.18080055834156661</v>
      </c>
      <c r="AC30" s="72">
        <f t="shared" si="7"/>
        <v>0.59879905720339244</v>
      </c>
      <c r="AD30" s="72">
        <f t="shared" si="8"/>
        <v>8.879600406093327E-3</v>
      </c>
      <c r="AE30" s="72">
        <f t="shared" si="9"/>
        <v>1.2353326520104669E-2</v>
      </c>
      <c r="AF30" s="72">
        <f t="shared" si="10"/>
        <v>0.14240436579472004</v>
      </c>
      <c r="AG30" s="72">
        <f t="shared" si="11"/>
        <v>-7.2982880954001725E-2</v>
      </c>
      <c r="AH30" s="72">
        <f t="shared" si="12"/>
        <v>-7.8217624579917877E-2</v>
      </c>
      <c r="AI30" s="72">
        <f t="shared" si="13"/>
        <v>-0.1867823389722276</v>
      </c>
      <c r="AJ30" s="72">
        <f t="shared" si="14"/>
        <v>3.6030594422843176E-2</v>
      </c>
      <c r="AK30" s="72">
        <f t="shared" si="15"/>
        <v>-6.3252461714323638E-2</v>
      </c>
      <c r="AL30" s="72">
        <f t="shared" si="16"/>
        <v>-6.6005910455151414E-3</v>
      </c>
      <c r="AM30" s="72">
        <f t="shared" si="17"/>
        <v>-0.10676526400756803</v>
      </c>
      <c r="AN30" s="72">
        <f t="shared" si="18"/>
        <v>-4.3882813480679156E-2</v>
      </c>
    </row>
    <row r="31" spans="2:40" x14ac:dyDescent="0.3">
      <c r="B31" s="66">
        <f>+'Indice PondENGHO'!A28</f>
        <v>43497</v>
      </c>
      <c r="C31" s="72">
        <f>C$3*('Indice PondENGHO'!D28-'Indice PondENGHO'!D27)/'Indice PondENGHO'!$BL27</f>
        <v>2.005461375174824</v>
      </c>
      <c r="D31" s="72">
        <f>D$3*('Indice PondENGHO'!E28-'Indice PondENGHO'!E27)/'Indice PondENGHO'!$BL27</f>
        <v>4.6203677629359195E-2</v>
      </c>
      <c r="E31" s="72">
        <f>E$3*('Indice PondENGHO'!F28-'Indice PondENGHO'!F27)/'Indice PondENGHO'!$BL27</f>
        <v>7.0587448322460972E-2</v>
      </c>
      <c r="F31" s="72">
        <f>F$3*('Indice PondENGHO'!G28-'Indice PondENGHO'!G27)/'Indice PondENGHO'!$BL27</f>
        <v>1.1875434376507239</v>
      </c>
      <c r="G31" s="72">
        <f>G$3*('Indice PondENGHO'!H28-'Indice PondENGHO'!H27)/'Indice PondENGHO'!$BL27</f>
        <v>0.11444949502634365</v>
      </c>
      <c r="H31" s="72">
        <f>H$3*('Indice PondENGHO'!I28-'Indice PondENGHO'!I27)/'Indice PondENGHO'!$BL27</f>
        <v>0.13189360891597116</v>
      </c>
      <c r="I31" s="72">
        <f>I$3*('Indice PondENGHO'!J28-'Indice PondENGHO'!J27)/'Indice PondENGHO'!$BL27</f>
        <v>0.24254707169790779</v>
      </c>
      <c r="J31" s="72">
        <f>J$3*('Indice PondENGHO'!K28-'Indice PondENGHO'!K27)/'Indice PondENGHO'!$BL27</f>
        <v>6.2561142279654078E-2</v>
      </c>
      <c r="K31" s="72">
        <f>K$3*('Indice PondENGHO'!L28-'Indice PondENGHO'!L27)/'Indice PondENGHO'!$BL27</f>
        <v>0.16730072757358436</v>
      </c>
      <c r="L31" s="72">
        <f>L$3*('Indice PondENGHO'!M28-'Indice PondENGHO'!M27)/'Indice PondENGHO'!$BL27</f>
        <v>2.436567859006564E-2</v>
      </c>
      <c r="M31" s="72">
        <f>M$3*('Indice PondENGHO'!N28-'Indice PondENGHO'!N27)/'Indice PondENGHO'!$BL27</f>
        <v>0.1443512335194829</v>
      </c>
      <c r="N31" s="72">
        <f>N$3*('Indice PondENGHO'!O28-'Indice PondENGHO'!O27)/'Indice PondENGHO'!$BL27</f>
        <v>0.12005586974460181</v>
      </c>
      <c r="O31" s="66"/>
      <c r="P31">
        <f>+P$3*('Indice PondENGHO'!AZ28-'Indice PondENGHO'!AZ27)/'Indice PondENGHO'!$BP27</f>
        <v>0.86894112439005611</v>
      </c>
      <c r="Q31">
        <f>+Q$3*('Indice PondENGHO'!BA28-'Indice PondENGHO'!BA27)/'Indice PondENGHO'!$BP27</f>
        <v>3.7142334801647456E-2</v>
      </c>
      <c r="R31">
        <f>+R$3*('Indice PondENGHO'!BB28-'Indice PondENGHO'!BB27)/'Indice PondENGHO'!$BP27</f>
        <v>4.461247982189781E-2</v>
      </c>
      <c r="S31">
        <f>+S$3*('Indice PondENGHO'!BC28-'Indice PondENGHO'!BC27)/'Indice PondENGHO'!$BP27</f>
        <v>1.1310154041551852</v>
      </c>
      <c r="T31">
        <f>+T$3*('Indice PondENGHO'!BD28-'Indice PondENGHO'!BD27)/'Indice PondENGHO'!$BP27</f>
        <v>0.1819621745222742</v>
      </c>
      <c r="U31">
        <f>+U$3*('Indice PondENGHO'!BE28-'Indice PondENGHO'!BE27)/'Indice PondENGHO'!$BP27</f>
        <v>0.27518253158512451</v>
      </c>
      <c r="V31">
        <f>+V$3*('Indice PondENGHO'!BF28-'Indice PondENGHO'!BF27)/'Indice PondENGHO'!$BP27</f>
        <v>0.37381325312405733</v>
      </c>
      <c r="W31">
        <f>+W$3*('Indice PondENGHO'!BG28-'Indice PondENGHO'!BG27)/'Indice PondENGHO'!$BP27</f>
        <v>5.8677416121982094E-2</v>
      </c>
      <c r="X31">
        <f>+X$3*('Indice PondENGHO'!BH28-'Indice PondENGHO'!BH27)/'Indice PondENGHO'!$BP27</f>
        <v>0.19967217328951412</v>
      </c>
      <c r="Y31">
        <f>+Y$3*('Indice PondENGHO'!BI28-'Indice PondENGHO'!BI27)/'Indice PondENGHO'!$BP27</f>
        <v>6.2197076756603437E-2</v>
      </c>
      <c r="Z31">
        <f>+Z$3*('Indice PondENGHO'!BJ28-'Indice PondENGHO'!BJ27)/'Indice PondENGHO'!$BP27</f>
        <v>0.27529626116899913</v>
      </c>
      <c r="AA31">
        <f>+AA$3*('Indice PondENGHO'!BK28-'Indice PondENGHO'!BK27)/'Indice PondENGHO'!$BP27</f>
        <v>0.14678030231110489</v>
      </c>
      <c r="AC31" s="72">
        <f t="shared" si="7"/>
        <v>1.136520250784768</v>
      </c>
      <c r="AD31" s="72">
        <f t="shared" si="8"/>
        <v>9.0613428277117394E-3</v>
      </c>
      <c r="AE31" s="72">
        <f t="shared" si="9"/>
        <v>2.5974968500563161E-2</v>
      </c>
      <c r="AF31" s="72">
        <f t="shared" si="10"/>
        <v>5.6528033495538699E-2</v>
      </c>
      <c r="AG31" s="72">
        <f t="shared" si="11"/>
        <v>-6.7512679495930553E-2</v>
      </c>
      <c r="AH31" s="72">
        <f t="shared" si="12"/>
        <v>-0.14328892266915336</v>
      </c>
      <c r="AI31" s="72">
        <f t="shared" si="13"/>
        <v>-0.13126618142614954</v>
      </c>
      <c r="AJ31" s="72">
        <f t="shared" si="14"/>
        <v>3.8837261576719836E-3</v>
      </c>
      <c r="AK31" s="72">
        <f t="shared" si="15"/>
        <v>-3.2371445715929759E-2</v>
      </c>
      <c r="AL31" s="72">
        <f t="shared" si="16"/>
        <v>-3.78313981665378E-2</v>
      </c>
      <c r="AM31" s="72">
        <f t="shared" si="17"/>
        <v>-0.13094502764951624</v>
      </c>
      <c r="AN31" s="72">
        <f t="shared" si="18"/>
        <v>-2.6724432566503087E-2</v>
      </c>
    </row>
    <row r="32" spans="2:40" x14ac:dyDescent="0.3">
      <c r="B32" s="66">
        <f>+'Indice PondENGHO'!A29</f>
        <v>43525</v>
      </c>
      <c r="C32" s="72">
        <f>C$3*('Indice PondENGHO'!D29-'Indice PondENGHO'!D28)/'Indice PondENGHO'!$BL28</f>
        <v>2.1056822543150453</v>
      </c>
      <c r="D32" s="72">
        <f>D$3*('Indice PondENGHO'!E29-'Indice PondENGHO'!E28)/'Indice PondENGHO'!$BL28</f>
        <v>7.558634281058875E-2</v>
      </c>
      <c r="E32" s="72">
        <f>E$3*('Indice PondENGHO'!F29-'Indice PondENGHO'!F28)/'Indice PondENGHO'!$BL28</f>
        <v>0.36001959423957608</v>
      </c>
      <c r="F32" s="72">
        <f>F$3*('Indice PondENGHO'!G29-'Indice PondENGHO'!G28)/'Indice PondENGHO'!$BL28</f>
        <v>0.50675469908967385</v>
      </c>
      <c r="G32" s="72">
        <f>G$3*('Indice PondENGHO'!H29-'Indice PondENGHO'!H28)/'Indice PondENGHO'!$BL28</f>
        <v>0.14168974343635682</v>
      </c>
      <c r="H32" s="72">
        <f>H$3*('Indice PondENGHO'!I29-'Indice PondENGHO'!I28)/'Indice PondENGHO'!$BL28</f>
        <v>0.15085959578032621</v>
      </c>
      <c r="I32" s="72">
        <f>I$3*('Indice PondENGHO'!J29-'Indice PondENGHO'!J28)/'Indice PondENGHO'!$BL28</f>
        <v>0.4718370160288069</v>
      </c>
      <c r="J32" s="72">
        <f>J$3*('Indice PondENGHO'!K29-'Indice PondENGHO'!K28)/'Indice PondENGHO'!$BL28</f>
        <v>0.25465021387302755</v>
      </c>
      <c r="K32" s="72">
        <f>K$3*('Indice PondENGHO'!L29-'Indice PondENGHO'!L28)/'Indice PondENGHO'!$BL28</f>
        <v>0.15407397990102845</v>
      </c>
      <c r="L32" s="72">
        <f>L$3*('Indice PondENGHO'!M29-'Indice PondENGHO'!M28)/'Indice PondENGHO'!$BL28</f>
        <v>0.27952344328416151</v>
      </c>
      <c r="M32" s="72">
        <f>M$3*('Indice PondENGHO'!N29-'Indice PondENGHO'!N28)/'Indice PondENGHO'!$BL28</f>
        <v>0.17793300206785981</v>
      </c>
      <c r="N32" s="72">
        <f>N$3*('Indice PondENGHO'!O29-'Indice PondENGHO'!O28)/'Indice PondENGHO'!$BL28</f>
        <v>0.11379879987343126</v>
      </c>
      <c r="O32" s="66"/>
      <c r="P32">
        <f>+P$3*('Indice PondENGHO'!AZ29-'Indice PondENGHO'!AZ28)/'Indice PondENGHO'!$BP28</f>
        <v>0.94010212492752421</v>
      </c>
      <c r="Q32">
        <f>+Q$3*('Indice PondENGHO'!BA29-'Indice PondENGHO'!BA28)/'Indice PondENGHO'!$BP28</f>
        <v>6.4405785918414352E-2</v>
      </c>
      <c r="R32">
        <f>+R$3*('Indice PondENGHO'!BB29-'Indice PondENGHO'!BB28)/'Indice PondENGHO'!$BP28</f>
        <v>0.31706981888430463</v>
      </c>
      <c r="S32">
        <f>+S$3*('Indice PondENGHO'!BC29-'Indice PondENGHO'!BC28)/'Indice PondENGHO'!$BP28</f>
        <v>0.51527581947334467</v>
      </c>
      <c r="T32">
        <f>+T$3*('Indice PondENGHO'!BD29-'Indice PondENGHO'!BD28)/'Indice PondENGHO'!$BP28</f>
        <v>0.25335399800208669</v>
      </c>
      <c r="U32">
        <f>+U$3*('Indice PondENGHO'!BE29-'Indice PondENGHO'!BE28)/'Indice PondENGHO'!$BP28</f>
        <v>0.25459060980584863</v>
      </c>
      <c r="V32">
        <f>+V$3*('Indice PondENGHO'!BF29-'Indice PondENGHO'!BF28)/'Indice PondENGHO'!$BP28</f>
        <v>0.69338757648455551</v>
      </c>
      <c r="W32">
        <f>+W$3*('Indice PondENGHO'!BG29-'Indice PondENGHO'!BG28)/'Indice PondENGHO'!$BP28</f>
        <v>0.22919409837058405</v>
      </c>
      <c r="X32">
        <f>+X$3*('Indice PondENGHO'!BH29-'Indice PondENGHO'!BH28)/'Indice PondENGHO'!$BP28</f>
        <v>0.17612683956054664</v>
      </c>
      <c r="Y32">
        <f>+Y$3*('Indice PondENGHO'!BI29-'Indice PondENGHO'!BI28)/'Indice PondENGHO'!$BP28</f>
        <v>0.60361362647216121</v>
      </c>
      <c r="Z32">
        <f>+Z$3*('Indice PondENGHO'!BJ29-'Indice PondENGHO'!BJ28)/'Indice PondENGHO'!$BP28</f>
        <v>0.32113243219531606</v>
      </c>
      <c r="AA32">
        <f>+AA$3*('Indice PondENGHO'!BK29-'Indice PondENGHO'!BK28)/'Indice PondENGHO'!$BP28</f>
        <v>0.1549018382283488</v>
      </c>
      <c r="AC32" s="72">
        <f t="shared" si="7"/>
        <v>1.165580129387521</v>
      </c>
      <c r="AD32" s="72">
        <f t="shared" si="8"/>
        <v>1.1180556892174398E-2</v>
      </c>
      <c r="AE32" s="72">
        <f t="shared" si="9"/>
        <v>4.2949775355271447E-2</v>
      </c>
      <c r="AF32" s="72">
        <f t="shared" si="10"/>
        <v>-8.5211203836708105E-3</v>
      </c>
      <c r="AG32" s="72">
        <f t="shared" si="11"/>
        <v>-0.11166425456572987</v>
      </c>
      <c r="AH32" s="72">
        <f t="shared" si="12"/>
        <v>-0.10373101402552243</v>
      </c>
      <c r="AI32" s="72">
        <f t="shared" si="13"/>
        <v>-0.22155056045574861</v>
      </c>
      <c r="AJ32" s="72">
        <f t="shared" si="14"/>
        <v>2.5456115502443505E-2</v>
      </c>
      <c r="AK32" s="72">
        <f t="shared" si="15"/>
        <v>-2.2052859659518198E-2</v>
      </c>
      <c r="AL32" s="72">
        <f t="shared" si="16"/>
        <v>-0.3240901831879997</v>
      </c>
      <c r="AM32" s="72">
        <f t="shared" si="17"/>
        <v>-0.14319943012745626</v>
      </c>
      <c r="AN32" s="72">
        <f t="shared" si="18"/>
        <v>-4.1103038354917534E-2</v>
      </c>
    </row>
    <row r="33" spans="2:40" x14ac:dyDescent="0.3">
      <c r="B33" s="66">
        <f>+'Indice PondENGHO'!A30</f>
        <v>43556</v>
      </c>
      <c r="C33" s="72">
        <f>C$3*('Indice PondENGHO'!D30-'Indice PondENGHO'!D29)/'Indice PondENGHO'!$BL29</f>
        <v>0.94509554394719375</v>
      </c>
      <c r="D33" s="72">
        <f>D$3*('Indice PondENGHO'!E30-'Indice PondENGHO'!E29)/'Indice PondENGHO'!$BL29</f>
        <v>1.889102205312828E-2</v>
      </c>
      <c r="E33" s="72">
        <f>E$3*('Indice PondENGHO'!F30-'Indice PondENGHO'!F29)/'Indice PondENGHO'!$BL29</f>
        <v>0.37639116178407306</v>
      </c>
      <c r="F33" s="72">
        <f>F$3*('Indice PondENGHO'!G30-'Indice PondENGHO'!G29)/'Indice PondENGHO'!$BL29</f>
        <v>0.489905991932581</v>
      </c>
      <c r="G33" s="72">
        <f>G$3*('Indice PondENGHO'!H30-'Indice PondENGHO'!H29)/'Indice PondENGHO'!$BL29</f>
        <v>0.18042666826291867</v>
      </c>
      <c r="H33" s="72">
        <f>H$3*('Indice PondENGHO'!I30-'Indice PondENGHO'!I29)/'Indice PondENGHO'!$BL29</f>
        <v>0.15656621882406274</v>
      </c>
      <c r="I33" s="72">
        <f>I$3*('Indice PondENGHO'!J30-'Indice PondENGHO'!J29)/'Indice PondENGHO'!$BL29</f>
        <v>0.48438500495504466</v>
      </c>
      <c r="J33" s="72">
        <f>J$3*('Indice PondENGHO'!K30-'Indice PondENGHO'!K29)/'Indice PondENGHO'!$BL29</f>
        <v>0.21307986405783075</v>
      </c>
      <c r="K33" s="72">
        <f>K$3*('Indice PondENGHO'!L30-'Indice PondENGHO'!L29)/'Indice PondENGHO'!$BL29</f>
        <v>0.2306173830026497</v>
      </c>
      <c r="L33" s="72">
        <f>L$3*('Indice PondENGHO'!M30-'Indice PondENGHO'!M29)/'Indice PondENGHO'!$BL29</f>
        <v>3.0529327138465321E-2</v>
      </c>
      <c r="M33" s="72">
        <f>M$3*('Indice PondENGHO'!N30-'Indice PondENGHO'!N29)/'Indice PondENGHO'!$BL29</f>
        <v>0.17026640636217683</v>
      </c>
      <c r="N33" s="72">
        <f>N$3*('Indice PondENGHO'!O30-'Indice PondENGHO'!O29)/'Indice PondENGHO'!$BL29</f>
        <v>0.10707025682231301</v>
      </c>
      <c r="O33" s="66"/>
      <c r="P33">
        <f>+P$3*('Indice PondENGHO'!AZ30-'Indice PondENGHO'!AZ29)/'Indice PondENGHO'!$BP29</f>
        <v>0.4038258179026798</v>
      </c>
      <c r="Q33">
        <f>+Q$3*('Indice PondENGHO'!BA30-'Indice PondENGHO'!BA29)/'Indice PondENGHO'!$BP29</f>
        <v>1.6548698445999439E-2</v>
      </c>
      <c r="R33">
        <f>+R$3*('Indice PondENGHO'!BB30-'Indice PondENGHO'!BB29)/'Indice PondENGHO'!$BP29</f>
        <v>0.30241310148702077</v>
      </c>
      <c r="S33">
        <f>+S$3*('Indice PondENGHO'!BC30-'Indice PondENGHO'!BC29)/'Indice PondENGHO'!$BP29</f>
        <v>0.53124370272149757</v>
      </c>
      <c r="T33">
        <f>+T$3*('Indice PondENGHO'!BD30-'Indice PondENGHO'!BD29)/'Indice PondENGHO'!$BP29</f>
        <v>0.29962757804615664</v>
      </c>
      <c r="U33">
        <f>+U$3*('Indice PondENGHO'!BE30-'Indice PondENGHO'!BE29)/'Indice PondENGHO'!$BP29</f>
        <v>0.27469938134913485</v>
      </c>
      <c r="V33">
        <f>+V$3*('Indice PondENGHO'!BF30-'Indice PondENGHO'!BF29)/'Indice PondENGHO'!$BP29</f>
        <v>0.72998977018254196</v>
      </c>
      <c r="W33">
        <f>+W$3*('Indice PondENGHO'!BG30-'Indice PondENGHO'!BG29)/'Indice PondENGHO'!$BP29</f>
        <v>0.17792531355617625</v>
      </c>
      <c r="X33">
        <f>+X$3*('Indice PondENGHO'!BH30-'Indice PondENGHO'!BH29)/'Indice PondENGHO'!$BP29</f>
        <v>0.2906258416619848</v>
      </c>
      <c r="Y33">
        <f>+Y$3*('Indice PondENGHO'!BI30-'Indice PondENGHO'!BI29)/'Indice PondENGHO'!$BP29</f>
        <v>4.7743698789991275E-2</v>
      </c>
      <c r="Z33">
        <f>+Z$3*('Indice PondENGHO'!BJ30-'Indice PondENGHO'!BJ29)/'Indice PondENGHO'!$BP29</f>
        <v>0.30363563108154107</v>
      </c>
      <c r="AA33">
        <f>+AA$3*('Indice PondENGHO'!BK30-'Indice PondENGHO'!BK29)/'Indice PondENGHO'!$BP29</f>
        <v>0.14358975704338892</v>
      </c>
      <c r="AC33" s="72">
        <f t="shared" si="7"/>
        <v>0.54126972604451395</v>
      </c>
      <c r="AD33" s="72">
        <f t="shared" si="8"/>
        <v>2.3423236071288406E-3</v>
      </c>
      <c r="AE33" s="72">
        <f t="shared" si="9"/>
        <v>7.3978060297052284E-2</v>
      </c>
      <c r="AF33" s="72">
        <f t="shared" si="10"/>
        <v>-4.1337710788916571E-2</v>
      </c>
      <c r="AG33" s="72">
        <f t="shared" si="11"/>
        <v>-0.11920090978323797</v>
      </c>
      <c r="AH33" s="72">
        <f t="shared" si="12"/>
        <v>-0.11813316252507211</v>
      </c>
      <c r="AI33" s="72">
        <f t="shared" si="13"/>
        <v>-0.2456047652274973</v>
      </c>
      <c r="AJ33" s="72">
        <f t="shared" si="14"/>
        <v>3.5154550501654502E-2</v>
      </c>
      <c r="AK33" s="72">
        <f t="shared" si="15"/>
        <v>-6.0008458659335101E-2</v>
      </c>
      <c r="AL33" s="72">
        <f t="shared" si="16"/>
        <v>-1.7214371651525954E-2</v>
      </c>
      <c r="AM33" s="72">
        <f t="shared" si="17"/>
        <v>-0.13336922471936424</v>
      </c>
      <c r="AN33" s="72">
        <f t="shared" si="18"/>
        <v>-3.6519500221075904E-2</v>
      </c>
    </row>
    <row r="34" spans="2:40" x14ac:dyDescent="0.3">
      <c r="B34" s="66">
        <f>+'Indice PondENGHO'!A31</f>
        <v>43586</v>
      </c>
      <c r="C34" s="72">
        <f>C$3*('Indice PondENGHO'!D31-'Indice PondENGHO'!D30)/'Indice PondENGHO'!$BL30</f>
        <v>0.83225864720735121</v>
      </c>
      <c r="D34" s="72">
        <f>D$3*('Indice PondENGHO'!E31-'Indice PondENGHO'!E30)/'Indice PondENGHO'!$BL30</f>
        <v>3.8868534767164585E-2</v>
      </c>
      <c r="E34" s="72">
        <f>E$3*('Indice PondENGHO'!F31-'Indice PondENGHO'!F30)/'Indice PondENGHO'!$BL30</f>
        <v>0.22920173721329842</v>
      </c>
      <c r="F34" s="72">
        <f>F$3*('Indice PondENGHO'!G31-'Indice PondENGHO'!G30)/'Indice PondENGHO'!$BL30</f>
        <v>0.82832885572568127</v>
      </c>
      <c r="G34" s="72">
        <f>G$3*('Indice PondENGHO'!H31-'Indice PondENGHO'!H30)/'Indice PondENGHO'!$BL30</f>
        <v>0.12284563567947769</v>
      </c>
      <c r="H34" s="72">
        <f>H$3*('Indice PondENGHO'!I31-'Indice PondENGHO'!I30)/'Indice PondENGHO'!$BL30</f>
        <v>0.21079937536023458</v>
      </c>
      <c r="I34" s="72">
        <f>I$3*('Indice PondENGHO'!J31-'Indice PondENGHO'!J30)/'Indice PondENGHO'!$BL30</f>
        <v>0.40483582765351978</v>
      </c>
      <c r="J34" s="72">
        <f>J$3*('Indice PondENGHO'!K31-'Indice PondENGHO'!K30)/'Indice PondENGHO'!$BL30</f>
        <v>0.1272750543084892</v>
      </c>
      <c r="K34" s="72">
        <f>K$3*('Indice PondENGHO'!L31-'Indice PondENGHO'!L30)/'Indice PondENGHO'!$BL30</f>
        <v>0.16442929606656687</v>
      </c>
      <c r="L34" s="72">
        <f>L$3*('Indice PondENGHO'!M31-'Indice PondENGHO'!M30)/'Indice PondENGHO'!$BL30</f>
        <v>5.0313343902346375E-2</v>
      </c>
      <c r="M34" s="72">
        <f>M$3*('Indice PondENGHO'!N31-'Indice PondENGHO'!N30)/'Indice PondENGHO'!$BL30</f>
        <v>9.4695716706332783E-2</v>
      </c>
      <c r="N34" s="72">
        <f>N$3*('Indice PondENGHO'!O31-'Indice PondENGHO'!O30)/'Indice PondENGHO'!$BL30</f>
        <v>0.10191178275419087</v>
      </c>
      <c r="O34" s="66"/>
      <c r="P34">
        <f>+P$3*('Indice PondENGHO'!AZ31-'Indice PondENGHO'!AZ30)/'Indice PondENGHO'!$BP30</f>
        <v>0.39582667253820086</v>
      </c>
      <c r="Q34">
        <f>+Q$3*('Indice PondENGHO'!BA31-'Indice PondENGHO'!BA30)/'Indice PondENGHO'!$BP30</f>
        <v>3.3621436337984013E-2</v>
      </c>
      <c r="R34">
        <f>+R$3*('Indice PondENGHO'!BB31-'Indice PondENGHO'!BB30)/'Indice PondENGHO'!$BP30</f>
        <v>0.16842156874747738</v>
      </c>
      <c r="S34">
        <f>+S$3*('Indice PondENGHO'!BC31-'Indice PondENGHO'!BC30)/'Indice PondENGHO'!$BP30</f>
        <v>0.66243052049692674</v>
      </c>
      <c r="T34">
        <f>+T$3*('Indice PondENGHO'!BD31-'Indice PondENGHO'!BD30)/'Indice PondENGHO'!$BP30</f>
        <v>0.21705980268825351</v>
      </c>
      <c r="U34">
        <f>+U$3*('Indice PondENGHO'!BE31-'Indice PondENGHO'!BE30)/'Indice PondENGHO'!$BP30</f>
        <v>0.42514777500634521</v>
      </c>
      <c r="V34">
        <f>+V$3*('Indice PondENGHO'!BF31-'Indice PondENGHO'!BF30)/'Indice PondENGHO'!$BP30</f>
        <v>0.58089098565516473</v>
      </c>
      <c r="W34">
        <f>+W$3*('Indice PondENGHO'!BG31-'Indice PondENGHO'!BG30)/'Indice PondENGHO'!$BP30</f>
        <v>9.8215890730296518E-2</v>
      </c>
      <c r="X34">
        <f>+X$3*('Indice PondENGHO'!BH31-'Indice PondENGHO'!BH30)/'Indice PondENGHO'!$BP30</f>
        <v>0.2236265617050324</v>
      </c>
      <c r="Y34">
        <f>+Y$3*('Indice PondENGHO'!BI31-'Indice PondENGHO'!BI30)/'Indice PondENGHO'!$BP30</f>
        <v>0.15565928494623626</v>
      </c>
      <c r="Z34">
        <f>+Z$3*('Indice PondENGHO'!BJ31-'Indice PondENGHO'!BJ30)/'Indice PondENGHO'!$BP30</f>
        <v>0.16678636735197</v>
      </c>
      <c r="AA34">
        <f>+AA$3*('Indice PondENGHO'!BK31-'Indice PondENGHO'!BK30)/'Indice PondENGHO'!$BP30</f>
        <v>0.13503389101691479</v>
      </c>
      <c r="AC34" s="72">
        <f t="shared" si="7"/>
        <v>0.43643197466915035</v>
      </c>
      <c r="AD34" s="72">
        <f t="shared" si="8"/>
        <v>5.2470984291805717E-3</v>
      </c>
      <c r="AE34" s="72">
        <f t="shared" si="9"/>
        <v>6.0780168465821044E-2</v>
      </c>
      <c r="AF34" s="72">
        <f t="shared" si="10"/>
        <v>0.16589833522875452</v>
      </c>
      <c r="AG34" s="72">
        <f t="shared" si="11"/>
        <v>-9.4214167008775815E-2</v>
      </c>
      <c r="AH34" s="72">
        <f t="shared" si="12"/>
        <v>-0.21434839964611063</v>
      </c>
      <c r="AI34" s="72">
        <f t="shared" si="13"/>
        <v>-0.17605515800164495</v>
      </c>
      <c r="AJ34" s="72">
        <f t="shared" si="14"/>
        <v>2.9059163578192687E-2</v>
      </c>
      <c r="AK34" s="72">
        <f t="shared" si="15"/>
        <v>-5.9197265638465529E-2</v>
      </c>
      <c r="AL34" s="72">
        <f t="shared" si="16"/>
        <v>-0.10534594104388989</v>
      </c>
      <c r="AM34" s="72">
        <f t="shared" si="17"/>
        <v>-7.2090650645637216E-2</v>
      </c>
      <c r="AN34" s="72">
        <f t="shared" si="18"/>
        <v>-3.3122108262723923E-2</v>
      </c>
    </row>
    <row r="35" spans="2:40" x14ac:dyDescent="0.3">
      <c r="B35" s="66">
        <f>+'Indice PondENGHO'!A32</f>
        <v>43617</v>
      </c>
      <c r="C35" s="72">
        <f>C$3*('Indice PondENGHO'!D32-'Indice PondENGHO'!D31)/'Indice PondENGHO'!$BL31</f>
        <v>0.86455570073943855</v>
      </c>
      <c r="D35" s="72">
        <f>D$3*('Indice PondENGHO'!E32-'Indice PondENGHO'!E31)/'Indice PondENGHO'!$BL31</f>
        <v>4.9441494228990357E-2</v>
      </c>
      <c r="E35" s="72">
        <f>E$3*('Indice PondENGHO'!F32-'Indice PondENGHO'!F31)/'Indice PondENGHO'!$BL31</f>
        <v>0.14312472154924563</v>
      </c>
      <c r="F35" s="72">
        <f>F$3*('Indice PondENGHO'!G32-'Indice PondENGHO'!G31)/'Indice PondENGHO'!$BL31</f>
        <v>0.50832147937768224</v>
      </c>
      <c r="G35" s="72">
        <f>G$3*('Indice PondENGHO'!H32-'Indice PondENGHO'!H31)/'Indice PondENGHO'!$BL31</f>
        <v>0.13335092789151595</v>
      </c>
      <c r="H35" s="72">
        <f>H$3*('Indice PondENGHO'!I32-'Indice PondENGHO'!I31)/'Indice PondENGHO'!$BL31</f>
        <v>0.16733518216282284</v>
      </c>
      <c r="I35" s="72">
        <f>I$3*('Indice PondENGHO'!J32-'Indice PondENGHO'!J31)/'Indice PondENGHO'!$BL31</f>
        <v>0.15820123071643899</v>
      </c>
      <c r="J35" s="72">
        <f>J$3*('Indice PondENGHO'!K32-'Indice PondENGHO'!K31)/'Indice PondENGHO'!$BL31</f>
        <v>0.39072639884815796</v>
      </c>
      <c r="K35" s="72">
        <f>K$3*('Indice PondENGHO'!L32-'Indice PondENGHO'!L31)/'Indice PondENGHO'!$BL31</f>
        <v>0.27091835280747451</v>
      </c>
      <c r="L35" s="72">
        <f>L$3*('Indice PondENGHO'!M32-'Indice PondENGHO'!M31)/'Indice PondENGHO'!$BL31</f>
        <v>2.6678629290230318E-2</v>
      </c>
      <c r="M35" s="72">
        <f>M$3*('Indice PondENGHO'!N32-'Indice PondENGHO'!N31)/'Indice PondENGHO'!$BL31</f>
        <v>0.11096625392807143</v>
      </c>
      <c r="N35" s="72">
        <f>N$3*('Indice PondENGHO'!O32-'Indice PondENGHO'!O31)/'Indice PondENGHO'!$BL31</f>
        <v>8.077475366584097E-2</v>
      </c>
      <c r="O35" s="66"/>
      <c r="P35">
        <f>+P$3*('Indice PondENGHO'!AZ32-'Indice PondENGHO'!AZ31)/'Indice PondENGHO'!$BP31</f>
        <v>0.40923877246221302</v>
      </c>
      <c r="Q35">
        <f>+Q$3*('Indice PondENGHO'!BA32-'Indice PondENGHO'!BA31)/'Indice PondENGHO'!$BP31</f>
        <v>4.1201559912238131E-2</v>
      </c>
      <c r="R35">
        <f>+R$3*('Indice PondENGHO'!BB32-'Indice PondENGHO'!BB31)/'Indice PondENGHO'!$BP31</f>
        <v>9.1420508081985069E-2</v>
      </c>
      <c r="S35">
        <f>+S$3*('Indice PondENGHO'!BC32-'Indice PondENGHO'!BC31)/'Indice PondENGHO'!$BP31</f>
        <v>0.48106216727248252</v>
      </c>
      <c r="T35">
        <f>+T$3*('Indice PondENGHO'!BD32-'Indice PondENGHO'!BD31)/'Indice PondENGHO'!$BP31</f>
        <v>0.22793312464435786</v>
      </c>
      <c r="U35">
        <f>+U$3*('Indice PondENGHO'!BE32-'Indice PondENGHO'!BE31)/'Indice PondENGHO'!$BP31</f>
        <v>0.2751131269537353</v>
      </c>
      <c r="V35">
        <f>+V$3*('Indice PondENGHO'!BF32-'Indice PondENGHO'!BF31)/'Indice PondENGHO'!$BP31</f>
        <v>0.27048801976612546</v>
      </c>
      <c r="W35">
        <f>+W$3*('Indice PondENGHO'!BG32-'Indice PondENGHO'!BG31)/'Indice PondENGHO'!$BP31</f>
        <v>0.37095329245893638</v>
      </c>
      <c r="X35">
        <f>+X$3*('Indice PondENGHO'!BH32-'Indice PondENGHO'!BH31)/'Indice PondENGHO'!$BP31</f>
        <v>0.32206432278901254</v>
      </c>
      <c r="Y35">
        <f>+Y$3*('Indice PondENGHO'!BI32-'Indice PondENGHO'!BI31)/'Indice PondENGHO'!$BP31</f>
        <v>7.1785911598993571E-2</v>
      </c>
      <c r="Z35">
        <f>+Z$3*('Indice PondENGHO'!BJ32-'Indice PondENGHO'!BJ31)/'Indice PondENGHO'!$BP31</f>
        <v>0.18214510688194943</v>
      </c>
      <c r="AA35">
        <f>+AA$3*('Indice PondENGHO'!BK32-'Indice PondENGHO'!BK31)/'Indice PondENGHO'!$BP31</f>
        <v>9.5869075332059461E-2</v>
      </c>
      <c r="AC35" s="72">
        <f t="shared" si="7"/>
        <v>0.45531692827722553</v>
      </c>
      <c r="AD35" s="72">
        <f t="shared" si="8"/>
        <v>8.239934316752226E-3</v>
      </c>
      <c r="AE35" s="72">
        <f t="shared" si="9"/>
        <v>5.1704213467260562E-2</v>
      </c>
      <c r="AF35" s="72">
        <f t="shared" si="10"/>
        <v>2.7259312105199718E-2</v>
      </c>
      <c r="AG35" s="72">
        <f t="shared" si="11"/>
        <v>-9.4582196752841907E-2</v>
      </c>
      <c r="AH35" s="72">
        <f t="shared" si="12"/>
        <v>-0.10777794479091246</v>
      </c>
      <c r="AI35" s="72">
        <f t="shared" si="13"/>
        <v>-0.11228678904968648</v>
      </c>
      <c r="AJ35" s="72">
        <f t="shared" si="14"/>
        <v>1.9773106389221584E-2</v>
      </c>
      <c r="AK35" s="72">
        <f t="shared" si="15"/>
        <v>-5.1145969981538031E-2</v>
      </c>
      <c r="AL35" s="72">
        <f t="shared" si="16"/>
        <v>-4.510728230876325E-2</v>
      </c>
      <c r="AM35" s="72">
        <f t="shared" si="17"/>
        <v>-7.1178852953878005E-2</v>
      </c>
      <c r="AN35" s="72">
        <f t="shared" si="18"/>
        <v>-1.5094321666218491E-2</v>
      </c>
    </row>
    <row r="36" spans="2:40" x14ac:dyDescent="0.3">
      <c r="B36" s="66">
        <f>+'Indice PondENGHO'!A33</f>
        <v>43647</v>
      </c>
      <c r="C36" s="72">
        <f>C$3*('Indice PondENGHO'!D33-'Indice PondENGHO'!D32)/'Indice PondENGHO'!$BL32</f>
        <v>0.72512934741550306</v>
      </c>
      <c r="D36" s="72">
        <f>D$3*('Indice PondENGHO'!E33-'Indice PondENGHO'!E32)/'Indice PondENGHO'!$BL32</f>
        <v>1.5113777427701652E-2</v>
      </c>
      <c r="E36" s="72">
        <f>E$3*('Indice PondENGHO'!F33-'Indice PondENGHO'!F32)/'Indice PondENGHO'!$BL32</f>
        <v>3.7151211257645908E-2</v>
      </c>
      <c r="F36" s="72">
        <f>F$3*('Indice PondENGHO'!G33-'Indice PondENGHO'!G32)/'Indice PondENGHO'!$BL32</f>
        <v>0.373905200197994</v>
      </c>
      <c r="G36" s="72">
        <f>G$3*('Indice PondENGHO'!H33-'Indice PondENGHO'!H32)/'Indice PondENGHO'!$BL32</f>
        <v>9.8624157438580468E-2</v>
      </c>
      <c r="H36" s="72">
        <f>H$3*('Indice PondENGHO'!I33-'Indice PondENGHO'!I32)/'Indice PondENGHO'!$BL32</f>
        <v>0.18156105451132989</v>
      </c>
      <c r="I36" s="72">
        <f>I$3*('Indice PondENGHO'!J33-'Indice PondENGHO'!J32)/'Indice PondENGHO'!$BL32</f>
        <v>0.16459079951456343</v>
      </c>
      <c r="J36" s="72">
        <f>J$3*('Indice PondENGHO'!K33-'Indice PondENGHO'!K32)/'Indice PondENGHO'!$BL32</f>
        <v>1.5232912524398491E-2</v>
      </c>
      <c r="K36" s="72">
        <f>K$3*('Indice PondENGHO'!L33-'Indice PondENGHO'!L32)/'Indice PondENGHO'!$BL32</f>
        <v>0.26704103838244697</v>
      </c>
      <c r="L36" s="72">
        <f>L$3*('Indice PondENGHO'!M33-'Indice PondENGHO'!M32)/'Indice PondENGHO'!$BL32</f>
        <v>3.5621511790513094E-2</v>
      </c>
      <c r="M36" s="72">
        <f>M$3*('Indice PondENGHO'!N33-'Indice PondENGHO'!N32)/'Indice PondENGHO'!$BL32</f>
        <v>0.12547728449109147</v>
      </c>
      <c r="N36" s="72">
        <f>N$3*('Indice PondENGHO'!O33-'Indice PondENGHO'!O32)/'Indice PondENGHO'!$BL32</f>
        <v>9.6491195308917935E-2</v>
      </c>
      <c r="O36" s="66"/>
      <c r="P36">
        <f>+P$3*('Indice PondENGHO'!AZ33-'Indice PondENGHO'!AZ32)/'Indice PondENGHO'!$BP32</f>
        <v>0.36678178949617074</v>
      </c>
      <c r="Q36">
        <f>+Q$3*('Indice PondENGHO'!BA33-'Indice PondENGHO'!BA32)/'Indice PondENGHO'!$BP32</f>
        <v>1.30930851212222E-2</v>
      </c>
      <c r="R36">
        <f>+R$3*('Indice PondENGHO'!BB33-'Indice PondENGHO'!BB32)/'Indice PondENGHO'!$BP32</f>
        <v>2.0270438525466769E-2</v>
      </c>
      <c r="S36">
        <f>+S$3*('Indice PondENGHO'!BC33-'Indice PondENGHO'!BC32)/'Indice PondENGHO'!$BP32</f>
        <v>0.40639810843354923</v>
      </c>
      <c r="T36">
        <f>+T$3*('Indice PondENGHO'!BD33-'Indice PondENGHO'!BD32)/'Indice PondENGHO'!$BP32</f>
        <v>0.16826479368451064</v>
      </c>
      <c r="U36">
        <f>+U$3*('Indice PondENGHO'!BE33-'Indice PondENGHO'!BE32)/'Indice PondENGHO'!$BP32</f>
        <v>0.34091726550984602</v>
      </c>
      <c r="V36">
        <f>+V$3*('Indice PondENGHO'!BF33-'Indice PondENGHO'!BF32)/'Indice PondENGHO'!$BP32</f>
        <v>0.18617834418720444</v>
      </c>
      <c r="W36">
        <f>+W$3*('Indice PondENGHO'!BG33-'Indice PondENGHO'!BG32)/'Indice PondENGHO'!$BP32</f>
        <v>1.423295186211682E-2</v>
      </c>
      <c r="X36">
        <f>+X$3*('Indice PondENGHO'!BH33-'Indice PondENGHO'!BH32)/'Indice PondENGHO'!$BP32</f>
        <v>0.35140562294918515</v>
      </c>
      <c r="Y36">
        <f>+Y$3*('Indice PondENGHO'!BI33-'Indice PondENGHO'!BI32)/'Indice PondENGHO'!$BP32</f>
        <v>8.0760097607822032E-2</v>
      </c>
      <c r="Z36">
        <f>+Z$3*('Indice PondENGHO'!BJ33-'Indice PondENGHO'!BJ32)/'Indice PondENGHO'!$BP32</f>
        <v>0.21546304138978273</v>
      </c>
      <c r="AA36">
        <f>+AA$3*('Indice PondENGHO'!BK33-'Indice PondENGHO'!BK32)/'Indice PondENGHO'!$BP32</f>
        <v>0.13217812265700565</v>
      </c>
      <c r="AC36" s="72">
        <f t="shared" si="7"/>
        <v>0.35834755791933232</v>
      </c>
      <c r="AD36" s="72">
        <f t="shared" si="8"/>
        <v>2.0206923064794522E-3</v>
      </c>
      <c r="AE36" s="72">
        <f t="shared" si="9"/>
        <v>1.6880772732179139E-2</v>
      </c>
      <c r="AF36" s="72">
        <f t="shared" si="10"/>
        <v>-3.2492908235555229E-2</v>
      </c>
      <c r="AG36" s="72">
        <f t="shared" si="11"/>
        <v>-6.9640636245930171E-2</v>
      </c>
      <c r="AH36" s="72">
        <f t="shared" si="12"/>
        <v>-0.15935621099851613</v>
      </c>
      <c r="AI36" s="72">
        <f t="shared" si="13"/>
        <v>-2.1587544672641013E-2</v>
      </c>
      <c r="AJ36" s="72">
        <f t="shared" si="14"/>
        <v>9.999606622816716E-4</v>
      </c>
      <c r="AK36" s="72">
        <f t="shared" si="15"/>
        <v>-8.4364584566738177E-2</v>
      </c>
      <c r="AL36" s="72">
        <f t="shared" si="16"/>
        <v>-4.5138585817308938E-2</v>
      </c>
      <c r="AM36" s="72">
        <f t="shared" si="17"/>
        <v>-8.998575689869126E-2</v>
      </c>
      <c r="AN36" s="72">
        <f t="shared" si="18"/>
        <v>-3.5686927348087719E-2</v>
      </c>
    </row>
    <row r="37" spans="2:40" x14ac:dyDescent="0.3">
      <c r="B37" s="66">
        <f>+'Indice PondENGHO'!A34</f>
        <v>43678</v>
      </c>
      <c r="C37" s="72">
        <f>C$3*('Indice PondENGHO'!D34-'Indice PondENGHO'!D33)/'Indice PondENGHO'!$BL33</f>
        <v>1.6371126747144311</v>
      </c>
      <c r="D37" s="72">
        <f>D$3*('Indice PondENGHO'!E34-'Indice PondENGHO'!E33)/'Indice PondENGHO'!$BL33</f>
        <v>7.9256151382473994E-2</v>
      </c>
      <c r="E37" s="72">
        <f>E$3*('Indice PondENGHO'!F34-'Indice PondENGHO'!F33)/'Indice PondENGHO'!$BL33</f>
        <v>0.20054361078164895</v>
      </c>
      <c r="F37" s="72">
        <f>F$3*('Indice PondENGHO'!G34-'Indice PondENGHO'!G33)/'Indice PondENGHO'!$BL33</f>
        <v>0.40013985536271141</v>
      </c>
      <c r="G37" s="72">
        <f>G$3*('Indice PondENGHO'!H34-'Indice PondENGHO'!H33)/'Indice PondENGHO'!$BL33</f>
        <v>0.24255951313036031</v>
      </c>
      <c r="H37" s="72">
        <f>H$3*('Indice PondENGHO'!I34-'Indice PondENGHO'!I33)/'Indice PondENGHO'!$BL33</f>
        <v>0.22875816252716019</v>
      </c>
      <c r="I37" s="72">
        <f>I$3*('Indice PondENGHO'!J34-'Indice PondENGHO'!J33)/'Indice PondENGHO'!$BL33</f>
        <v>0.41323283688423773</v>
      </c>
      <c r="J37" s="72">
        <f>J$3*('Indice PondENGHO'!K34-'Indice PondENGHO'!K33)/'Indice PondENGHO'!$BL33</f>
        <v>6.9728593810204603E-2</v>
      </c>
      <c r="K37" s="72">
        <f>K$3*('Indice PondENGHO'!L34-'Indice PondENGHO'!L33)/'Indice PondENGHO'!$BL33</f>
        <v>0.29240473051285681</v>
      </c>
      <c r="L37" s="72">
        <f>L$3*('Indice PondENGHO'!M34-'Indice PondENGHO'!M33)/'Indice PondENGHO'!$BL33</f>
        <v>4.2728375940949352E-2</v>
      </c>
      <c r="M37" s="72">
        <f>M$3*('Indice PondENGHO'!N34-'Indice PondENGHO'!N33)/'Indice PondENGHO'!$BL33</f>
        <v>0.1502069710762835</v>
      </c>
      <c r="N37" s="72">
        <f>N$3*('Indice PondENGHO'!O34-'Indice PondENGHO'!O33)/'Indice PondENGHO'!$BL33</f>
        <v>0.16430256232187682</v>
      </c>
      <c r="O37" s="66"/>
      <c r="P37">
        <f>+P$3*('Indice PondENGHO'!AZ34-'Indice PondENGHO'!AZ33)/'Indice PondENGHO'!$BP33</f>
        <v>0.69970704132434969</v>
      </c>
      <c r="Q37">
        <f>+Q$3*('Indice PondENGHO'!BA34-'Indice PondENGHO'!BA33)/'Indice PondENGHO'!$BP33</f>
        <v>6.5548913921623458E-2</v>
      </c>
      <c r="R37">
        <f>+R$3*('Indice PondENGHO'!BB34-'Indice PondENGHO'!BB33)/'Indice PondENGHO'!$BP33</f>
        <v>0.15091389312385489</v>
      </c>
      <c r="S37">
        <f>+S$3*('Indice PondENGHO'!BC34-'Indice PondENGHO'!BC33)/'Indice PondENGHO'!$BP33</f>
        <v>0.36862828072094772</v>
      </c>
      <c r="T37">
        <f>+T$3*('Indice PondENGHO'!BD34-'Indice PondENGHO'!BD33)/'Indice PondENGHO'!$BP33</f>
        <v>0.40987641094737098</v>
      </c>
      <c r="U37">
        <f>+U$3*('Indice PondENGHO'!BE34-'Indice PondENGHO'!BE33)/'Indice PondENGHO'!$BP33</f>
        <v>0.44844916981187188</v>
      </c>
      <c r="V37">
        <f>+V$3*('Indice PondENGHO'!BF34-'Indice PondENGHO'!BF33)/'Indice PondENGHO'!$BP33</f>
        <v>0.67380600943492142</v>
      </c>
      <c r="W37">
        <f>+W$3*('Indice PondENGHO'!BG34-'Indice PondENGHO'!BG33)/'Indice PondENGHO'!$BP33</f>
        <v>6.0358680415905919E-2</v>
      </c>
      <c r="X37">
        <f>+X$3*('Indice PondENGHO'!BH34-'Indice PondENGHO'!BH33)/'Indice PondENGHO'!$BP33</f>
        <v>0.39139623907859927</v>
      </c>
      <c r="Y37">
        <f>+Y$3*('Indice PondENGHO'!BI34-'Indice PondENGHO'!BI33)/'Indice PondENGHO'!$BP33</f>
        <v>8.2961992725485739E-2</v>
      </c>
      <c r="Z37">
        <f>+Z$3*('Indice PondENGHO'!BJ34-'Indice PondENGHO'!BJ33)/'Indice PondENGHO'!$BP33</f>
        <v>0.26430696650623914</v>
      </c>
      <c r="AA37">
        <f>+AA$3*('Indice PondENGHO'!BK34-'Indice PondENGHO'!BK33)/'Indice PondENGHO'!$BP33</f>
        <v>0.20866988095354758</v>
      </c>
      <c r="AC37" s="72">
        <f t="shared" si="7"/>
        <v>0.93740563339008143</v>
      </c>
      <c r="AD37" s="72">
        <f t="shared" si="8"/>
        <v>1.3707237460850535E-2</v>
      </c>
      <c r="AE37" s="72">
        <f t="shared" si="9"/>
        <v>4.9629717657794059E-2</v>
      </c>
      <c r="AF37" s="72">
        <f t="shared" si="10"/>
        <v>3.1511574641763684E-2</v>
      </c>
      <c r="AG37" s="72">
        <f t="shared" si="11"/>
        <v>-0.16731689781701067</v>
      </c>
      <c r="AH37" s="72">
        <f t="shared" si="12"/>
        <v>-0.21969100728471169</v>
      </c>
      <c r="AI37" s="72">
        <f t="shared" si="13"/>
        <v>-0.26057317255068368</v>
      </c>
      <c r="AJ37" s="72">
        <f t="shared" si="14"/>
        <v>9.3699133942986845E-3</v>
      </c>
      <c r="AK37" s="72">
        <f t="shared" si="15"/>
        <v>-9.8991508565742459E-2</v>
      </c>
      <c r="AL37" s="72">
        <f t="shared" si="16"/>
        <v>-4.0233616784536387E-2</v>
      </c>
      <c r="AM37" s="72">
        <f t="shared" si="17"/>
        <v>-0.11409999542995564</v>
      </c>
      <c r="AN37" s="72">
        <f t="shared" si="18"/>
        <v>-4.436731863167076E-2</v>
      </c>
    </row>
    <row r="38" spans="2:40" x14ac:dyDescent="0.3">
      <c r="B38" s="66">
        <f>+'Indice PondENGHO'!A35</f>
        <v>43709</v>
      </c>
      <c r="C38" s="72">
        <f>C$3*('Indice PondENGHO'!D35-'Indice PondENGHO'!D34)/'Indice PondENGHO'!$BL34</f>
        <v>1.9943404981397443</v>
      </c>
      <c r="D38" s="72">
        <f>D$3*('Indice PondENGHO'!E35-'Indice PondENGHO'!E34)/'Indice PondENGHO'!$BL34</f>
        <v>0.10156036567797135</v>
      </c>
      <c r="E38" s="72">
        <f>E$3*('Indice PondENGHO'!F35-'Indice PondENGHO'!F34)/'Indice PondENGHO'!$BL34</f>
        <v>0.57440539514451383</v>
      </c>
      <c r="F38" s="72">
        <f>F$3*('Indice PondENGHO'!G35-'Indice PondENGHO'!G34)/'Indice PondENGHO'!$BL34</f>
        <v>0.37214891318409415</v>
      </c>
      <c r="G38" s="72">
        <f>G$3*('Indice PondENGHO'!H35-'Indice PondENGHO'!H34)/'Indice PondENGHO'!$BL34</f>
        <v>0.29262727252706233</v>
      </c>
      <c r="H38" s="72">
        <f>H$3*('Indice PondENGHO'!I35-'Indice PondENGHO'!I34)/'Indice PondENGHO'!$BL34</f>
        <v>0.39025504346187584</v>
      </c>
      <c r="I38" s="72">
        <f>I$3*('Indice PondENGHO'!J35-'Indice PondENGHO'!J34)/'Indice PondENGHO'!$BL34</f>
        <v>0.52486851931784895</v>
      </c>
      <c r="J38" s="72">
        <f>J$3*('Indice PondENGHO'!K35-'Indice PondENGHO'!K34)/'Indice PondENGHO'!$BL34</f>
        <v>0.3825403098238731</v>
      </c>
      <c r="K38" s="72">
        <f>K$3*('Indice PondENGHO'!L35-'Indice PondENGHO'!L34)/'Indice PondENGHO'!$BL34</f>
        <v>0.54253263305173771</v>
      </c>
      <c r="L38" s="72">
        <f>L$3*('Indice PondENGHO'!M35-'Indice PondENGHO'!M34)/'Indice PondENGHO'!$BL34</f>
        <v>1.5752932089194271E-2</v>
      </c>
      <c r="M38" s="72">
        <f>M$3*('Indice PondENGHO'!N35-'Indice PondENGHO'!N34)/'Indice PondENGHO'!$BL34</f>
        <v>0.21931042188938318</v>
      </c>
      <c r="N38" s="72">
        <f>N$3*('Indice PondENGHO'!O35-'Indice PondENGHO'!O34)/'Indice PondENGHO'!$BL34</f>
        <v>0.29983399805400596</v>
      </c>
      <c r="O38" s="66"/>
      <c r="P38">
        <f>+P$3*('Indice PondENGHO'!AZ35-'Indice PondENGHO'!AZ34)/'Indice PondENGHO'!$BP34</f>
        <v>0.90489614388589223</v>
      </c>
      <c r="Q38">
        <f>+Q$3*('Indice PondENGHO'!BA35-'Indice PondENGHO'!BA34)/'Indice PondENGHO'!$BP34</f>
        <v>8.5641972342535885E-2</v>
      </c>
      <c r="R38">
        <f>+R$3*('Indice PondENGHO'!BB35-'Indice PondENGHO'!BB34)/'Indice PondENGHO'!$BP34</f>
        <v>0.4544597324263086</v>
      </c>
      <c r="S38">
        <f>+S$3*('Indice PondENGHO'!BC35-'Indice PondENGHO'!BC34)/'Indice PondENGHO'!$BP34</f>
        <v>0.34393896352610992</v>
      </c>
      <c r="T38">
        <f>+T$3*('Indice PondENGHO'!BD35-'Indice PondENGHO'!BD34)/'Indice PondENGHO'!$BP34</f>
        <v>0.5076943059582858</v>
      </c>
      <c r="U38">
        <f>+U$3*('Indice PondENGHO'!BE35-'Indice PondENGHO'!BE34)/'Indice PondENGHO'!$BP34</f>
        <v>0.69969604607205071</v>
      </c>
      <c r="V38">
        <f>+V$3*('Indice PondENGHO'!BF35-'Indice PondENGHO'!BF34)/'Indice PondENGHO'!$BP34</f>
        <v>0.77757386898410752</v>
      </c>
      <c r="W38">
        <f>+W$3*('Indice PondENGHO'!BG35-'Indice PondENGHO'!BG34)/'Indice PondENGHO'!$BP34</f>
        <v>0.34254572556938706</v>
      </c>
      <c r="X38">
        <f>+X$3*('Indice PondENGHO'!BH35-'Indice PondENGHO'!BH34)/'Indice PondENGHO'!$BP34</f>
        <v>0.69462726711162481</v>
      </c>
      <c r="Y38">
        <f>+Y$3*('Indice PondENGHO'!BI35-'Indice PondENGHO'!BI34)/'Indice PondENGHO'!$BP34</f>
        <v>3.605392899309378E-2</v>
      </c>
      <c r="Z38">
        <f>+Z$3*('Indice PondENGHO'!BJ35-'Indice PondENGHO'!BJ34)/'Indice PondENGHO'!$BP34</f>
        <v>0.38922898257320832</v>
      </c>
      <c r="AA38">
        <f>+AA$3*('Indice PondENGHO'!BK35-'Indice PondENGHO'!BK34)/'Indice PondENGHO'!$BP34</f>
        <v>0.39880718453176928</v>
      </c>
      <c r="AC38" s="72">
        <f t="shared" si="7"/>
        <v>1.0894443542538521</v>
      </c>
      <c r="AD38" s="72">
        <f t="shared" si="8"/>
        <v>1.591839333543546E-2</v>
      </c>
      <c r="AE38" s="72">
        <f t="shared" si="9"/>
        <v>0.11994566271820523</v>
      </c>
      <c r="AF38" s="72">
        <f t="shared" si="10"/>
        <v>2.8209949657984235E-2</v>
      </c>
      <c r="AG38" s="72">
        <f t="shared" si="11"/>
        <v>-0.21506703343122346</v>
      </c>
      <c r="AH38" s="72">
        <f t="shared" si="12"/>
        <v>-0.30944100261017488</v>
      </c>
      <c r="AI38" s="72">
        <f t="shared" si="13"/>
        <v>-0.25270534966625857</v>
      </c>
      <c r="AJ38" s="72">
        <f t="shared" si="14"/>
        <v>3.9994584254486043E-2</v>
      </c>
      <c r="AK38" s="72">
        <f t="shared" si="15"/>
        <v>-0.1520946340598871</v>
      </c>
      <c r="AL38" s="72">
        <f t="shared" si="16"/>
        <v>-2.0300996903899509E-2</v>
      </c>
      <c r="AM38" s="72">
        <f t="shared" si="17"/>
        <v>-0.16991856068382513</v>
      </c>
      <c r="AN38" s="72">
        <f t="shared" si="18"/>
        <v>-9.897318647776332E-2</v>
      </c>
    </row>
    <row r="39" spans="2:40" x14ac:dyDescent="0.3">
      <c r="B39" s="66">
        <f>+'Indice PondENGHO'!A36</f>
        <v>43739</v>
      </c>
      <c r="C39" s="72">
        <f>C$3*('Indice PondENGHO'!D36-'Indice PondENGHO'!D35)/'Indice PondENGHO'!$BL35</f>
        <v>0.80953605674055507</v>
      </c>
      <c r="D39" s="72">
        <f>D$3*('Indice PondENGHO'!E36-'Indice PondENGHO'!E35)/'Indice PondENGHO'!$BL35</f>
        <v>0.1097615761986518</v>
      </c>
      <c r="E39" s="72">
        <f>E$3*('Indice PondENGHO'!F36-'Indice PondENGHO'!F35)/'Indice PondENGHO'!$BL35</f>
        <v>0.31776363877120417</v>
      </c>
      <c r="F39" s="72">
        <f>F$3*('Indice PondENGHO'!G36-'Indice PondENGHO'!G35)/'Indice PondENGHO'!$BL35</f>
        <v>0.29204097074523544</v>
      </c>
      <c r="G39" s="72">
        <f>G$3*('Indice PondENGHO'!H36-'Indice PondENGHO'!H35)/'Indice PondENGHO'!$BL35</f>
        <v>0.32560324745826769</v>
      </c>
      <c r="H39" s="72">
        <f>H$3*('Indice PondENGHO'!I36-'Indice PondENGHO'!I35)/'Indice PondENGHO'!$BL35</f>
        <v>0.22172411252859914</v>
      </c>
      <c r="I39" s="72">
        <f>I$3*('Indice PondENGHO'!J36-'Indice PondENGHO'!J35)/'Indice PondENGHO'!$BL35</f>
        <v>0.38911005038079399</v>
      </c>
      <c r="J39" s="72">
        <f>J$3*('Indice PondENGHO'!K36-'Indice PondENGHO'!K35)/'Indice PondENGHO'!$BL35</f>
        <v>3.4966977771446896E-2</v>
      </c>
      <c r="K39" s="72">
        <f>K$3*('Indice PondENGHO'!L36-'Indice PondENGHO'!L35)/'Indice PondENGHO'!$BL35</f>
        <v>0.15564562371805424</v>
      </c>
      <c r="L39" s="72">
        <f>L$3*('Indice PondENGHO'!M36-'Indice PondENGHO'!M35)/'Indice PondENGHO'!$BL35</f>
        <v>2.5001592261567774E-2</v>
      </c>
      <c r="M39" s="72">
        <f>M$3*('Indice PondENGHO'!N36-'Indice PondENGHO'!N35)/'Indice PondENGHO'!$BL35</f>
        <v>0.10215983227646946</v>
      </c>
      <c r="N39" s="72">
        <f>N$3*('Indice PondENGHO'!O36-'Indice PondENGHO'!O35)/'Indice PondENGHO'!$BL35</f>
        <v>0.14440050799286427</v>
      </c>
      <c r="O39" s="66"/>
      <c r="P39">
        <f>+P$3*('Indice PondENGHO'!AZ36-'Indice PondENGHO'!AZ35)/'Indice PondENGHO'!$BP35</f>
        <v>0.39721147147735947</v>
      </c>
      <c r="Q39">
        <f>+Q$3*('Indice PondENGHO'!BA36-'Indice PondENGHO'!BA35)/'Indice PondENGHO'!$BP35</f>
        <v>9.2983017569716664E-2</v>
      </c>
      <c r="R39">
        <f>+R$3*('Indice PondENGHO'!BB36-'Indice PondENGHO'!BB35)/'Indice PondENGHO'!$BP35</f>
        <v>0.22979773614199536</v>
      </c>
      <c r="S39">
        <f>+S$3*('Indice PondENGHO'!BC36-'Indice PondENGHO'!BC35)/'Indice PondENGHO'!$BP35</f>
        <v>0.32724888697660576</v>
      </c>
      <c r="T39">
        <f>+T$3*('Indice PondENGHO'!BD36-'Indice PondENGHO'!BD35)/'Indice PondENGHO'!$BP35</f>
        <v>0.5676589245524839</v>
      </c>
      <c r="U39">
        <f>+U$3*('Indice PondENGHO'!BE36-'Indice PondENGHO'!BE35)/'Indice PondENGHO'!$BP35</f>
        <v>0.40673229613809592</v>
      </c>
      <c r="V39">
        <f>+V$3*('Indice PondENGHO'!BF36-'Indice PondENGHO'!BF35)/'Indice PondENGHO'!$BP35</f>
        <v>0.56677514979137777</v>
      </c>
      <c r="W39">
        <f>+W$3*('Indice PondENGHO'!BG36-'Indice PondENGHO'!BG35)/'Indice PondENGHO'!$BP35</f>
        <v>2.2905728353568494E-2</v>
      </c>
      <c r="X39">
        <f>+X$3*('Indice PondENGHO'!BH36-'Indice PondENGHO'!BH35)/'Indice PondENGHO'!$BP35</f>
        <v>0.1786699946836264</v>
      </c>
      <c r="Y39">
        <f>+Y$3*('Indice PondENGHO'!BI36-'Indice PondENGHO'!BI35)/'Indice PondENGHO'!$BP35</f>
        <v>5.0039278548720846E-2</v>
      </c>
      <c r="Z39">
        <f>+Z$3*('Indice PondENGHO'!BJ36-'Indice PondENGHO'!BJ35)/'Indice PondENGHO'!$BP35</f>
        <v>0.19324583022406461</v>
      </c>
      <c r="AA39">
        <f>+AA$3*('Indice PondENGHO'!BK36-'Indice PondENGHO'!BK35)/'Indice PondENGHO'!$BP35</f>
        <v>0.18991233702986243</v>
      </c>
      <c r="AC39" s="72">
        <f t="shared" si="7"/>
        <v>0.4123245852631956</v>
      </c>
      <c r="AD39" s="72">
        <f t="shared" si="8"/>
        <v>1.6778558628935139E-2</v>
      </c>
      <c r="AE39" s="72">
        <f t="shared" si="9"/>
        <v>8.7965902629208809E-2</v>
      </c>
      <c r="AF39" s="72">
        <f t="shared" si="10"/>
        <v>-3.5207916231370318E-2</v>
      </c>
      <c r="AG39" s="72">
        <f t="shared" si="11"/>
        <v>-0.24205567709421622</v>
      </c>
      <c r="AH39" s="72">
        <f t="shared" si="12"/>
        <v>-0.18500818360949678</v>
      </c>
      <c r="AI39" s="72">
        <f t="shared" si="13"/>
        <v>-0.17766509941058378</v>
      </c>
      <c r="AJ39" s="72">
        <f t="shared" si="14"/>
        <v>1.2061249417878402E-2</v>
      </c>
      <c r="AK39" s="72">
        <f t="shared" si="15"/>
        <v>-2.3024370965572166E-2</v>
      </c>
      <c r="AL39" s="72">
        <f t="shared" si="16"/>
        <v>-2.5037686287153072E-2</v>
      </c>
      <c r="AM39" s="72">
        <f t="shared" si="17"/>
        <v>-9.1085997947595143E-2</v>
      </c>
      <c r="AN39" s="72">
        <f t="shared" si="18"/>
        <v>-4.5511829036998158E-2</v>
      </c>
    </row>
    <row r="40" spans="2:40" x14ac:dyDescent="0.3">
      <c r="B40" s="66">
        <f>+'Indice PondENGHO'!A37</f>
        <v>43770</v>
      </c>
      <c r="C40" s="72">
        <f>C$3*('Indice PondENGHO'!D37-'Indice PondENGHO'!D36)/'Indice PondENGHO'!$BL36</f>
        <v>1.7551179198670563</v>
      </c>
      <c r="D40" s="72">
        <f>D$3*('Indice PondENGHO'!E37-'Indice PondENGHO'!E36)/'Indice PondENGHO'!$BL36</f>
        <v>0.10459044342507341</v>
      </c>
      <c r="E40" s="72">
        <f>E$3*('Indice PondENGHO'!F37-'Indice PondENGHO'!F36)/'Indice PondENGHO'!$BL36</f>
        <v>0.29740663121028643</v>
      </c>
      <c r="F40" s="72">
        <f>F$3*('Indice PondENGHO'!G37-'Indice PondENGHO'!G36)/'Indice PondENGHO'!$BL36</f>
        <v>0.24299747318481496</v>
      </c>
      <c r="G40" s="72">
        <f>G$3*('Indice PondENGHO'!H37-'Indice PondENGHO'!H36)/'Indice PondENGHO'!$BL36</f>
        <v>2.8304483110913877E-2</v>
      </c>
      <c r="H40" s="72">
        <f>H$3*('Indice PondENGHO'!I37-'Indice PondENGHO'!I36)/'Indice PondENGHO'!$BL36</f>
        <v>0.30650741318228869</v>
      </c>
      <c r="I40" s="72">
        <f>I$3*('Indice PondENGHO'!J37-'Indice PondENGHO'!J36)/'Indice PondENGHO'!$BL36</f>
        <v>0.53210898583179644</v>
      </c>
      <c r="J40" s="72">
        <f>J$3*('Indice PondENGHO'!K37-'Indice PondENGHO'!K36)/'Indice PondENGHO'!$BL36</f>
        <v>0.4146130227077241</v>
      </c>
      <c r="K40" s="72">
        <f>K$3*('Indice PondENGHO'!L37-'Indice PondENGHO'!L36)/'Indice PondENGHO'!$BL36</f>
        <v>0.25410746723731453</v>
      </c>
      <c r="L40" s="72">
        <f>L$3*('Indice PondENGHO'!M37-'Indice PondENGHO'!M36)/'Indice PondENGHO'!$BL36</f>
        <v>6.3510236003563439E-2</v>
      </c>
      <c r="M40" s="72">
        <f>M$3*('Indice PondENGHO'!N37-'Indice PondENGHO'!N36)/'Indice PondENGHO'!$BL36</f>
        <v>0.1341837311978592</v>
      </c>
      <c r="N40" s="72">
        <f>N$3*('Indice PondENGHO'!O37-'Indice PondENGHO'!O36)/'Indice PondENGHO'!$BL36</f>
        <v>0.18959773012343578</v>
      </c>
      <c r="O40" s="66"/>
      <c r="P40">
        <f>+P$3*('Indice PondENGHO'!AZ37-'Indice PondENGHO'!AZ36)/'Indice PondENGHO'!$BP36</f>
        <v>0.84905787249098119</v>
      </c>
      <c r="Q40">
        <f>+Q$3*('Indice PondENGHO'!BA37-'Indice PondENGHO'!BA36)/'Indice PondENGHO'!$BP36</f>
        <v>8.5778921380249118E-2</v>
      </c>
      <c r="R40">
        <f>+R$3*('Indice PondENGHO'!BB37-'Indice PondENGHO'!BB36)/'Indice PondENGHO'!$BP36</f>
        <v>0.2223660171760625</v>
      </c>
      <c r="S40">
        <f>+S$3*('Indice PondENGHO'!BC37-'Indice PondENGHO'!BC36)/'Indice PondENGHO'!$BP36</f>
        <v>0.27826117365136566</v>
      </c>
      <c r="T40">
        <f>+T$3*('Indice PondENGHO'!BD37-'Indice PondENGHO'!BD36)/'Indice PondENGHO'!$BP36</f>
        <v>3.9261696956312646E-2</v>
      </c>
      <c r="U40">
        <f>+U$3*('Indice PondENGHO'!BE37-'Indice PondENGHO'!BE36)/'Indice PondENGHO'!$BP36</f>
        <v>0.5501404554299858</v>
      </c>
      <c r="V40">
        <f>+V$3*('Indice PondENGHO'!BF37-'Indice PondENGHO'!BF36)/'Indice PondENGHO'!$BP36</f>
        <v>0.73465510314089388</v>
      </c>
      <c r="W40">
        <f>+W$3*('Indice PondENGHO'!BG37-'Indice PondENGHO'!BG36)/'Indice PondENGHO'!$BP36</f>
        <v>0.37160592640130435</v>
      </c>
      <c r="X40">
        <f>+X$3*('Indice PondENGHO'!BH37-'Indice PondENGHO'!BH36)/'Indice PondENGHO'!$BP36</f>
        <v>0.30140546552235553</v>
      </c>
      <c r="Y40">
        <f>+Y$3*('Indice PondENGHO'!BI37-'Indice PondENGHO'!BI36)/'Indice PondENGHO'!$BP36</f>
        <v>0.20084874106935979</v>
      </c>
      <c r="Z40">
        <f>+Z$3*('Indice PondENGHO'!BJ37-'Indice PondENGHO'!BJ36)/'Indice PondENGHO'!$BP36</f>
        <v>0.24079341312415309</v>
      </c>
      <c r="AA40">
        <f>+AA$3*('Indice PondENGHO'!BK37-'Indice PondENGHO'!BK36)/'Indice PondENGHO'!$BP36</f>
        <v>0.23573400995869753</v>
      </c>
      <c r="AC40" s="72">
        <f t="shared" si="7"/>
        <v>0.90606004737607515</v>
      </c>
      <c r="AD40" s="72">
        <f t="shared" si="8"/>
        <v>1.8811522044824294E-2</v>
      </c>
      <c r="AE40" s="72">
        <f t="shared" si="9"/>
        <v>7.5040614034223935E-2</v>
      </c>
      <c r="AF40" s="72">
        <f t="shared" si="10"/>
        <v>-3.5263700466550696E-2</v>
      </c>
      <c r="AG40" s="72">
        <f t="shared" si="11"/>
        <v>-1.0957213845398769E-2</v>
      </c>
      <c r="AH40" s="72">
        <f t="shared" si="12"/>
        <v>-0.24363304224769711</v>
      </c>
      <c r="AI40" s="72">
        <f t="shared" si="13"/>
        <v>-0.20254611730909744</v>
      </c>
      <c r="AJ40" s="72">
        <f t="shared" si="14"/>
        <v>4.3007096306419745E-2</v>
      </c>
      <c r="AK40" s="72">
        <f t="shared" si="15"/>
        <v>-4.7297998285040999E-2</v>
      </c>
      <c r="AL40" s="72">
        <f t="shared" si="16"/>
        <v>-0.13733850506579637</v>
      </c>
      <c r="AM40" s="72">
        <f t="shared" si="17"/>
        <v>-0.10660968192629389</v>
      </c>
      <c r="AN40" s="72">
        <f t="shared" si="18"/>
        <v>-4.6136279835261751E-2</v>
      </c>
    </row>
    <row r="41" spans="2:40" x14ac:dyDescent="0.3">
      <c r="B41" s="66">
        <f>+'Indice PondENGHO'!A38</f>
        <v>43800</v>
      </c>
      <c r="C41" s="72">
        <f>C$3*('Indice PondENGHO'!D38-'Indice PondENGHO'!D37)/'Indice PondENGHO'!$BL37</f>
        <v>1.1272910628468942</v>
      </c>
      <c r="D41" s="72">
        <f>D$3*('Indice PondENGHO'!E38-'Indice PondENGHO'!E37)/'Indice PondENGHO'!$BL37</f>
        <v>5.8476298434877581E-2</v>
      </c>
      <c r="E41" s="72">
        <f>E$3*('Indice PondENGHO'!F38-'Indice PondENGHO'!F37)/'Indice PondENGHO'!$BL37</f>
        <v>0.17172567818197543</v>
      </c>
      <c r="F41" s="72">
        <f>F$3*('Indice PondENGHO'!G38-'Indice PondENGHO'!G37)/'Indice PondENGHO'!$BL37</f>
        <v>0.33499443648708549</v>
      </c>
      <c r="G41" s="72">
        <f>G$3*('Indice PondENGHO'!H38-'Indice PondENGHO'!H37)/'Indice PondENGHO'!$BL37</f>
        <v>0.22073923174537632</v>
      </c>
      <c r="H41" s="72">
        <f>H$3*('Indice PondENGHO'!I38-'Indice PondENGHO'!I37)/'Indice PondENGHO'!$BL37</f>
        <v>0.25674720143950408</v>
      </c>
      <c r="I41" s="72">
        <f>I$3*('Indice PondENGHO'!J38-'Indice PondENGHO'!J37)/'Indice PondENGHO'!$BL37</f>
        <v>0.56838185730113566</v>
      </c>
      <c r="J41" s="72">
        <f>J$3*('Indice PondENGHO'!K38-'Indice PondENGHO'!K37)/'Indice PondENGHO'!$BL37</f>
        <v>0.53683861015312972</v>
      </c>
      <c r="K41" s="72">
        <f>K$3*('Indice PondENGHO'!L38-'Indice PondENGHO'!L37)/'Indice PondENGHO'!$BL37</f>
        <v>0.17502683404245056</v>
      </c>
      <c r="L41" s="72">
        <f>L$3*('Indice PondENGHO'!M38-'Indice PondENGHO'!M37)/'Indice PondENGHO'!$BL37</f>
        <v>2.8866058353703185E-2</v>
      </c>
      <c r="M41" s="72">
        <f>M$3*('Indice PondENGHO'!N38-'Indice PondENGHO'!N37)/'Indice PondENGHO'!$BL37</f>
        <v>0.12555198303752463</v>
      </c>
      <c r="N41" s="72">
        <f>N$3*('Indice PondENGHO'!O38-'Indice PondENGHO'!O37)/'Indice PondENGHO'!$BL37</f>
        <v>0.13430016561422378</v>
      </c>
      <c r="O41" s="66"/>
      <c r="P41">
        <f>+P$3*('Indice PondENGHO'!AZ38-'Indice PondENGHO'!AZ37)/'Indice PondENGHO'!$BP37</f>
        <v>0.49379966245863649</v>
      </c>
      <c r="Q41">
        <f>+Q$3*('Indice PondENGHO'!BA38-'Indice PondENGHO'!BA37)/'Indice PondENGHO'!$BP37</f>
        <v>4.8331569082450475E-2</v>
      </c>
      <c r="R41">
        <f>+R$3*('Indice PondENGHO'!BB38-'Indice PondENGHO'!BB37)/'Indice PondENGHO'!$BP37</f>
        <v>0.12190111283220152</v>
      </c>
      <c r="S41">
        <f>+S$3*('Indice PondENGHO'!BC38-'Indice PondENGHO'!BC37)/'Indice PondENGHO'!$BP37</f>
        <v>0.3540811092487568</v>
      </c>
      <c r="T41">
        <f>+T$3*('Indice PondENGHO'!BD38-'Indice PondENGHO'!BD37)/'Indice PondENGHO'!$BP37</f>
        <v>0.37851594400891819</v>
      </c>
      <c r="U41">
        <f>+U$3*('Indice PondENGHO'!BE38-'Indice PondENGHO'!BE37)/'Indice PondENGHO'!$BP37</f>
        <v>0.52917643614368615</v>
      </c>
      <c r="V41">
        <f>+V$3*('Indice PondENGHO'!BF38-'Indice PondENGHO'!BF37)/'Indice PondENGHO'!$BP37</f>
        <v>0.82897196526863259</v>
      </c>
      <c r="W41">
        <f>+W$3*('Indice PondENGHO'!BG38-'Indice PondENGHO'!BG37)/'Indice PondENGHO'!$BP37</f>
        <v>0.49553371880816116</v>
      </c>
      <c r="X41">
        <f>+X$3*('Indice PondENGHO'!BH38-'Indice PondENGHO'!BH37)/'Indice PondENGHO'!$BP37</f>
        <v>0.21525014431644759</v>
      </c>
      <c r="Y41">
        <f>+Y$3*('Indice PondENGHO'!BI38-'Indice PondENGHO'!BI37)/'Indice PondENGHO'!$BP37</f>
        <v>9.7727153250336624E-2</v>
      </c>
      <c r="Z41">
        <f>+Z$3*('Indice PondENGHO'!BJ38-'Indice PondENGHO'!BJ37)/'Indice PondENGHO'!$BP37</f>
        <v>0.24887257502009758</v>
      </c>
      <c r="AA41">
        <f>+AA$3*('Indice PondENGHO'!BK38-'Indice PondENGHO'!BK37)/'Indice PondENGHO'!$BP37</f>
        <v>0.18230729683094118</v>
      </c>
      <c r="AC41" s="72">
        <f t="shared" si="7"/>
        <v>0.63349140038825769</v>
      </c>
      <c r="AD41" s="72">
        <f t="shared" si="8"/>
        <v>1.0144729352427106E-2</v>
      </c>
      <c r="AE41" s="72">
        <f t="shared" si="9"/>
        <v>4.9824565349773905E-2</v>
      </c>
      <c r="AF41" s="72">
        <f t="shared" si="10"/>
        <v>-1.9086672761671308E-2</v>
      </c>
      <c r="AG41" s="72">
        <f t="shared" si="11"/>
        <v>-0.15777671226354187</v>
      </c>
      <c r="AH41" s="72">
        <f t="shared" si="12"/>
        <v>-0.27242923470418207</v>
      </c>
      <c r="AI41" s="72">
        <f t="shared" si="13"/>
        <v>-0.26059010796749693</v>
      </c>
      <c r="AJ41" s="72">
        <f t="shared" si="14"/>
        <v>4.1304891344968564E-2</v>
      </c>
      <c r="AK41" s="72">
        <f t="shared" si="15"/>
        <v>-4.0223310273997032E-2</v>
      </c>
      <c r="AL41" s="72">
        <f t="shared" si="16"/>
        <v>-6.8861094896633446E-2</v>
      </c>
      <c r="AM41" s="72">
        <f t="shared" si="17"/>
        <v>-0.12332059198257295</v>
      </c>
      <c r="AN41" s="72">
        <f t="shared" si="18"/>
        <v>-4.8007131216717402E-2</v>
      </c>
    </row>
    <row r="42" spans="2:40" x14ac:dyDescent="0.3">
      <c r="B42" s="66">
        <f>+'Indice PondENGHO'!A39</f>
        <v>43831</v>
      </c>
      <c r="C42" s="72">
        <f>C$3*('Indice PondENGHO'!D39-'Indice PondENGHO'!D38)/'Indice PondENGHO'!$BL38</f>
        <v>1.667078263069274</v>
      </c>
      <c r="D42" s="72">
        <f>D$3*('Indice PondENGHO'!E39-'Indice PondENGHO'!E38)/'Indice PondENGHO'!$BL38</f>
        <v>8.0040545780910924E-2</v>
      </c>
      <c r="E42" s="72">
        <f>E$3*('Indice PondENGHO'!F39-'Indice PondENGHO'!F38)/'Indice PondENGHO'!$BL38</f>
        <v>7.8447633924492111E-2</v>
      </c>
      <c r="F42" s="72">
        <f>F$3*('Indice PondENGHO'!G39-'Indice PondENGHO'!G38)/'Indice PondENGHO'!$BL38</f>
        <v>0.13870048583011463</v>
      </c>
      <c r="G42" s="72">
        <f>G$3*('Indice PondENGHO'!H39-'Indice PondENGHO'!H38)/'Indice PondENGHO'!$BL38</f>
        <v>-4.6498951087072464E-2</v>
      </c>
      <c r="H42" s="72">
        <f>H$3*('Indice PondENGHO'!I39-'Indice PondENGHO'!I38)/'Indice PondENGHO'!$BL38</f>
        <v>-9.3764218381717238E-2</v>
      </c>
      <c r="I42" s="72">
        <f>I$3*('Indice PondENGHO'!J39-'Indice PondENGHO'!J38)/'Indice PondENGHO'!$BL38</f>
        <v>0.18007388766310986</v>
      </c>
      <c r="J42" s="72">
        <f>J$3*('Indice PondENGHO'!K39-'Indice PondENGHO'!K38)/'Indice PondENGHO'!$BL38</f>
        <v>1.1129417437231186E-2</v>
      </c>
      <c r="K42" s="72">
        <f>K$3*('Indice PondENGHO'!L39-'Indice PondENGHO'!L38)/'Indice PondENGHO'!$BL38</f>
        <v>0.33309446030524725</v>
      </c>
      <c r="L42" s="72">
        <f>L$3*('Indice PondENGHO'!M39-'Indice PondENGHO'!M38)/'Indice PondENGHO'!$BL38</f>
        <v>7.6762485313413426E-3</v>
      </c>
      <c r="M42" s="72">
        <f>M$3*('Indice PondENGHO'!N39-'Indice PondENGHO'!N38)/'Indice PondENGHO'!$BL38</f>
        <v>0.16673367491686691</v>
      </c>
      <c r="N42" s="72">
        <f>N$3*('Indice PondENGHO'!O39-'Indice PondENGHO'!O38)/'Indice PondENGHO'!$BL38</f>
        <v>0.11318864380469006</v>
      </c>
      <c r="O42" s="66"/>
      <c r="P42">
        <f>+P$3*('Indice PondENGHO'!AZ39-'Indice PondENGHO'!AZ38)/'Indice PondENGHO'!$BP38</f>
        <v>0.72725473058623036</v>
      </c>
      <c r="Q42">
        <f>+Q$3*('Indice PondENGHO'!BA39-'Indice PondENGHO'!BA38)/'Indice PondENGHO'!$BP38</f>
        <v>6.782310581225176E-2</v>
      </c>
      <c r="R42">
        <f>+R$3*('Indice PondENGHO'!BB39-'Indice PondENGHO'!BB38)/'Indice PondENGHO'!$BP38</f>
        <v>5.5023908285995154E-2</v>
      </c>
      <c r="S42">
        <f>+S$3*('Indice PondENGHO'!BC39-'Indice PondENGHO'!BC38)/'Indice PondENGHO'!$BP38</f>
        <v>8.557433068810745E-2</v>
      </c>
      <c r="T42">
        <f>+T$3*('Indice PondENGHO'!BD39-'Indice PondENGHO'!BD38)/'Indice PondENGHO'!$BP38</f>
        <v>-9.5838993341604922E-2</v>
      </c>
      <c r="U42">
        <f>+U$3*('Indice PondENGHO'!BE39-'Indice PondENGHO'!BE38)/'Indice PondENGHO'!$BP38</f>
        <v>-0.19328205952262231</v>
      </c>
      <c r="V42">
        <f>+V$3*('Indice PondENGHO'!BF39-'Indice PondENGHO'!BF38)/'Indice PondENGHO'!$BP38</f>
        <v>0.24745729460507526</v>
      </c>
      <c r="W42">
        <f>+W$3*('Indice PondENGHO'!BG39-'Indice PondENGHO'!BG38)/'Indice PondENGHO'!$BP38</f>
        <v>8.6031528306676989E-3</v>
      </c>
      <c r="X42">
        <f>+X$3*('Indice PondENGHO'!BH39-'Indice PondENGHO'!BH38)/'Indice PondENGHO'!$BP38</f>
        <v>0.45800696939459068</v>
      </c>
      <c r="Y42">
        <f>+Y$3*('Indice PondENGHO'!BI39-'Indice PondENGHO'!BI38)/'Indice PondENGHO'!$BP38</f>
        <v>2.8609607525745775E-2</v>
      </c>
      <c r="Z42">
        <f>+Z$3*('Indice PondENGHO'!BJ39-'Indice PondENGHO'!BJ38)/'Indice PondENGHO'!$BP38</f>
        <v>0.30201422704628517</v>
      </c>
      <c r="AA42">
        <f>+AA$3*('Indice PondENGHO'!BK39-'Indice PondENGHO'!BK38)/'Indice PondENGHO'!$BP38</f>
        <v>0.15760519692596012</v>
      </c>
      <c r="AC42" s="72">
        <f t="shared" si="7"/>
        <v>0.93982353248304362</v>
      </c>
      <c r="AD42" s="72">
        <f t="shared" si="8"/>
        <v>1.2217439968659163E-2</v>
      </c>
      <c r="AE42" s="72">
        <f t="shared" si="9"/>
        <v>2.3423725638496956E-2</v>
      </c>
      <c r="AF42" s="72">
        <f t="shared" si="10"/>
        <v>5.3126155142007178E-2</v>
      </c>
      <c r="AG42" s="72">
        <f t="shared" si="11"/>
        <v>4.9340042254532458E-2</v>
      </c>
      <c r="AH42" s="72">
        <f t="shared" si="12"/>
        <v>9.9517841140905075E-2</v>
      </c>
      <c r="AI42" s="72">
        <f t="shared" si="13"/>
        <v>-6.7383406941965401E-2</v>
      </c>
      <c r="AJ42" s="72">
        <f t="shared" si="14"/>
        <v>2.5262646065634872E-3</v>
      </c>
      <c r="AK42" s="72">
        <f t="shared" si="15"/>
        <v>-0.12491250908934343</v>
      </c>
      <c r="AL42" s="72">
        <f t="shared" si="16"/>
        <v>-2.0933358994404433E-2</v>
      </c>
      <c r="AM42" s="72">
        <f t="shared" si="17"/>
        <v>-0.13528055212941825</v>
      </c>
      <c r="AN42" s="72">
        <f t="shared" si="18"/>
        <v>-4.4416553121270061E-2</v>
      </c>
    </row>
    <row r="43" spans="2:40" x14ac:dyDescent="0.3">
      <c r="B43" s="66">
        <f>+'Indice PondENGHO'!A40</f>
        <v>43862</v>
      </c>
      <c r="C43" s="72">
        <f>C$3*('Indice PondENGHO'!D40-'Indice PondENGHO'!D39)/'Indice PondENGHO'!$BL39</f>
        <v>1.0070919303109611</v>
      </c>
      <c r="D43" s="72">
        <f>D$3*('Indice PondENGHO'!E40-'Indice PondENGHO'!E39)/'Indice PondENGHO'!$BL39</f>
        <v>2.5469810183928202E-2</v>
      </c>
      <c r="E43" s="72">
        <f>E$3*('Indice PondENGHO'!F40-'Indice PondENGHO'!F39)/'Indice PondENGHO'!$BL39</f>
        <v>0.15021293716767736</v>
      </c>
      <c r="F43" s="72">
        <f>F$3*('Indice PondENGHO'!G40-'Indice PondENGHO'!G39)/'Indice PondENGHO'!$BL39</f>
        <v>4.0508639479476492E-2</v>
      </c>
      <c r="G43" s="72">
        <f>G$3*('Indice PondENGHO'!H40-'Indice PondENGHO'!H39)/'Indice PondENGHO'!$BL39</f>
        <v>8.6071486465617811E-2</v>
      </c>
      <c r="H43" s="72">
        <f>H$3*('Indice PondENGHO'!I40-'Indice PondENGHO'!I39)/'Indice PondENGHO'!$BL39</f>
        <v>2.2264013157323088E-2</v>
      </c>
      <c r="I43" s="72">
        <f>I$3*('Indice PondENGHO'!J40-'Indice PondENGHO'!J39)/'Indice PondENGHO'!$BL39</f>
        <v>0.1703372455128469</v>
      </c>
      <c r="J43" s="72">
        <f>J$3*('Indice PondENGHO'!K40-'Indice PondENGHO'!K39)/'Indice PondENGHO'!$BL39</f>
        <v>0.12837511800327614</v>
      </c>
      <c r="K43" s="72">
        <f>K$3*('Indice PondENGHO'!L40-'Indice PondENGHO'!L39)/'Indice PondENGHO'!$BL39</f>
        <v>0.18585954363627999</v>
      </c>
      <c r="L43" s="72">
        <f>L$3*('Indice PondENGHO'!M40-'Indice PondENGHO'!M39)/'Indice PondENGHO'!$BL39</f>
        <v>2.3763449748945606E-2</v>
      </c>
      <c r="M43" s="72">
        <f>M$3*('Indice PondENGHO'!N40-'Indice PondENGHO'!N39)/'Indice PondENGHO'!$BL39</f>
        <v>0.11150814328689415</v>
      </c>
      <c r="N43" s="72">
        <f>N$3*('Indice PondENGHO'!O40-'Indice PondENGHO'!O39)/'Indice PondENGHO'!$BL39</f>
        <v>8.9249272009650743E-2</v>
      </c>
      <c r="O43" s="66"/>
      <c r="P43">
        <f>+P$3*('Indice PondENGHO'!AZ40-'Indice PondENGHO'!AZ39)/'Indice PondENGHO'!$BP39</f>
        <v>0.42218184916627066</v>
      </c>
      <c r="Q43">
        <f>+Q$3*('Indice PondENGHO'!BA40-'Indice PondENGHO'!BA39)/'Indice PondENGHO'!$BP39</f>
        <v>2.0456239132816609E-2</v>
      </c>
      <c r="R43">
        <f>+R$3*('Indice PondENGHO'!BB40-'Indice PondENGHO'!BB39)/'Indice PondENGHO'!$BP39</f>
        <v>0.11796835126553146</v>
      </c>
      <c r="S43">
        <f>+S$3*('Indice PondENGHO'!BC40-'Indice PondENGHO'!BC39)/'Indice PondENGHO'!$BP39</f>
        <v>0.12160485125602415</v>
      </c>
      <c r="T43">
        <f>+T$3*('Indice PondENGHO'!BD40-'Indice PondENGHO'!BD39)/'Indice PondENGHO'!$BP39</f>
        <v>0.13946697356809468</v>
      </c>
      <c r="U43">
        <f>+U$3*('Indice PondENGHO'!BE40-'Indice PondENGHO'!BE39)/'Indice PondENGHO'!$BP39</f>
        <v>3.5998755863041534E-2</v>
      </c>
      <c r="V43">
        <f>+V$3*('Indice PondENGHO'!BF40-'Indice PondENGHO'!BF39)/'Indice PondENGHO'!$BP39</f>
        <v>0.26824444576535234</v>
      </c>
      <c r="W43">
        <f>+W$3*('Indice PondENGHO'!BG40-'Indice PondENGHO'!BG39)/'Indice PondENGHO'!$BP39</f>
        <v>0.1231234137093581</v>
      </c>
      <c r="X43">
        <f>+X$3*('Indice PondENGHO'!BH40-'Indice PondENGHO'!BH39)/'Indice PondENGHO'!$BP39</f>
        <v>0.18811840312182593</v>
      </c>
      <c r="Y43">
        <f>+Y$3*('Indice PondENGHO'!BI40-'Indice PondENGHO'!BI39)/'Indice PondENGHO'!$BP39</f>
        <v>3.7662755564768391E-2</v>
      </c>
      <c r="Z43">
        <f>+Z$3*('Indice PondENGHO'!BJ40-'Indice PondENGHO'!BJ39)/'Indice PondENGHO'!$BP39</f>
        <v>0.24056303860204878</v>
      </c>
      <c r="AA43">
        <f>+AA$3*('Indice PondENGHO'!BK40-'Indice PondENGHO'!BK39)/'Indice PondENGHO'!$BP39</f>
        <v>0.12551410024978488</v>
      </c>
      <c r="AC43" s="72">
        <f t="shared" si="7"/>
        <v>0.58491008114469045</v>
      </c>
      <c r="AD43" s="72">
        <f t="shared" si="8"/>
        <v>5.013571051111592E-3</v>
      </c>
      <c r="AE43" s="72">
        <f t="shared" si="9"/>
        <v>3.2244585902145906E-2</v>
      </c>
      <c r="AF43" s="72">
        <f t="shared" si="10"/>
        <v>-8.1096211776547661E-2</v>
      </c>
      <c r="AG43" s="72">
        <f t="shared" si="11"/>
        <v>-5.3395487102476866E-2</v>
      </c>
      <c r="AH43" s="72">
        <f t="shared" si="12"/>
        <v>-1.3734742705718447E-2</v>
      </c>
      <c r="AI43" s="72">
        <f t="shared" si="13"/>
        <v>-9.7907200252505433E-2</v>
      </c>
      <c r="AJ43" s="72">
        <f t="shared" si="14"/>
        <v>5.2517042939180386E-3</v>
      </c>
      <c r="AK43" s="72">
        <f t="shared" si="15"/>
        <v>-2.2588594855459387E-3</v>
      </c>
      <c r="AL43" s="72">
        <f t="shared" si="16"/>
        <v>-1.3899305815822785E-2</v>
      </c>
      <c r="AM43" s="72">
        <f t="shared" si="17"/>
        <v>-0.12905489531515463</v>
      </c>
      <c r="AN43" s="72">
        <f t="shared" si="18"/>
        <v>-3.6264828240134134E-2</v>
      </c>
    </row>
    <row r="44" spans="2:40" x14ac:dyDescent="0.3">
      <c r="B44" s="66">
        <f>+'Indice PondENGHO'!A41</f>
        <v>43891</v>
      </c>
      <c r="C44" s="72">
        <f>C$3*('Indice PondENGHO'!D41-'Indice PondENGHO'!D40)/'Indice PondENGHO'!$BL40</f>
        <v>1.42359533568189</v>
      </c>
      <c r="D44" s="72">
        <f>D$3*('Indice PondENGHO'!E41-'Indice PondENGHO'!E40)/'Indice PondENGHO'!$BL40</f>
        <v>5.2655988809504228E-2</v>
      </c>
      <c r="E44" s="72">
        <f>E$3*('Indice PondENGHO'!F41-'Indice PondENGHO'!F40)/'Indice PondENGHO'!$BL40</f>
        <v>0.26951437088421853</v>
      </c>
      <c r="F44" s="72">
        <f>F$3*('Indice PondENGHO'!G41-'Indice PondENGHO'!G40)/'Indice PondENGHO'!$BL40</f>
        <v>0.20016839637146691</v>
      </c>
      <c r="G44" s="72">
        <f>G$3*('Indice PondENGHO'!H41-'Indice PondENGHO'!H40)/'Indice PondENGHO'!$BL40</f>
        <v>0.11319072100748877</v>
      </c>
      <c r="H44" s="72">
        <f>H$3*('Indice PondENGHO'!I41-'Indice PondENGHO'!I40)/'Indice PondENGHO'!$BL40</f>
        <v>0.12403041848137956</v>
      </c>
      <c r="I44" s="72">
        <f>I$3*('Indice PondENGHO'!J41-'Indice PondENGHO'!J40)/'Indice PondENGHO'!$BL40</f>
        <v>0.17806701330747293</v>
      </c>
      <c r="J44" s="72">
        <f>J$3*('Indice PondENGHO'!K41-'Indice PondENGHO'!K40)/'Indice PondENGHO'!$BL40</f>
        <v>0.49128839824619064</v>
      </c>
      <c r="K44" s="72">
        <f>K$3*('Indice PondENGHO'!L41-'Indice PondENGHO'!L40)/'Indice PondENGHO'!$BL40</f>
        <v>0.18482239220813729</v>
      </c>
      <c r="L44" s="72">
        <f>L$3*('Indice PondENGHO'!M41-'Indice PondENGHO'!M40)/'Indice PondENGHO'!$BL40</f>
        <v>0.25719164634541569</v>
      </c>
      <c r="M44" s="72">
        <f>M$3*('Indice PondENGHO'!N41-'Indice PondENGHO'!N40)/'Indice PondENGHO'!$BL40</f>
        <v>9.7333771585585871E-2</v>
      </c>
      <c r="N44" s="72">
        <f>N$3*('Indice PondENGHO'!O41-'Indice PondENGHO'!O40)/'Indice PondENGHO'!$BL40</f>
        <v>7.7817484398475426E-2</v>
      </c>
      <c r="O44" s="66"/>
      <c r="P44">
        <f>+P$3*('Indice PondENGHO'!AZ41-'Indice PondENGHO'!AZ40)/'Indice PondENGHO'!$BP40</f>
        <v>0.6335902284044308</v>
      </c>
      <c r="Q44">
        <f>+Q$3*('Indice PondENGHO'!BA41-'Indice PondENGHO'!BA40)/'Indice PondENGHO'!$BP40</f>
        <v>4.5671563124192079E-2</v>
      </c>
      <c r="R44">
        <f>+R$3*('Indice PondENGHO'!BB41-'Indice PondENGHO'!BB40)/'Indice PondENGHO'!$BP40</f>
        <v>0.20105264385945831</v>
      </c>
      <c r="S44">
        <f>+S$3*('Indice PondENGHO'!BC41-'Indice PondENGHO'!BC40)/'Indice PondENGHO'!$BP40</f>
        <v>0.22757298537309895</v>
      </c>
      <c r="T44">
        <f>+T$3*('Indice PondENGHO'!BD41-'Indice PondENGHO'!BD40)/'Indice PondENGHO'!$BP40</f>
        <v>0.20520768156081448</v>
      </c>
      <c r="U44">
        <f>+U$3*('Indice PondENGHO'!BE41-'Indice PondENGHO'!BE40)/'Indice PondENGHO'!$BP40</f>
        <v>0.2308807785080709</v>
      </c>
      <c r="V44">
        <f>+V$3*('Indice PondENGHO'!BF41-'Indice PondENGHO'!BF40)/'Indice PondENGHO'!$BP40</f>
        <v>0.26170794778032036</v>
      </c>
      <c r="W44">
        <f>+W$3*('Indice PondENGHO'!BG41-'Indice PondENGHO'!BG40)/'Indice PondENGHO'!$BP40</f>
        <v>0.44282944988440087</v>
      </c>
      <c r="X44">
        <f>+X$3*('Indice PondENGHO'!BH41-'Indice PondENGHO'!BH40)/'Indice PondENGHO'!$BP40</f>
        <v>0.2248032382774128</v>
      </c>
      <c r="Y44">
        <f>+Y$3*('Indice PondENGHO'!BI41-'Indice PondENGHO'!BI40)/'Indice PondENGHO'!$BP40</f>
        <v>0.63450252115440098</v>
      </c>
      <c r="Z44">
        <f>+Z$3*('Indice PondENGHO'!BJ41-'Indice PondENGHO'!BJ40)/'Indice PondENGHO'!$BP40</f>
        <v>0.15245179416493976</v>
      </c>
      <c r="AA44">
        <f>+AA$3*('Indice PondENGHO'!BK41-'Indice PondENGHO'!BK40)/'Indice PondENGHO'!$BP40</f>
        <v>0.10441436605528485</v>
      </c>
      <c r="AC44" s="72">
        <f t="shared" si="7"/>
        <v>0.79000510727745921</v>
      </c>
      <c r="AD44" s="72">
        <f t="shared" si="8"/>
        <v>6.9844256853121497E-3</v>
      </c>
      <c r="AE44" s="72">
        <f t="shared" si="9"/>
        <v>6.8461727024760222E-2</v>
      </c>
      <c r="AF44" s="72">
        <f t="shared" si="10"/>
        <v>-2.7404589001632035E-2</v>
      </c>
      <c r="AG44" s="72">
        <f t="shared" si="11"/>
        <v>-9.2016960553325713E-2</v>
      </c>
      <c r="AH44" s="72">
        <f t="shared" si="12"/>
        <v>-0.10685036002669134</v>
      </c>
      <c r="AI44" s="72">
        <f t="shared" si="13"/>
        <v>-8.3640934472847428E-2</v>
      </c>
      <c r="AJ44" s="72">
        <f t="shared" si="14"/>
        <v>4.8458948361789767E-2</v>
      </c>
      <c r="AK44" s="72">
        <f t="shared" si="15"/>
        <v>-3.9980846069275516E-2</v>
      </c>
      <c r="AL44" s="72">
        <f t="shared" si="16"/>
        <v>-0.37731087480898529</v>
      </c>
      <c r="AM44" s="72">
        <f t="shared" si="17"/>
        <v>-5.5118022579353887E-2</v>
      </c>
      <c r="AN44" s="72">
        <f t="shared" si="18"/>
        <v>-2.6596881656809429E-2</v>
      </c>
    </row>
    <row r="45" spans="2:40" x14ac:dyDescent="0.3">
      <c r="B45" s="66">
        <f>+'Indice PondENGHO'!A42</f>
        <v>43922</v>
      </c>
      <c r="C45" s="72">
        <f>C$3*('Indice PondENGHO'!D42-'Indice PondENGHO'!D41)/'Indice PondENGHO'!$BL41</f>
        <v>1.2190412723277961</v>
      </c>
      <c r="D45" s="72">
        <f>D$3*('Indice PondENGHO'!E42-'Indice PondENGHO'!E41)/'Indice PondENGHO'!$BL41</f>
        <v>2.7956392321069817E-2</v>
      </c>
      <c r="E45" s="72">
        <f>E$3*('Indice PondENGHO'!F42-'Indice PondENGHO'!F41)/'Indice PondENGHO'!$BL41</f>
        <v>0.10760307780373873</v>
      </c>
      <c r="F45" s="72">
        <f>F$3*('Indice PondENGHO'!G42-'Indice PondENGHO'!G41)/'Indice PondENGHO'!$BL41</f>
        <v>1.0679670427612638E-2</v>
      </c>
      <c r="G45" s="72">
        <f>G$3*('Indice PondENGHO'!H42-'Indice PondENGHO'!H41)/'Indice PondENGHO'!$BL41</f>
        <v>5.5740427545375455E-2</v>
      </c>
      <c r="H45" s="72">
        <f>H$3*('Indice PondENGHO'!I42-'Indice PondENGHO'!I41)/'Indice PondENGHO'!$BL41</f>
        <v>6.2440067552830936E-2</v>
      </c>
      <c r="I45" s="72">
        <f>I$3*('Indice PondENGHO'!J42-'Indice PondENGHO'!J41)/'Indice PondENGHO'!$BL41</f>
        <v>0.12811365467995764</v>
      </c>
      <c r="J45" s="72">
        <f>J$3*('Indice PondENGHO'!K42-'Indice PondENGHO'!K41)/'Indice PondENGHO'!$BL41</f>
        <v>-0.26188273963007724</v>
      </c>
      <c r="K45" s="72">
        <f>K$3*('Indice PondENGHO'!L42-'Indice PondENGHO'!L41)/'Indice PondENGHO'!$BL41</f>
        <v>0.16911428416978122</v>
      </c>
      <c r="L45" s="72">
        <f>L$3*('Indice PondENGHO'!M42-'Indice PondENGHO'!M41)/'Indice PondENGHO'!$BL41</f>
        <v>-2.0229948962250666E-2</v>
      </c>
      <c r="M45" s="72">
        <f>M$3*('Indice PondENGHO'!N42-'Indice PondENGHO'!N41)/'Indice PondENGHO'!$BL41</f>
        <v>6.7632146032767126E-2</v>
      </c>
      <c r="N45" s="72">
        <f>N$3*('Indice PondENGHO'!O42-'Indice PondENGHO'!O41)/'Indice PondENGHO'!$BL41</f>
        <v>1.0011337215904931E-2</v>
      </c>
      <c r="O45" s="66"/>
      <c r="P45">
        <f>+P$3*('Indice PondENGHO'!AZ42-'Indice PondENGHO'!AZ41)/'Indice PondENGHO'!$BP41</f>
        <v>0.49514516125890151</v>
      </c>
      <c r="Q45">
        <f>+Q$3*('Indice PondENGHO'!BA42-'Indice PondENGHO'!BA41)/'Indice PondENGHO'!$BP41</f>
        <v>2.1823293654411588E-2</v>
      </c>
      <c r="R45">
        <f>+R$3*('Indice PondENGHO'!BB42-'Indice PondENGHO'!BB41)/'Indice PondENGHO'!$BP41</f>
        <v>7.0585229043726896E-2</v>
      </c>
      <c r="S45">
        <f>+S$3*('Indice PondENGHO'!BC42-'Indice PondENGHO'!BC41)/'Indice PondENGHO'!$BP41</f>
        <v>1.3967026261318778E-3</v>
      </c>
      <c r="T45">
        <f>+T$3*('Indice PondENGHO'!BD42-'Indice PondENGHO'!BD41)/'Indice PondENGHO'!$BP41</f>
        <v>7.7497183765958655E-2</v>
      </c>
      <c r="U45">
        <f>+U$3*('Indice PondENGHO'!BE42-'Indice PondENGHO'!BE41)/'Indice PondENGHO'!$BP41</f>
        <v>9.0288743894428744E-2</v>
      </c>
      <c r="V45">
        <f>+V$3*('Indice PondENGHO'!BF42-'Indice PondENGHO'!BF41)/'Indice PondENGHO'!$BP41</f>
        <v>0.22311388073764302</v>
      </c>
      <c r="W45">
        <f>+W$3*('Indice PondENGHO'!BG42-'Indice PondENGHO'!BG41)/'Indice PondENGHO'!$BP41</f>
        <v>-0.22492141750163941</v>
      </c>
      <c r="X45">
        <f>+X$3*('Indice PondENGHO'!BH42-'Indice PondENGHO'!BH41)/'Indice PondENGHO'!$BP41</f>
        <v>0.21159492590043713</v>
      </c>
      <c r="Y45">
        <f>+Y$3*('Indice PondENGHO'!BI42-'Indice PondENGHO'!BI41)/'Indice PondENGHO'!$BP41</f>
        <v>-6.9537117034857474E-2</v>
      </c>
      <c r="Z45">
        <f>+Z$3*('Indice PondENGHO'!BJ42-'Indice PondENGHO'!BJ41)/'Indice PondENGHO'!$BP41</f>
        <v>0.10658079854007815</v>
      </c>
      <c r="AA45">
        <f>+AA$3*('Indice PondENGHO'!BK42-'Indice PondENGHO'!BK41)/'Indice PondENGHO'!$BP41</f>
        <v>-2.0784774999731788E-4</v>
      </c>
      <c r="AC45" s="72">
        <f t="shared" si="7"/>
        <v>0.72389611106889462</v>
      </c>
      <c r="AD45" s="72">
        <f t="shared" si="8"/>
        <v>6.1330986666582286E-3</v>
      </c>
      <c r="AE45" s="72">
        <f t="shared" si="9"/>
        <v>3.7017848760011837E-2</v>
      </c>
      <c r="AF45" s="72">
        <f t="shared" si="10"/>
        <v>9.2829678014807598E-3</v>
      </c>
      <c r="AG45" s="72">
        <f t="shared" si="11"/>
        <v>-2.17567562205832E-2</v>
      </c>
      <c r="AH45" s="72">
        <f t="shared" si="12"/>
        <v>-2.7848676341597808E-2</v>
      </c>
      <c r="AI45" s="72">
        <f t="shared" si="13"/>
        <v>-9.5000226057685377E-2</v>
      </c>
      <c r="AJ45" s="72">
        <f t="shared" si="14"/>
        <v>-3.6961322128437835E-2</v>
      </c>
      <c r="AK45" s="72">
        <f t="shared" si="15"/>
        <v>-4.248064173065591E-2</v>
      </c>
      <c r="AL45" s="72">
        <f t="shared" si="16"/>
        <v>4.9307168072606808E-2</v>
      </c>
      <c r="AM45" s="72">
        <f t="shared" si="17"/>
        <v>-3.8948652507311027E-2</v>
      </c>
      <c r="AN45" s="72">
        <f t="shared" si="18"/>
        <v>1.021918496590225E-2</v>
      </c>
    </row>
    <row r="46" spans="2:40" x14ac:dyDescent="0.3">
      <c r="B46" s="66">
        <f>+'Indice PondENGHO'!A43</f>
        <v>43952</v>
      </c>
      <c r="C46" s="72">
        <f>C$3*('Indice PondENGHO'!D43-'Indice PondENGHO'!D42)/'Indice PondENGHO'!$BL42</f>
        <v>0.24493073927569972</v>
      </c>
      <c r="D46" s="72">
        <f>D$3*('Indice PondENGHO'!E43-'Indice PondENGHO'!E42)/'Indice PondENGHO'!$BL42</f>
        <v>1.0135952510966022E-3</v>
      </c>
      <c r="E46" s="72">
        <f>E$3*('Indice PondENGHO'!F43-'Indice PondENGHO'!F42)/'Indice PondENGHO'!$BL42</f>
        <v>0.43899857188333902</v>
      </c>
      <c r="F46" s="72">
        <f>F$3*('Indice PondENGHO'!G43-'Indice PondENGHO'!G42)/'Indice PondENGHO'!$BL42</f>
        <v>2.095971969390658E-2</v>
      </c>
      <c r="G46" s="72">
        <f>G$3*('Indice PondENGHO'!H43-'Indice PondENGHO'!H42)/'Indice PondENGHO'!$BL42</f>
        <v>0.11450763808416239</v>
      </c>
      <c r="H46" s="72">
        <f>H$3*('Indice PondENGHO'!I43-'Indice PondENGHO'!I42)/'Indice PondENGHO'!$BL42</f>
        <v>5.3173936239769556E-2</v>
      </c>
      <c r="I46" s="72">
        <f>I$3*('Indice PondENGHO'!J43-'Indice PondENGHO'!J42)/'Indice PondENGHO'!$BL42</f>
        <v>0.12486229192203054</v>
      </c>
      <c r="J46" s="72">
        <f>J$3*('Indice PondENGHO'!K43-'Indice PondENGHO'!K42)/'Indice PondENGHO'!$BL42</f>
        <v>1.9540506002973596E-2</v>
      </c>
      <c r="K46" s="72">
        <f>K$3*('Indice PondENGHO'!L43-'Indice PondENGHO'!L42)/'Indice PondENGHO'!$BL42</f>
        <v>0.18886838537819936</v>
      </c>
      <c r="L46" s="72">
        <f>L$3*('Indice PondENGHO'!M43-'Indice PondENGHO'!M42)/'Indice PondENGHO'!$BL42</f>
        <v>-7.6448145983222891E-3</v>
      </c>
      <c r="M46" s="72">
        <f>M$3*('Indice PondENGHO'!N43-'Indice PondENGHO'!N42)/'Indice PondENGHO'!$BL42</f>
        <v>6.2617983580395747E-2</v>
      </c>
      <c r="N46" s="72">
        <f>N$3*('Indice PondENGHO'!O43-'Indice PondENGHO'!O42)/'Indice PondENGHO'!$BL42</f>
        <v>6.8523442194803427E-2</v>
      </c>
      <c r="O46" s="66"/>
      <c r="P46">
        <f>+P$3*('Indice PondENGHO'!AZ43-'Indice PondENGHO'!AZ42)/'Indice PondENGHO'!$BP42</f>
        <v>0.1132947752329837</v>
      </c>
      <c r="Q46">
        <f>+Q$3*('Indice PondENGHO'!BA43-'Indice PondENGHO'!BA42)/'Indice PondENGHO'!$BP42</f>
        <v>9.9309037683777373E-4</v>
      </c>
      <c r="R46">
        <f>+R$3*('Indice PondENGHO'!BB43-'Indice PondENGHO'!BB42)/'Indice PondENGHO'!$BP42</f>
        <v>0.37621807727051088</v>
      </c>
      <c r="S46">
        <f>+S$3*('Indice PondENGHO'!BC43-'Indice PondENGHO'!BC42)/'Indice PondENGHO'!$BP42</f>
        <v>1.5158384917728999E-2</v>
      </c>
      <c r="T46">
        <f>+T$3*('Indice PondENGHO'!BD43-'Indice PondENGHO'!BD42)/'Indice PondENGHO'!$BP42</f>
        <v>0.1914849777162709</v>
      </c>
      <c r="U46">
        <f>+U$3*('Indice PondENGHO'!BE43-'Indice PondENGHO'!BE42)/'Indice PondENGHO'!$BP42</f>
        <v>8.3926022126343716E-2</v>
      </c>
      <c r="V46">
        <f>+V$3*('Indice PondENGHO'!BF43-'Indice PondENGHO'!BF42)/'Indice PondENGHO'!$BP42</f>
        <v>0.15811663804398549</v>
      </c>
      <c r="W46">
        <f>+W$3*('Indice PondENGHO'!BG43-'Indice PondENGHO'!BG42)/'Indice PondENGHO'!$BP42</f>
        <v>1.7751372119055548E-2</v>
      </c>
      <c r="X46">
        <f>+X$3*('Indice PondENGHO'!BH43-'Indice PondENGHO'!BH42)/'Indice PondENGHO'!$BP42</f>
        <v>0.23507440983852426</v>
      </c>
      <c r="Y46">
        <f>+Y$3*('Indice PondENGHO'!BI43-'Indice PondENGHO'!BI42)/'Indice PondENGHO'!$BP42</f>
        <v>-4.3756046715016837E-2</v>
      </c>
      <c r="Z46">
        <f>+Z$3*('Indice PondENGHO'!BJ43-'Indice PondENGHO'!BJ42)/'Indice PondENGHO'!$BP42</f>
        <v>0.11483847182154408</v>
      </c>
      <c r="AA46">
        <f>+AA$3*('Indice PondENGHO'!BK43-'Indice PondENGHO'!BK42)/'Indice PondENGHO'!$BP42</f>
        <v>9.7722365935108996E-2</v>
      </c>
      <c r="AC46" s="72">
        <f t="shared" si="7"/>
        <v>0.13163596404271602</v>
      </c>
      <c r="AD46" s="72">
        <f t="shared" si="8"/>
        <v>2.0504874258828491E-5</v>
      </c>
      <c r="AE46" s="72">
        <f t="shared" si="9"/>
        <v>6.2780494612828142E-2</v>
      </c>
      <c r="AF46" s="72">
        <f t="shared" si="10"/>
        <v>5.8013347761775805E-3</v>
      </c>
      <c r="AG46" s="72">
        <f t="shared" si="11"/>
        <v>-7.697733963210851E-2</v>
      </c>
      <c r="AH46" s="72">
        <f t="shared" si="12"/>
        <v>-3.075208588657416E-2</v>
      </c>
      <c r="AI46" s="72">
        <f t="shared" si="13"/>
        <v>-3.325434612195495E-2</v>
      </c>
      <c r="AJ46" s="72">
        <f t="shared" si="14"/>
        <v>1.7891338839180482E-3</v>
      </c>
      <c r="AK46" s="72">
        <f t="shared" si="15"/>
        <v>-4.6206024460324902E-2</v>
      </c>
      <c r="AL46" s="72">
        <f t="shared" si="16"/>
        <v>3.611123211669455E-2</v>
      </c>
      <c r="AM46" s="72">
        <f t="shared" si="17"/>
        <v>-5.2220488241148333E-2</v>
      </c>
      <c r="AN46" s="72">
        <f t="shared" si="18"/>
        <v>-2.9198923740305568E-2</v>
      </c>
    </row>
    <row r="47" spans="2:40" x14ac:dyDescent="0.3">
      <c r="B47" s="66">
        <f>+'Indice PondENGHO'!A44</f>
        <v>43983</v>
      </c>
      <c r="C47" s="72">
        <f>C$3*('Indice PondENGHO'!D44-'Indice PondENGHO'!D43)/'Indice PondENGHO'!$BL43</f>
        <v>0.39605960090745629</v>
      </c>
      <c r="D47" s="72">
        <f>D$3*('Indice PondENGHO'!E44-'Indice PondENGHO'!E43)/'Indice PondENGHO'!$BL43</f>
        <v>7.2193695832483348E-2</v>
      </c>
      <c r="E47" s="72">
        <f>E$3*('Indice PondENGHO'!F44-'Indice PondENGHO'!F43)/'Indice PondENGHO'!$BL43</f>
        <v>0.47316544995685794</v>
      </c>
      <c r="F47" s="72">
        <f>F$3*('Indice PondENGHO'!G44-'Indice PondENGHO'!G43)/'Indice PondENGHO'!$BL43</f>
        <v>0.13947798329816613</v>
      </c>
      <c r="G47" s="72">
        <f>G$3*('Indice PondENGHO'!H44-'Indice PondENGHO'!H43)/'Indice PondENGHO'!$BL43</f>
        <v>0.17449063657659014</v>
      </c>
      <c r="H47" s="72">
        <f>H$3*('Indice PondENGHO'!I44-'Indice PondENGHO'!I43)/'Indice PondENGHO'!$BL43</f>
        <v>0.10942193188320906</v>
      </c>
      <c r="I47" s="72">
        <f>I$3*('Indice PondENGHO'!J44-'Indice PondENGHO'!J43)/'Indice PondENGHO'!$BL43</f>
        <v>0.16716031112568938</v>
      </c>
      <c r="J47" s="72">
        <f>J$3*('Indice PondENGHO'!K44-'Indice PondENGHO'!K43)/'Indice PondENGHO'!$BL43</f>
        <v>2.0990852153446555E-2</v>
      </c>
      <c r="K47" s="72">
        <f>K$3*('Indice PondENGHO'!L44-'Indice PondENGHO'!L43)/'Indice PondENGHO'!$BL43</f>
        <v>0.2825439087486511</v>
      </c>
      <c r="L47" s="72">
        <f>L$3*('Indice PondENGHO'!M44-'Indice PondENGHO'!M43)/'Indice PondENGHO'!$BL43</f>
        <v>9.5484329925422488E-3</v>
      </c>
      <c r="M47" s="72">
        <f>M$3*('Indice PondENGHO'!N44-'Indice PondENGHO'!N43)/'Indice PondENGHO'!$BL43</f>
        <v>9.0582739332823084E-2</v>
      </c>
      <c r="N47" s="72">
        <f>N$3*('Indice PondENGHO'!O44-'Indice PondENGHO'!O43)/'Indice PondENGHO'!$BL43</f>
        <v>1.6475153204300038E-2</v>
      </c>
      <c r="O47" s="66"/>
      <c r="P47">
        <f>+P$3*('Indice PondENGHO'!AZ44-'Indice PondENGHO'!AZ43)/'Indice PondENGHO'!$BP43</f>
        <v>0.17123063770317817</v>
      </c>
      <c r="Q47">
        <f>+Q$3*('Indice PondENGHO'!BA44-'Indice PondENGHO'!BA43)/'Indice PondENGHO'!$BP43</f>
        <v>5.745654498107898E-2</v>
      </c>
      <c r="R47">
        <f>+R$3*('Indice PondENGHO'!BB44-'Indice PondENGHO'!BB43)/'Indice PondENGHO'!$BP43</f>
        <v>0.3529077811907162</v>
      </c>
      <c r="S47">
        <f>+S$3*('Indice PondENGHO'!BC44-'Indice PondENGHO'!BC43)/'Indice PondENGHO'!$BP43</f>
        <v>0.14336352659390331</v>
      </c>
      <c r="T47">
        <f>+T$3*('Indice PondENGHO'!BD44-'Indice PondENGHO'!BD43)/'Indice PondENGHO'!$BP43</f>
        <v>0.27651659304029963</v>
      </c>
      <c r="U47">
        <f>+U$3*('Indice PondENGHO'!BE44-'Indice PondENGHO'!BE43)/'Indice PondENGHO'!$BP43</f>
        <v>0.17652565806052176</v>
      </c>
      <c r="V47">
        <f>+V$3*('Indice PondENGHO'!BF44-'Indice PondENGHO'!BF43)/'Indice PondENGHO'!$BP43</f>
        <v>0.30557913653916235</v>
      </c>
      <c r="W47">
        <f>+W$3*('Indice PondENGHO'!BG44-'Indice PondENGHO'!BG43)/'Indice PondENGHO'!$BP43</f>
        <v>2.2958310679415377E-2</v>
      </c>
      <c r="X47">
        <f>+X$3*('Indice PondENGHO'!BH44-'Indice PondENGHO'!BH43)/'Indice PondENGHO'!$BP43</f>
        <v>0.38637176875731727</v>
      </c>
      <c r="Y47">
        <f>+Y$3*('Indice PondENGHO'!BI44-'Indice PondENGHO'!BI43)/'Indice PondENGHO'!$BP43</f>
        <v>-5.817139319566355E-3</v>
      </c>
      <c r="Z47">
        <f>+Z$3*('Indice PondENGHO'!BJ44-'Indice PondENGHO'!BJ43)/'Indice PondENGHO'!$BP43</f>
        <v>0.16484354716384941</v>
      </c>
      <c r="AA47">
        <f>+AA$3*('Indice PondENGHO'!BK44-'Indice PondENGHO'!BK43)/'Indice PondENGHO'!$BP43</f>
        <v>9.4005280032350702E-3</v>
      </c>
      <c r="AC47" s="72">
        <f t="shared" si="7"/>
        <v>0.22482896320427811</v>
      </c>
      <c r="AD47" s="72">
        <f t="shared" si="8"/>
        <v>1.4737150851404368E-2</v>
      </c>
      <c r="AE47" s="72">
        <f t="shared" si="9"/>
        <v>0.12025766876614175</v>
      </c>
      <c r="AF47" s="72">
        <f t="shared" si="10"/>
        <v>-3.8855432957371761E-3</v>
      </c>
      <c r="AG47" s="72">
        <f t="shared" si="11"/>
        <v>-0.10202595646370949</v>
      </c>
      <c r="AH47" s="72">
        <f t="shared" si="12"/>
        <v>-6.7103726177312695E-2</v>
      </c>
      <c r="AI47" s="72">
        <f t="shared" si="13"/>
        <v>-0.13841882541347297</v>
      </c>
      <c r="AJ47" s="72">
        <f t="shared" si="14"/>
        <v>-1.9674585259688224E-3</v>
      </c>
      <c r="AK47" s="72">
        <f t="shared" si="15"/>
        <v>-0.10382786000866617</v>
      </c>
      <c r="AL47" s="72">
        <f t="shared" si="16"/>
        <v>1.5365572312108604E-2</v>
      </c>
      <c r="AM47" s="72">
        <f t="shared" si="17"/>
        <v>-7.4260807831026329E-2</v>
      </c>
      <c r="AN47" s="72">
        <f t="shared" si="18"/>
        <v>7.0746252010649678E-3</v>
      </c>
    </row>
    <row r="48" spans="2:40" x14ac:dyDescent="0.3">
      <c r="B48" s="66">
        <f>+'Indice PondENGHO'!A45</f>
        <v>44013</v>
      </c>
      <c r="C48" s="72">
        <f>C$3*('Indice PondENGHO'!D45-'Indice PondENGHO'!D44)/'Indice PondENGHO'!$BL44</f>
        <v>0.43268303885568654</v>
      </c>
      <c r="D48" s="72">
        <f>D$3*('Indice PondENGHO'!E45-'Indice PondENGHO'!E44)/'Indice PondENGHO'!$BL44</f>
        <v>2.4783698233797335E-2</v>
      </c>
      <c r="E48" s="72">
        <f>E$3*('Indice PondENGHO'!F45-'Indice PondENGHO'!F44)/'Indice PondENGHO'!$BL44</f>
        <v>0.28136808448685841</v>
      </c>
      <c r="F48" s="72">
        <f>F$3*('Indice PondENGHO'!G45-'Indice PondENGHO'!G44)/'Indice PondENGHO'!$BL44</f>
        <v>0.15735774666472013</v>
      </c>
      <c r="G48" s="72">
        <f>G$3*('Indice PondENGHO'!H45-'Indice PondENGHO'!H44)/'Indice PondENGHO'!$BL44</f>
        <v>0.15215750776598064</v>
      </c>
      <c r="H48" s="72">
        <f>H$3*('Indice PondENGHO'!I45-'Indice PondENGHO'!I44)/'Indice PondENGHO'!$BL44</f>
        <v>0.10583919886020765</v>
      </c>
      <c r="I48" s="72">
        <f>I$3*('Indice PondENGHO'!J45-'Indice PondENGHO'!J44)/'Indice PondENGHO'!$BL44</f>
        <v>0.20552400960072223</v>
      </c>
      <c r="J48" s="72">
        <f>J$3*('Indice PondENGHO'!K45-'Indice PondENGHO'!K44)/'Indice PondENGHO'!$BL44</f>
        <v>3.3613207174130827E-2</v>
      </c>
      <c r="K48" s="72">
        <f>K$3*('Indice PondENGHO'!L45-'Indice PondENGHO'!L44)/'Indice PondENGHO'!$BL44</f>
        <v>0.2568115245808924</v>
      </c>
      <c r="L48" s="72">
        <f>L$3*('Indice PondENGHO'!M45-'Indice PondENGHO'!M44)/'Indice PondENGHO'!$BL44</f>
        <v>2.8149802920698457E-3</v>
      </c>
      <c r="M48" s="72">
        <f>M$3*('Indice PondENGHO'!N45-'Indice PondENGHO'!N44)/'Indice PondENGHO'!$BL44</f>
        <v>7.8693665376792912E-2</v>
      </c>
      <c r="N48" s="72">
        <f>N$3*('Indice PondENGHO'!O45-'Indice PondENGHO'!O44)/'Indice PondENGHO'!$BL44</f>
        <v>8.010181442412688E-2</v>
      </c>
      <c r="O48" s="66"/>
      <c r="P48">
        <f>+P$3*('Indice PondENGHO'!AZ45-'Indice PondENGHO'!AZ44)/'Indice PondENGHO'!$BP44</f>
        <v>0.21725526819671473</v>
      </c>
      <c r="Q48">
        <f>+Q$3*('Indice PondENGHO'!BA45-'Indice PondENGHO'!BA44)/'Indice PondENGHO'!$BP44</f>
        <v>2.1812610549734886E-2</v>
      </c>
      <c r="R48">
        <f>+R$3*('Indice PondENGHO'!BB45-'Indice PondENGHO'!BB44)/'Indice PondENGHO'!$BP44</f>
        <v>0.18039239573222254</v>
      </c>
      <c r="S48">
        <f>+S$3*('Indice PondENGHO'!BC45-'Indice PondENGHO'!BC44)/'Indice PondENGHO'!$BP44</f>
        <v>0.14391688939135672</v>
      </c>
      <c r="T48">
        <f>+T$3*('Indice PondENGHO'!BD45-'Indice PondENGHO'!BD44)/'Indice PondENGHO'!$BP44</f>
        <v>0.2854978435085716</v>
      </c>
      <c r="U48">
        <f>+U$3*('Indice PondENGHO'!BE45-'Indice PondENGHO'!BE44)/'Indice PondENGHO'!$BP44</f>
        <v>0.17513848278751701</v>
      </c>
      <c r="V48">
        <f>+V$3*('Indice PondENGHO'!BF45-'Indice PondENGHO'!BF44)/'Indice PondENGHO'!$BP44</f>
        <v>0.28766091062293403</v>
      </c>
      <c r="W48">
        <f>+W$3*('Indice PondENGHO'!BG45-'Indice PondENGHO'!BG44)/'Indice PondENGHO'!$BP44</f>
        <v>4.1244331894692912E-2</v>
      </c>
      <c r="X48">
        <f>+X$3*('Indice PondENGHO'!BH45-'Indice PondENGHO'!BH44)/'Indice PondENGHO'!$BP44</f>
        <v>0.3172192888631723</v>
      </c>
      <c r="Y48">
        <f>+Y$3*('Indice PondENGHO'!BI45-'Indice PondENGHO'!BI44)/'Indice PondENGHO'!$BP44</f>
        <v>-7.6437508165952692E-3</v>
      </c>
      <c r="Z48">
        <f>+Z$3*('Indice PondENGHO'!BJ45-'Indice PondENGHO'!BJ44)/'Indice PondENGHO'!$BP44</f>
        <v>0.14051857470703633</v>
      </c>
      <c r="AA48">
        <f>+AA$3*('Indice PondENGHO'!BK45-'Indice PondENGHO'!BK44)/'Indice PondENGHO'!$BP44</f>
        <v>0.1197741865175324</v>
      </c>
      <c r="AC48" s="72">
        <f t="shared" si="7"/>
        <v>0.21542777065897181</v>
      </c>
      <c r="AD48" s="72">
        <f t="shared" si="8"/>
        <v>2.9710876840624498E-3</v>
      </c>
      <c r="AE48" s="72">
        <f t="shared" si="9"/>
        <v>0.10097568875463586</v>
      </c>
      <c r="AF48" s="72">
        <f t="shared" si="10"/>
        <v>1.3440857273363416E-2</v>
      </c>
      <c r="AG48" s="72">
        <f t="shared" si="11"/>
        <v>-0.13334033574259097</v>
      </c>
      <c r="AH48" s="72">
        <f t="shared" si="12"/>
        <v>-6.9299283927309357E-2</v>
      </c>
      <c r="AI48" s="72">
        <f t="shared" si="13"/>
        <v>-8.21369010222118E-2</v>
      </c>
      <c r="AJ48" s="72">
        <f t="shared" si="14"/>
        <v>-7.6311247205620852E-3</v>
      </c>
      <c r="AK48" s="72">
        <f t="shared" si="15"/>
        <v>-6.0407764282279897E-2</v>
      </c>
      <c r="AL48" s="72">
        <f t="shared" si="16"/>
        <v>1.0458731108665114E-2</v>
      </c>
      <c r="AM48" s="72">
        <f t="shared" si="17"/>
        <v>-6.1824909330243413E-2</v>
      </c>
      <c r="AN48" s="72">
        <f t="shared" si="18"/>
        <v>-3.9672372093405517E-2</v>
      </c>
    </row>
    <row r="49" spans="2:40" x14ac:dyDescent="0.3">
      <c r="B49" s="66">
        <f>+'Indice PondENGHO'!A46</f>
        <v>44044</v>
      </c>
      <c r="C49" s="72">
        <f>C$3*('Indice PondENGHO'!D46-'Indice PondENGHO'!D45)/'Indice PondENGHO'!$BL45</f>
        <v>1.1730746705925912</v>
      </c>
      <c r="D49" s="72">
        <f>D$3*('Indice PondENGHO'!E46-'Indice PondENGHO'!E45)/'Indice PondENGHO'!$BL45</f>
        <v>2.3988883068397554E-2</v>
      </c>
      <c r="E49" s="72">
        <f>E$3*('Indice PondENGHO'!F46-'Indice PondENGHO'!F45)/'Indice PondENGHO'!$BL45</f>
        <v>0.15153592846805855</v>
      </c>
      <c r="F49" s="72">
        <f>F$3*('Indice PondENGHO'!G46-'Indice PondENGHO'!G45)/'Indice PondENGHO'!$BL45</f>
        <v>0.3301580230041869</v>
      </c>
      <c r="G49" s="72">
        <f>G$3*('Indice PondENGHO'!H46-'Indice PondENGHO'!H45)/'Indice PondENGHO'!$BL45</f>
        <v>0.14244503302514053</v>
      </c>
      <c r="H49" s="72">
        <f>H$3*('Indice PondENGHO'!I46-'Indice PondENGHO'!I45)/'Indice PondENGHO'!$BL45</f>
        <v>0.11343206235111064</v>
      </c>
      <c r="I49" s="72">
        <f>I$3*('Indice PondENGHO'!J46-'Indice PondENGHO'!J45)/'Indice PondENGHO'!$BL45</f>
        <v>0.30950285922331883</v>
      </c>
      <c r="J49" s="72">
        <f>J$3*('Indice PondENGHO'!K46-'Indice PondENGHO'!K45)/'Indice PondENGHO'!$BL45</f>
        <v>2.7284933625361808E-2</v>
      </c>
      <c r="K49" s="72">
        <f>K$3*('Indice PondENGHO'!L46-'Indice PondENGHO'!L45)/'Indice PondENGHO'!$BL45</f>
        <v>0.23654671843250535</v>
      </c>
      <c r="L49" s="72">
        <f>L$3*('Indice PondENGHO'!M46-'Indice PondENGHO'!M45)/'Indice PondENGHO'!$BL45</f>
        <v>1.2506172262349274E-2</v>
      </c>
      <c r="M49" s="72">
        <f>M$3*('Indice PondENGHO'!N46-'Indice PondENGHO'!N45)/'Indice PondENGHO'!$BL45</f>
        <v>7.4586496702463714E-2</v>
      </c>
      <c r="N49" s="72">
        <f>N$3*('Indice PondENGHO'!O46-'Indice PondENGHO'!O45)/'Indice PondENGHO'!$BL45</f>
        <v>0.11022209093197208</v>
      </c>
      <c r="O49" s="66"/>
      <c r="P49">
        <f>+P$3*('Indice PondENGHO'!AZ46-'Indice PondENGHO'!AZ45)/'Indice PondENGHO'!$BP45</f>
        <v>0.57171024700801998</v>
      </c>
      <c r="Q49">
        <f>+Q$3*('Indice PondENGHO'!BA46-'Indice PondENGHO'!BA45)/'Indice PondENGHO'!$BP45</f>
        <v>2.0205964035266543E-2</v>
      </c>
      <c r="R49">
        <f>+R$3*('Indice PondENGHO'!BB46-'Indice PondENGHO'!BB45)/'Indice PondENGHO'!$BP45</f>
        <v>0.12657895213285603</v>
      </c>
      <c r="S49">
        <f>+S$3*('Indice PondENGHO'!BC46-'Indice PondENGHO'!BC45)/'Indice PondENGHO'!$BP45</f>
        <v>0.33865248658277025</v>
      </c>
      <c r="T49">
        <f>+T$3*('Indice PondENGHO'!BD46-'Indice PondENGHO'!BD45)/'Indice PondENGHO'!$BP45</f>
        <v>0.25298400156473083</v>
      </c>
      <c r="U49">
        <f>+U$3*('Indice PondENGHO'!BE46-'Indice PondENGHO'!BE45)/'Indice PondENGHO'!$BP45</f>
        <v>0.20238343970956685</v>
      </c>
      <c r="V49">
        <f>+V$3*('Indice PondENGHO'!BF46-'Indice PondENGHO'!BF45)/'Indice PondENGHO'!$BP45</f>
        <v>0.45884604403906348</v>
      </c>
      <c r="W49">
        <f>+W$3*('Indice PondENGHO'!BG46-'Indice PondENGHO'!BG45)/'Indice PondENGHO'!$BP45</f>
        <v>1.0955937060923697E-2</v>
      </c>
      <c r="X49">
        <f>+X$3*('Indice PondENGHO'!BH46-'Indice PondENGHO'!BH45)/'Indice PondENGHO'!$BP45</f>
        <v>0.3376750649293988</v>
      </c>
      <c r="Y49">
        <f>+Y$3*('Indice PondENGHO'!BI46-'Indice PondENGHO'!BI45)/'Indice PondENGHO'!$BP45</f>
        <v>3.0455971937512032E-2</v>
      </c>
      <c r="Z49">
        <f>+Z$3*('Indice PondENGHO'!BJ46-'Indice PondENGHO'!BJ45)/'Indice PondENGHO'!$BP45</f>
        <v>0.13606057045308462</v>
      </c>
      <c r="AA49">
        <f>+AA$3*('Indice PondENGHO'!BK46-'Indice PondENGHO'!BK45)/'Indice PondENGHO'!$BP45</f>
        <v>0.18171886147583879</v>
      </c>
      <c r="AC49" s="72">
        <f t="shared" si="7"/>
        <v>0.60136442358457121</v>
      </c>
      <c r="AD49" s="72">
        <f t="shared" si="8"/>
        <v>3.782919033131011E-3</v>
      </c>
      <c r="AE49" s="72">
        <f t="shared" si="9"/>
        <v>2.4956976335202524E-2</v>
      </c>
      <c r="AF49" s="72">
        <f t="shared" si="10"/>
        <v>-8.4944635785833555E-3</v>
      </c>
      <c r="AG49" s="72">
        <f t="shared" si="11"/>
        <v>-0.1105389685395903</v>
      </c>
      <c r="AH49" s="72">
        <f t="shared" si="12"/>
        <v>-8.8951377358456207E-2</v>
      </c>
      <c r="AI49" s="72">
        <f t="shared" si="13"/>
        <v>-0.14934318481574466</v>
      </c>
      <c r="AJ49" s="72">
        <f t="shared" si="14"/>
        <v>1.6328996564438113E-2</v>
      </c>
      <c r="AK49" s="72">
        <f t="shared" si="15"/>
        <v>-0.10112834649689345</v>
      </c>
      <c r="AL49" s="72">
        <f t="shared" si="16"/>
        <v>-1.7949799675162758E-2</v>
      </c>
      <c r="AM49" s="72">
        <f t="shared" si="17"/>
        <v>-6.1474073750620903E-2</v>
      </c>
      <c r="AN49" s="72">
        <f t="shared" si="18"/>
        <v>-7.1496770543866717E-2</v>
      </c>
    </row>
    <row r="50" spans="2:40" x14ac:dyDescent="0.3">
      <c r="B50" s="66">
        <f>+'Indice PondENGHO'!A47</f>
        <v>44075</v>
      </c>
      <c r="C50" s="72">
        <f>C$3*('Indice PondENGHO'!D47-'Indice PondENGHO'!D46)/'Indice PondENGHO'!$BL46</f>
        <v>1.0868359279927962</v>
      </c>
      <c r="D50" s="72">
        <f>D$3*('Indice PondENGHO'!E47-'Indice PondENGHO'!E46)/'Indice PondENGHO'!$BL46</f>
        <v>7.7514537355235488E-2</v>
      </c>
      <c r="E50" s="72">
        <f>E$3*('Indice PondENGHO'!F47-'Indice PondENGHO'!F46)/'Indice PondENGHO'!$BL46</f>
        <v>0.3921566646078683</v>
      </c>
      <c r="F50" s="72">
        <f>F$3*('Indice PondENGHO'!G47-'Indice PondENGHO'!G46)/'Indice PondENGHO'!$BL46</f>
        <v>0.22016753546117246</v>
      </c>
      <c r="G50" s="72">
        <f>G$3*('Indice PondENGHO'!H47-'Indice PondENGHO'!H46)/'Indice PondENGHO'!$BL46</f>
        <v>0.10955703683297742</v>
      </c>
      <c r="H50" s="72">
        <f>H$3*('Indice PondENGHO'!I47-'Indice PondENGHO'!I46)/'Indice PondENGHO'!$BL46</f>
        <v>0.16633191778828371</v>
      </c>
      <c r="I50" s="72">
        <f>I$3*('Indice PondENGHO'!J47-'Indice PondENGHO'!J46)/'Indice PondENGHO'!$BL46</f>
        <v>0.36565103837482976</v>
      </c>
      <c r="J50" s="72">
        <f>J$3*('Indice PondENGHO'!K47-'Indice PondENGHO'!K46)/'Indice PondENGHO'!$BL46</f>
        <v>1.1222914346158974E-2</v>
      </c>
      <c r="K50" s="72">
        <f>K$3*('Indice PondENGHO'!L47-'Indice PondENGHO'!L46)/'Indice PondENGHO'!$BL46</f>
        <v>0.15067455437552849</v>
      </c>
      <c r="L50" s="72">
        <f>L$3*('Indice PondENGHO'!M47-'Indice PondENGHO'!M46)/'Indice PondENGHO'!$BL46</f>
        <v>4.5539517803434995E-3</v>
      </c>
      <c r="M50" s="72">
        <f>M$3*('Indice PondENGHO'!N47-'Indice PondENGHO'!N46)/'Indice PondENGHO'!$BL46</f>
        <v>6.5215449854741661E-2</v>
      </c>
      <c r="N50" s="72">
        <f>N$3*('Indice PondENGHO'!O47-'Indice PondENGHO'!O46)/'Indice PondENGHO'!$BL46</f>
        <v>5.8737478920835959E-2</v>
      </c>
      <c r="O50" s="66"/>
      <c r="P50">
        <f>+P$3*('Indice PondENGHO'!AZ47-'Indice PondENGHO'!AZ46)/'Indice PondENGHO'!$BP46</f>
        <v>0.4757558005288906</v>
      </c>
      <c r="Q50">
        <f>+Q$3*('Indice PondENGHO'!BA47-'Indice PondENGHO'!BA46)/'Indice PondENGHO'!$BP46</f>
        <v>6.5824758524381993E-2</v>
      </c>
      <c r="R50">
        <f>+R$3*('Indice PondENGHO'!BB47-'Indice PondENGHO'!BB46)/'Indice PondENGHO'!$BP46</f>
        <v>0.31693099374005579</v>
      </c>
      <c r="S50">
        <f>+S$3*('Indice PondENGHO'!BC47-'Indice PondENGHO'!BC46)/'Indice PondENGHO'!$BP46</f>
        <v>0.21778798379312894</v>
      </c>
      <c r="T50">
        <f>+T$3*('Indice PondENGHO'!BD47-'Indice PondENGHO'!BD46)/'Indice PondENGHO'!$BP46</f>
        <v>0.18759287779696601</v>
      </c>
      <c r="U50">
        <f>+U$3*('Indice PondENGHO'!BE47-'Indice PondENGHO'!BE46)/'Indice PondENGHO'!$BP46</f>
        <v>0.28514290670727943</v>
      </c>
      <c r="V50">
        <f>+V$3*('Indice PondENGHO'!BF47-'Indice PondENGHO'!BF46)/'Indice PondENGHO'!$BP46</f>
        <v>0.58561272373457962</v>
      </c>
      <c r="W50">
        <f>+W$3*('Indice PondENGHO'!BG47-'Indice PondENGHO'!BG46)/'Indice PondENGHO'!$BP46</f>
        <v>4.1052558369018477E-3</v>
      </c>
      <c r="X50">
        <f>+X$3*('Indice PondENGHO'!BH47-'Indice PondENGHO'!BH46)/'Indice PondENGHO'!$BP46</f>
        <v>0.16730013908045982</v>
      </c>
      <c r="Y50">
        <f>+Y$3*('Indice PondENGHO'!BI47-'Indice PondENGHO'!BI46)/'Indice PondENGHO'!$BP46</f>
        <v>8.9415087437659004E-3</v>
      </c>
      <c r="Z50">
        <f>+Z$3*('Indice PondENGHO'!BJ47-'Indice PondENGHO'!BJ46)/'Indice PondENGHO'!$BP46</f>
        <v>0.12160468380929997</v>
      </c>
      <c r="AA50">
        <f>+AA$3*('Indice PondENGHO'!BK47-'Indice PondENGHO'!BK46)/'Indice PondENGHO'!$BP46</f>
        <v>0.10081940735329531</v>
      </c>
      <c r="AC50" s="72">
        <f t="shared" si="7"/>
        <v>0.6110801274639055</v>
      </c>
      <c r="AD50" s="72">
        <f t="shared" si="8"/>
        <v>1.1689778830853495E-2</v>
      </c>
      <c r="AE50" s="72">
        <f t="shared" si="9"/>
        <v>7.5225670867812511E-2</v>
      </c>
      <c r="AF50" s="72">
        <f t="shared" si="10"/>
        <v>2.3795516680435169E-3</v>
      </c>
      <c r="AG50" s="72">
        <f t="shared" si="11"/>
        <v>-7.8035840963988592E-2</v>
      </c>
      <c r="AH50" s="72">
        <f t="shared" si="12"/>
        <v>-0.11881098891899572</v>
      </c>
      <c r="AI50" s="72">
        <f t="shared" si="13"/>
        <v>-0.21996168535974986</v>
      </c>
      <c r="AJ50" s="72">
        <f t="shared" si="14"/>
        <v>7.1176585092571258E-3</v>
      </c>
      <c r="AK50" s="72">
        <f t="shared" si="15"/>
        <v>-1.6625584704931334E-2</v>
      </c>
      <c r="AL50" s="72">
        <f t="shared" si="16"/>
        <v>-4.3875569634224008E-3</v>
      </c>
      <c r="AM50" s="72">
        <f t="shared" si="17"/>
        <v>-5.6389233954558304E-2</v>
      </c>
      <c r="AN50" s="72">
        <f t="shared" si="18"/>
        <v>-4.2081928432459351E-2</v>
      </c>
    </row>
    <row r="51" spans="2:40" x14ac:dyDescent="0.3">
      <c r="B51" s="66">
        <f>+'Indice PondENGHO'!A48</f>
        <v>44105</v>
      </c>
      <c r="C51" s="72">
        <f>C$3*('Indice PondENGHO'!D48-'Indice PondENGHO'!D47)/'Indice PondENGHO'!$BL47</f>
        <v>1.7222950153322953</v>
      </c>
      <c r="D51" s="72">
        <f>D$3*('Indice PondENGHO'!E48-'Indice PondENGHO'!E47)/'Indice PondENGHO'!$BL47</f>
        <v>3.3961788724536902E-2</v>
      </c>
      <c r="E51" s="72">
        <f>E$3*('Indice PondENGHO'!F48-'Indice PondENGHO'!F47)/'Indice PondENGHO'!$BL47</f>
        <v>0.45067244557406327</v>
      </c>
      <c r="F51" s="72">
        <f>F$3*('Indice PondENGHO'!G48-'Indice PondENGHO'!G47)/'Indice PondENGHO'!$BL47</f>
        <v>0.32920412462494342</v>
      </c>
      <c r="G51" s="72">
        <f>G$3*('Indice PondENGHO'!H48-'Indice PondENGHO'!H47)/'Indice PondENGHO'!$BL47</f>
        <v>0.18932480827020498</v>
      </c>
      <c r="H51" s="72">
        <f>H$3*('Indice PondENGHO'!I48-'Indice PondENGHO'!I47)/'Indice PondENGHO'!$BL47</f>
        <v>0.14784474602557013</v>
      </c>
      <c r="I51" s="72">
        <f>I$3*('Indice PondENGHO'!J48-'Indice PondENGHO'!J47)/'Indice PondENGHO'!$BL47</f>
        <v>0.4397556397455552</v>
      </c>
      <c r="J51" s="72">
        <f>J$3*('Indice PondENGHO'!K48-'Indice PondENGHO'!K47)/'Indice PondENGHO'!$BL47</f>
        <v>-8.9054111192469546E-3</v>
      </c>
      <c r="K51" s="72">
        <f>K$3*('Indice PondENGHO'!L48-'Indice PondENGHO'!L47)/'Indice PondENGHO'!$BL47</f>
        <v>0.18687286147318058</v>
      </c>
      <c r="L51" s="72">
        <f>L$3*('Indice PondENGHO'!M48-'Indice PondENGHO'!M47)/'Indice PondENGHO'!$BL47</f>
        <v>2.0753156436182883E-3</v>
      </c>
      <c r="M51" s="72">
        <f>M$3*('Indice PondENGHO'!N48-'Indice PondENGHO'!N47)/'Indice PondENGHO'!$BL47</f>
        <v>0.1342936296445717</v>
      </c>
      <c r="N51" s="72">
        <f>N$3*('Indice PondENGHO'!O48-'Indice PondENGHO'!O47)/'Indice PondENGHO'!$BL47</f>
        <v>7.9198584155018473E-2</v>
      </c>
      <c r="O51" s="66"/>
      <c r="P51">
        <f>+P$3*('Indice PondENGHO'!AZ48-'Indice PondENGHO'!AZ47)/'Indice PondENGHO'!$BP47</f>
        <v>0.7804721522938679</v>
      </c>
      <c r="Q51">
        <f>+Q$3*('Indice PondENGHO'!BA48-'Indice PondENGHO'!BA47)/'Indice PondENGHO'!$BP47</f>
        <v>2.9385404394492162E-2</v>
      </c>
      <c r="R51">
        <f>+R$3*('Indice PondENGHO'!BB48-'Indice PondENGHO'!BB47)/'Indice PondENGHO'!$BP47</f>
        <v>0.36068516171677384</v>
      </c>
      <c r="S51">
        <f>+S$3*('Indice PondENGHO'!BC48-'Indice PondENGHO'!BC47)/'Indice PondENGHO'!$BP47</f>
        <v>0.33870936207592633</v>
      </c>
      <c r="T51">
        <f>+T$3*('Indice PondENGHO'!BD48-'Indice PondENGHO'!BD47)/'Indice PondENGHO'!$BP47</f>
        <v>0.32581608269835682</v>
      </c>
      <c r="U51">
        <f>+U$3*('Indice PondENGHO'!BE48-'Indice PondENGHO'!BE47)/'Indice PondENGHO'!$BP47</f>
        <v>0.25502525056847303</v>
      </c>
      <c r="V51">
        <f>+V$3*('Indice PondENGHO'!BF48-'Indice PondENGHO'!BF47)/'Indice PondENGHO'!$BP47</f>
        <v>0.66976019476002135</v>
      </c>
      <c r="W51">
        <f>+W$3*('Indice PondENGHO'!BG48-'Indice PondENGHO'!BG47)/'Indice PondENGHO'!$BP47</f>
        <v>-5.8428919972844228E-3</v>
      </c>
      <c r="X51">
        <f>+X$3*('Indice PondENGHO'!BH48-'Indice PondENGHO'!BH47)/'Indice PondENGHO'!$BP47</f>
        <v>0.25580131183452831</v>
      </c>
      <c r="Y51">
        <f>+Y$3*('Indice PondENGHO'!BI48-'Indice PondENGHO'!BI47)/'Indice PondENGHO'!$BP47</f>
        <v>2.733308141958123E-3</v>
      </c>
      <c r="Z51">
        <f>+Z$3*('Indice PondENGHO'!BJ48-'Indice PondENGHO'!BJ47)/'Indice PondENGHO'!$BP47</f>
        <v>0.24689221024724992</v>
      </c>
      <c r="AA51">
        <f>+AA$3*('Indice PondENGHO'!BK48-'Indice PondENGHO'!BK47)/'Indice PondENGHO'!$BP47</f>
        <v>9.9245183456373579E-2</v>
      </c>
      <c r="AC51" s="72">
        <f t="shared" si="7"/>
        <v>0.94182286303842744</v>
      </c>
      <c r="AD51" s="72">
        <f t="shared" si="8"/>
        <v>4.5763843300447409E-3</v>
      </c>
      <c r="AE51" s="72">
        <f t="shared" si="9"/>
        <v>8.9987283857289435E-2</v>
      </c>
      <c r="AF51" s="72">
        <f t="shared" si="10"/>
        <v>-9.5052374509829174E-3</v>
      </c>
      <c r="AG51" s="72">
        <f t="shared" si="11"/>
        <v>-0.13649127442815184</v>
      </c>
      <c r="AH51" s="72">
        <f t="shared" si="12"/>
        <v>-0.1071805045429029</v>
      </c>
      <c r="AI51" s="72">
        <f t="shared" si="13"/>
        <v>-0.23000455501446615</v>
      </c>
      <c r="AJ51" s="72">
        <f t="shared" si="14"/>
        <v>-3.0625191219625317E-3</v>
      </c>
      <c r="AK51" s="72">
        <f t="shared" si="15"/>
        <v>-6.8928450361347732E-2</v>
      </c>
      <c r="AL51" s="72">
        <f t="shared" si="16"/>
        <v>-6.5799249833983471E-4</v>
      </c>
      <c r="AM51" s="72">
        <f t="shared" si="17"/>
        <v>-0.11259858060267822</v>
      </c>
      <c r="AN51" s="72">
        <f t="shared" si="18"/>
        <v>-2.0046599301355106E-2</v>
      </c>
    </row>
    <row r="52" spans="2:40" x14ac:dyDescent="0.3">
      <c r="B52" s="66">
        <f>+'Indice PondENGHO'!A49</f>
        <v>44136</v>
      </c>
      <c r="C52" s="72">
        <f>C$3*('Indice PondENGHO'!D49-'Indice PondENGHO'!D48)/'Indice PondENGHO'!$BL48</f>
        <v>0.99195761005711458</v>
      </c>
      <c r="D52" s="72">
        <f>D$3*('Indice PondENGHO'!E49-'Indice PondENGHO'!E48)/'Indice PondENGHO'!$BL48</f>
        <v>5.5747902952005754E-2</v>
      </c>
      <c r="E52" s="72">
        <f>E$3*('Indice PondENGHO'!F49-'Indice PondENGHO'!F48)/'Indice PondENGHO'!$BL48</f>
        <v>0.30985256927559818</v>
      </c>
      <c r="F52" s="72">
        <f>F$3*('Indice PondENGHO'!G49-'Indice PondENGHO'!G48)/'Indice PondENGHO'!$BL48</f>
        <v>0.33839973955925717</v>
      </c>
      <c r="G52" s="72">
        <f>G$3*('Indice PondENGHO'!H49-'Indice PondENGHO'!H48)/'Indice PondENGHO'!$BL48</f>
        <v>0.17342357740964601</v>
      </c>
      <c r="H52" s="72">
        <f>H$3*('Indice PondENGHO'!I49-'Indice PondENGHO'!I48)/'Indice PondENGHO'!$BL48</f>
        <v>0.17449473189692899</v>
      </c>
      <c r="I52" s="72">
        <f>I$3*('Indice PondENGHO'!J49-'Indice PondENGHO'!J48)/'Indice PondENGHO'!$BL48</f>
        <v>0.38523702145187722</v>
      </c>
      <c r="J52" s="72">
        <f>J$3*('Indice PondENGHO'!K49-'Indice PondENGHO'!K48)/'Indice PondENGHO'!$BL48</f>
        <v>-1.0593222751583148E-2</v>
      </c>
      <c r="K52" s="72">
        <f>K$3*('Indice PondENGHO'!L49-'Indice PondENGHO'!L48)/'Indice PondENGHO'!$BL48</f>
        <v>0.37225771792533729</v>
      </c>
      <c r="L52" s="72">
        <f>L$3*('Indice PondENGHO'!M49-'Indice PondENGHO'!M48)/'Indice PondENGHO'!$BL48</f>
        <v>6.1495763968987781E-3</v>
      </c>
      <c r="M52" s="72">
        <f>M$3*('Indice PondENGHO'!N49-'Indice PondENGHO'!N48)/'Indice PondENGHO'!$BL48</f>
        <v>0.12718993249778984</v>
      </c>
      <c r="N52" s="72">
        <f>N$3*('Indice PondENGHO'!O49-'Indice PondENGHO'!O48)/'Indice PondENGHO'!$BL48</f>
        <v>8.7109873437638027E-2</v>
      </c>
      <c r="O52" s="66"/>
      <c r="P52">
        <f>+P$3*('Indice PondENGHO'!AZ49-'Indice PondENGHO'!AZ48)/'Indice PondENGHO'!$BP48</f>
        <v>0.44384927983142536</v>
      </c>
      <c r="Q52">
        <f>+Q$3*('Indice PondENGHO'!BA49-'Indice PondENGHO'!BA48)/'Indice PondENGHO'!$BP48</f>
        <v>4.5496111406619105E-2</v>
      </c>
      <c r="R52">
        <f>+R$3*('Indice PondENGHO'!BB49-'Indice PondENGHO'!BB48)/'Indice PondENGHO'!$BP48</f>
        <v>0.21325251714843585</v>
      </c>
      <c r="S52">
        <f>+S$3*('Indice PondENGHO'!BC49-'Indice PondENGHO'!BC48)/'Indice PondENGHO'!$BP48</f>
        <v>0.36473478876869536</v>
      </c>
      <c r="T52">
        <f>+T$3*('Indice PondENGHO'!BD49-'Indice PondENGHO'!BD48)/'Indice PondENGHO'!$BP48</f>
        <v>0.28623072804220656</v>
      </c>
      <c r="U52">
        <f>+U$3*('Indice PondENGHO'!BE49-'Indice PondENGHO'!BE48)/'Indice PondENGHO'!$BP48</f>
        <v>0.30480279564003626</v>
      </c>
      <c r="V52">
        <f>+V$3*('Indice PondENGHO'!BF49-'Indice PondENGHO'!BF48)/'Indice PondENGHO'!$BP48</f>
        <v>0.58819134411572704</v>
      </c>
      <c r="W52">
        <f>+W$3*('Indice PondENGHO'!BG49-'Indice PondENGHO'!BG48)/'Indice PondENGHO'!$BP48</f>
        <v>-3.5122096007348849E-2</v>
      </c>
      <c r="X52">
        <f>+X$3*('Indice PondENGHO'!BH49-'Indice PondENGHO'!BH48)/'Indice PondENGHO'!$BP48</f>
        <v>0.47385029759786945</v>
      </c>
      <c r="Y52">
        <f>+Y$3*('Indice PondENGHO'!BI49-'Indice PondENGHO'!BI48)/'Indice PondENGHO'!$BP48</f>
        <v>1.546003395012642E-2</v>
      </c>
      <c r="Z52">
        <f>+Z$3*('Indice PondENGHO'!BJ49-'Indice PondENGHO'!BJ48)/'Indice PondENGHO'!$BP48</f>
        <v>0.2373904263088151</v>
      </c>
      <c r="AA52">
        <f>+AA$3*('Indice PondENGHO'!BK49-'Indice PondENGHO'!BK48)/'Indice PondENGHO'!$BP48</f>
        <v>0.13561287376360023</v>
      </c>
      <c r="AC52" s="72">
        <f t="shared" si="7"/>
        <v>0.54810833022568928</v>
      </c>
      <c r="AD52" s="72">
        <f t="shared" si="8"/>
        <v>1.0251791545386649E-2</v>
      </c>
      <c r="AE52" s="72">
        <f t="shared" si="9"/>
        <v>9.6600052127162328E-2</v>
      </c>
      <c r="AF52" s="72">
        <f t="shared" si="10"/>
        <v>-2.6335049209438188E-2</v>
      </c>
      <c r="AG52" s="72">
        <f t="shared" si="11"/>
        <v>-0.11280715063256055</v>
      </c>
      <c r="AH52" s="72">
        <f t="shared" si="12"/>
        <v>-0.13030806374310727</v>
      </c>
      <c r="AI52" s="72">
        <f t="shared" si="13"/>
        <v>-0.20295432266384983</v>
      </c>
      <c r="AJ52" s="72">
        <f t="shared" si="14"/>
        <v>2.45288732557657E-2</v>
      </c>
      <c r="AK52" s="72">
        <f t="shared" si="15"/>
        <v>-0.10159257967253216</v>
      </c>
      <c r="AL52" s="72">
        <f t="shared" si="16"/>
        <v>-9.3104575532276419E-3</v>
      </c>
      <c r="AM52" s="72">
        <f t="shared" si="17"/>
        <v>-0.11020049381102526</v>
      </c>
      <c r="AN52" s="72">
        <f t="shared" si="18"/>
        <v>-4.8503000325962206E-2</v>
      </c>
    </row>
    <row r="53" spans="2:40" x14ac:dyDescent="0.3">
      <c r="B53" s="66">
        <f>+'Indice PondENGHO'!A50</f>
        <v>44166</v>
      </c>
      <c r="C53" s="72">
        <f>C$3*('Indice PondENGHO'!D50-'Indice PondENGHO'!D49)/'Indice PondENGHO'!$BL49</f>
        <v>1.8602614164590194</v>
      </c>
      <c r="D53" s="72">
        <f>D$3*('Indice PondENGHO'!E50-'Indice PondENGHO'!E49)/'Indice PondENGHO'!$BL49</f>
        <v>6.5713689375724027E-2</v>
      </c>
      <c r="E53" s="72">
        <f>E$3*('Indice PondENGHO'!F50-'Indice PondENGHO'!F49)/'Indice PondENGHO'!$BL49</f>
        <v>0.28299572735231887</v>
      </c>
      <c r="F53" s="72">
        <f>F$3*('Indice PondENGHO'!G50-'Indice PondENGHO'!G49)/'Indice PondENGHO'!$BL49</f>
        <v>0.36282151864461848</v>
      </c>
      <c r="G53" s="72">
        <f>G$3*('Indice PondENGHO'!H50-'Indice PondENGHO'!H49)/'Indice PondENGHO'!$BL49</f>
        <v>0.10118959258431526</v>
      </c>
      <c r="H53" s="72">
        <f>H$3*('Indice PondENGHO'!I50-'Indice PondENGHO'!I49)/'Indice PondENGHO'!$BL49</f>
        <v>0.23449215644974258</v>
      </c>
      <c r="I53" s="72">
        <f>I$3*('Indice PondENGHO'!J50-'Indice PondENGHO'!J49)/'Indice PondENGHO'!$BL49</f>
        <v>0.51352238873058476</v>
      </c>
      <c r="J53" s="72">
        <f>J$3*('Indice PondENGHO'!K50-'Indice PondENGHO'!K49)/'Indice PondENGHO'!$BL49</f>
        <v>1.0169984354958573E-3</v>
      </c>
      <c r="K53" s="72">
        <f>K$3*('Indice PondENGHO'!L50-'Indice PondENGHO'!L49)/'Indice PondENGHO'!$BL49</f>
        <v>0.37591221437726419</v>
      </c>
      <c r="L53" s="72">
        <f>L$3*('Indice PondENGHO'!M50-'Indice PondENGHO'!M49)/'Indice PondENGHO'!$BL49</f>
        <v>9.945431519121418E-4</v>
      </c>
      <c r="M53" s="72">
        <f>M$3*('Indice PondENGHO'!N50-'Indice PondENGHO'!N49)/'Indice PondENGHO'!$BL49</f>
        <v>0.17675610072065281</v>
      </c>
      <c r="N53" s="72">
        <f>N$3*('Indice PondENGHO'!O50-'Indice PondENGHO'!O49)/'Indice PondENGHO'!$BL49</f>
        <v>6.3042476297570815E-2</v>
      </c>
      <c r="O53" s="66"/>
      <c r="P53">
        <f>+P$3*('Indice PondENGHO'!AZ50-'Indice PondENGHO'!AZ49)/'Indice PondENGHO'!$BP49</f>
        <v>0.65340668824019321</v>
      </c>
      <c r="Q53">
        <f>+Q$3*('Indice PondENGHO'!BA50-'Indice PondENGHO'!BA49)/'Indice PondENGHO'!$BP49</f>
        <v>5.0997655611095823E-2</v>
      </c>
      <c r="R53">
        <f>+R$3*('Indice PondENGHO'!BB50-'Indice PondENGHO'!BB49)/'Indice PondENGHO'!$BP49</f>
        <v>0.20516359065057393</v>
      </c>
      <c r="S53">
        <f>+S$3*('Indice PondENGHO'!BC50-'Indice PondENGHO'!BC49)/'Indice PondENGHO'!$BP49</f>
        <v>0.44483147393739642</v>
      </c>
      <c r="T53">
        <f>+T$3*('Indice PondENGHO'!BD50-'Indice PondENGHO'!BD49)/'Indice PondENGHO'!$BP49</f>
        <v>0.17663127671992293</v>
      </c>
      <c r="U53">
        <f>+U$3*('Indice PondENGHO'!BE50-'Indice PondENGHO'!BE49)/'Indice PondENGHO'!$BP49</f>
        <v>0.46297704666628853</v>
      </c>
      <c r="V53">
        <f>+V$3*('Indice PondENGHO'!BF50-'Indice PondENGHO'!BF49)/'Indice PondENGHO'!$BP49</f>
        <v>0.81417154133992109</v>
      </c>
      <c r="W53">
        <f>+W$3*('Indice PondENGHO'!BG50-'Indice PondENGHO'!BG49)/'Indice PondENGHO'!$BP49</f>
        <v>-6.3992245337947677E-4</v>
      </c>
      <c r="X53">
        <f>+X$3*('Indice PondENGHO'!BH50-'Indice PondENGHO'!BH49)/'Indice PondENGHO'!$BP49</f>
        <v>0.50319892014665513</v>
      </c>
      <c r="Y53">
        <f>+Y$3*('Indice PondENGHO'!BI50-'Indice PondENGHO'!BI49)/'Indice PondENGHO'!$BP49</f>
        <v>2.1915242375475347E-4</v>
      </c>
      <c r="Z53">
        <f>+Z$3*('Indice PondENGHO'!BJ50-'Indice PondENGHO'!BJ49)/'Indice PondENGHO'!$BP49</f>
        <v>0.34540640441927961</v>
      </c>
      <c r="AA53">
        <f>+AA$3*('Indice PondENGHO'!BK50-'Indice PondENGHO'!BK49)/'Indice PondENGHO'!$BP49</f>
        <v>7.9990086728393958E-2</v>
      </c>
      <c r="AC53" s="72">
        <f t="shared" si="7"/>
        <v>1.2068547282188262</v>
      </c>
      <c r="AD53" s="72">
        <f t="shared" si="8"/>
        <v>1.4716033764628204E-2</v>
      </c>
      <c r="AE53" s="72">
        <f t="shared" si="9"/>
        <v>7.7832136701744936E-2</v>
      </c>
      <c r="AF53" s="72">
        <f t="shared" si="10"/>
        <v>-8.2009955292777936E-2</v>
      </c>
      <c r="AG53" s="72">
        <f t="shared" si="11"/>
        <v>-7.5441684135607673E-2</v>
      </c>
      <c r="AH53" s="72">
        <f t="shared" si="12"/>
        <v>-0.22848489021654594</v>
      </c>
      <c r="AI53" s="72">
        <f t="shared" si="13"/>
        <v>-0.30064915260933633</v>
      </c>
      <c r="AJ53" s="72">
        <f t="shared" si="14"/>
        <v>1.6569208888753341E-3</v>
      </c>
      <c r="AK53" s="72">
        <f t="shared" si="15"/>
        <v>-0.12728670576939094</v>
      </c>
      <c r="AL53" s="72">
        <f t="shared" si="16"/>
        <v>7.7539072815738827E-4</v>
      </c>
      <c r="AM53" s="72">
        <f t="shared" si="17"/>
        <v>-0.1686503036986268</v>
      </c>
      <c r="AN53" s="72">
        <f t="shared" si="18"/>
        <v>-1.6947610430823143E-2</v>
      </c>
    </row>
    <row r="54" spans="2:40" x14ac:dyDescent="0.3">
      <c r="B54" s="66">
        <f>+'Indice PondENGHO'!A51</f>
        <v>44197</v>
      </c>
      <c r="C54" s="72">
        <f>C$3*('Indice PondENGHO'!D51-'Indice PondENGHO'!D50)/'Indice PondENGHO'!$BL50</f>
        <v>1.8192208199418074</v>
      </c>
      <c r="D54" s="72">
        <f>D$3*('Indice PondENGHO'!E51-'Indice PondENGHO'!E50)/'Indice PondENGHO'!$BL50</f>
        <v>8.2039915014698359E-2</v>
      </c>
      <c r="E54" s="72">
        <f>E$3*('Indice PondENGHO'!F51-'Indice PondENGHO'!F50)/'Indice PondENGHO'!$BL50</f>
        <v>0.14263590052216432</v>
      </c>
      <c r="F54" s="72">
        <f>F$3*('Indice PondENGHO'!G51-'Indice PondENGHO'!G50)/'Indice PondENGHO'!$BL50</f>
        <v>0.23884781688973003</v>
      </c>
      <c r="G54" s="72">
        <f>G$3*('Indice PondENGHO'!H51-'Indice PondENGHO'!H50)/'Indice PondENGHO'!$BL50</f>
        <v>0.12632766122003955</v>
      </c>
      <c r="H54" s="72">
        <f>H$3*('Indice PondENGHO'!I51-'Indice PondENGHO'!I50)/'Indice PondENGHO'!$BL50</f>
        <v>0.16420560541108911</v>
      </c>
      <c r="I54" s="72">
        <f>I$3*('Indice PondENGHO'!J51-'Indice PondENGHO'!J50)/'Indice PondENGHO'!$BL50</f>
        <v>0.55288114542825328</v>
      </c>
      <c r="J54" s="72">
        <f>J$3*('Indice PondENGHO'!K51-'Indice PondENGHO'!K50)/'Indice PondENGHO'!$BL50</f>
        <v>0.70248257873554532</v>
      </c>
      <c r="K54" s="72">
        <f>K$3*('Indice PondENGHO'!L51-'Indice PondENGHO'!L50)/'Indice PondENGHO'!$BL50</f>
        <v>0.36531874601955244</v>
      </c>
      <c r="L54" s="72">
        <f>L$3*('Indice PondENGHO'!M51-'Indice PondENGHO'!M50)/'Indice PondENGHO'!$BL50</f>
        <v>9.13673755296124E-3</v>
      </c>
      <c r="M54" s="72">
        <f>M$3*('Indice PondENGHO'!N51-'Indice PondENGHO'!N50)/'Indice PondENGHO'!$BL50</f>
        <v>0.21809706429307751</v>
      </c>
      <c r="N54" s="72">
        <f>N$3*('Indice PondENGHO'!O51-'Indice PondENGHO'!O50)/'Indice PondENGHO'!$BL50</f>
        <v>6.8644770785449297E-2</v>
      </c>
      <c r="O54" s="66"/>
      <c r="P54">
        <f>+P$3*('Indice PondENGHO'!AZ51-'Indice PondENGHO'!AZ50)/'Indice PondENGHO'!$BP50</f>
        <v>0.77027943235918583</v>
      </c>
      <c r="Q54">
        <f>+Q$3*('Indice PondENGHO'!BA51-'Indice PondENGHO'!BA50)/'Indice PondENGHO'!$BP50</f>
        <v>6.8196703068920589E-2</v>
      </c>
      <c r="R54">
        <f>+R$3*('Indice PondENGHO'!BB51-'Indice PondENGHO'!BB50)/'Indice PondENGHO'!$BP50</f>
        <v>7.6154030944999687E-2</v>
      </c>
      <c r="S54">
        <f>+S$3*('Indice PondENGHO'!BC51-'Indice PondENGHO'!BC50)/'Indice PondENGHO'!$BP50</f>
        <v>0.10612488535747144</v>
      </c>
      <c r="T54">
        <f>+T$3*('Indice PondENGHO'!BD51-'Indice PondENGHO'!BD50)/'Indice PondENGHO'!$BP50</f>
        <v>0.21531884983496097</v>
      </c>
      <c r="U54">
        <f>+U$3*('Indice PondENGHO'!BE51-'Indice PondENGHO'!BE50)/'Indice PondENGHO'!$BP50</f>
        <v>0.2861846996093424</v>
      </c>
      <c r="V54">
        <f>+V$3*('Indice PondENGHO'!BF51-'Indice PondENGHO'!BF50)/'Indice PondENGHO'!$BP50</f>
        <v>0.76136614844183781</v>
      </c>
      <c r="W54">
        <f>+W$3*('Indice PondENGHO'!BG51-'Indice PondENGHO'!BG50)/'Indice PondENGHO'!$BP50</f>
        <v>0.66613287999706028</v>
      </c>
      <c r="X54">
        <f>+X$3*('Indice PondENGHO'!BH51-'Indice PondENGHO'!BH50)/'Indice PondENGHO'!$BP50</f>
        <v>0.47338861942133309</v>
      </c>
      <c r="Y54">
        <f>+Y$3*('Indice PondENGHO'!BI51-'Indice PondENGHO'!BI50)/'Indice PondENGHO'!$BP50</f>
        <v>1.9808182358668356E-2</v>
      </c>
      <c r="Z54">
        <f>+Z$3*('Indice PondENGHO'!BJ51-'Indice PondENGHO'!BJ50)/'Indice PondENGHO'!$BP50</f>
        <v>0.3986010439448785</v>
      </c>
      <c r="AA54">
        <f>+AA$3*('Indice PondENGHO'!BK51-'Indice PondENGHO'!BK50)/'Indice PondENGHO'!$BP50</f>
        <v>9.6252888849621729E-2</v>
      </c>
      <c r="AC54" s="72">
        <f t="shared" si="7"/>
        <v>1.0489413875826217</v>
      </c>
      <c r="AD54" s="72">
        <f t="shared" si="8"/>
        <v>1.384321194577777E-2</v>
      </c>
      <c r="AE54" s="72">
        <f t="shared" si="9"/>
        <v>6.6481869577164635E-2</v>
      </c>
      <c r="AF54" s="72">
        <f t="shared" si="10"/>
        <v>0.13272293153225859</v>
      </c>
      <c r="AG54" s="72">
        <f t="shared" si="11"/>
        <v>-8.8991188614921418E-2</v>
      </c>
      <c r="AH54" s="72">
        <f t="shared" si="12"/>
        <v>-0.12197909419825329</v>
      </c>
      <c r="AI54" s="72">
        <f t="shared" si="13"/>
        <v>-0.20848500301358452</v>
      </c>
      <c r="AJ54" s="72">
        <f t="shared" si="14"/>
        <v>3.6349698738485037E-2</v>
      </c>
      <c r="AK54" s="72">
        <f t="shared" si="15"/>
        <v>-0.10806987340178065</v>
      </c>
      <c r="AL54" s="72">
        <f t="shared" si="16"/>
        <v>-1.0671444805707116E-2</v>
      </c>
      <c r="AM54" s="72">
        <f t="shared" si="17"/>
        <v>-0.18050397965180098</v>
      </c>
      <c r="AN54" s="72">
        <f t="shared" si="18"/>
        <v>-2.7608118064172432E-2</v>
      </c>
    </row>
    <row r="55" spans="2:40" x14ac:dyDescent="0.3">
      <c r="B55" s="66">
        <f>+'Indice PondENGHO'!A52</f>
        <v>44228</v>
      </c>
      <c r="C55" s="72">
        <f>C$3*('Indice PondENGHO'!D52-'Indice PondENGHO'!D51)/'Indice PondENGHO'!$BL51</f>
        <v>1.3827398637875428</v>
      </c>
      <c r="D55" s="72">
        <f>D$3*('Indice PondENGHO'!E52-'Indice PondENGHO'!E51)/'Indice PondENGHO'!$BL51</f>
        <v>6.4497013861740587E-2</v>
      </c>
      <c r="E55" s="72">
        <f>E$3*('Indice PondENGHO'!F52-'Indice PondENGHO'!F51)/'Indice PondENGHO'!$BL51</f>
        <v>0.22161628492575292</v>
      </c>
      <c r="F55" s="72">
        <f>F$3*('Indice PondENGHO'!G52-'Indice PondENGHO'!G51)/'Indice PondENGHO'!$BL51</f>
        <v>0.26454586094548549</v>
      </c>
      <c r="G55" s="72">
        <f>G$3*('Indice PondENGHO'!H52-'Indice PondENGHO'!H51)/'Indice PondENGHO'!$BL51</f>
        <v>0.18599664672955671</v>
      </c>
      <c r="H55" s="72">
        <f>H$3*('Indice PondENGHO'!I52-'Indice PondENGHO'!I51)/'Indice PondENGHO'!$BL51</f>
        <v>0.16936904511800158</v>
      </c>
      <c r="I55" s="72">
        <f>I$3*('Indice PondENGHO'!J52-'Indice PondENGHO'!J51)/'Indice PondENGHO'!$BL51</f>
        <v>0.52072631840699191</v>
      </c>
      <c r="J55" s="72">
        <f>J$3*('Indice PondENGHO'!K52-'Indice PondENGHO'!K51)/'Indice PondENGHO'!$BL51</f>
        <v>0.10281562613512713</v>
      </c>
      <c r="K55" s="72">
        <f>K$3*('Indice PondENGHO'!L52-'Indice PondENGHO'!L51)/'Indice PondENGHO'!$BL51</f>
        <v>0.17352058303858134</v>
      </c>
      <c r="L55" s="72">
        <f>L$3*('Indice PondENGHO'!M52-'Indice PondENGHO'!M51)/'Indice PondENGHO'!$BL51</f>
        <v>2.3187291917785785E-3</v>
      </c>
      <c r="M55" s="72">
        <f>M$3*('Indice PondENGHO'!N52-'Indice PondENGHO'!N51)/'Indice PondENGHO'!$BL51</f>
        <v>0.20662123508330871</v>
      </c>
      <c r="N55" s="72">
        <f>N$3*('Indice PondENGHO'!O52-'Indice PondENGHO'!O51)/'Indice PondENGHO'!$BL51</f>
        <v>0.10568071933970702</v>
      </c>
      <c r="O55" s="66"/>
      <c r="P55">
        <f>+P$3*('Indice PondENGHO'!AZ52-'Indice PondENGHO'!AZ51)/'Indice PondENGHO'!$BP51</f>
        <v>0.64263987500749409</v>
      </c>
      <c r="Q55">
        <f>+Q$3*('Indice PondENGHO'!BA52-'Indice PondENGHO'!BA51)/'Indice PondENGHO'!$BP51</f>
        <v>5.5120862157740827E-2</v>
      </c>
      <c r="R55">
        <f>+R$3*('Indice PondENGHO'!BB52-'Indice PondENGHO'!BB51)/'Indice PondENGHO'!$BP51</f>
        <v>0.16002880746458101</v>
      </c>
      <c r="S55">
        <f>+S$3*('Indice PondENGHO'!BC52-'Indice PondENGHO'!BC51)/'Indice PondENGHO'!$BP51</f>
        <v>0.28081283722105693</v>
      </c>
      <c r="T55">
        <f>+T$3*('Indice PondENGHO'!BD52-'Indice PondENGHO'!BD51)/'Indice PondENGHO'!$BP51</f>
        <v>0.3316159364283352</v>
      </c>
      <c r="U55">
        <f>+U$3*('Indice PondENGHO'!BE52-'Indice PondENGHO'!BE51)/'Indice PondENGHO'!$BP51</f>
        <v>0.28684189343634331</v>
      </c>
      <c r="V55">
        <f>+V$3*('Indice PondENGHO'!BF52-'Indice PondENGHO'!BF51)/'Indice PondENGHO'!$BP51</f>
        <v>0.80172056319797114</v>
      </c>
      <c r="W55">
        <f>+W$3*('Indice PondENGHO'!BG52-'Indice PondENGHO'!BG51)/'Indice PondENGHO'!$BP51</f>
        <v>8.6445138920056327E-2</v>
      </c>
      <c r="X55">
        <f>+X$3*('Indice PondENGHO'!BH52-'Indice PondENGHO'!BH51)/'Indice PondENGHO'!$BP51</f>
        <v>0.23744591777013213</v>
      </c>
      <c r="Y55">
        <f>+Y$3*('Indice PondENGHO'!BI52-'Indice PondENGHO'!BI51)/'Indice PondENGHO'!$BP51</f>
        <v>8.424684834439591E-4</v>
      </c>
      <c r="Z55">
        <f>+Z$3*('Indice PondENGHO'!BJ52-'Indice PondENGHO'!BJ51)/'Indice PondENGHO'!$BP51</f>
        <v>0.41212445027642958</v>
      </c>
      <c r="AA55">
        <f>+AA$3*('Indice PondENGHO'!BK52-'Indice PondENGHO'!BK51)/'Indice PondENGHO'!$BP51</f>
        <v>0.15130584341151501</v>
      </c>
      <c r="AC55" s="72">
        <f t="shared" si="7"/>
        <v>0.74009998878004868</v>
      </c>
      <c r="AD55" s="72">
        <f t="shared" si="8"/>
        <v>9.3761517039997605E-3</v>
      </c>
      <c r="AE55" s="72">
        <f t="shared" si="9"/>
        <v>6.1587477461171908E-2</v>
      </c>
      <c r="AF55" s="72">
        <f t="shared" si="10"/>
        <v>-1.6266976275571443E-2</v>
      </c>
      <c r="AG55" s="72">
        <f t="shared" si="11"/>
        <v>-0.14561928969877849</v>
      </c>
      <c r="AH55" s="72">
        <f t="shared" si="12"/>
        <v>-0.11747284831834173</v>
      </c>
      <c r="AI55" s="72">
        <f t="shared" si="13"/>
        <v>-0.28099424479097923</v>
      </c>
      <c r="AJ55" s="72">
        <f t="shared" si="14"/>
        <v>1.6370487215070798E-2</v>
      </c>
      <c r="AK55" s="72">
        <f t="shared" si="15"/>
        <v>-6.3925334731550792E-2</v>
      </c>
      <c r="AL55" s="72">
        <f t="shared" si="16"/>
        <v>1.4762607083346193E-3</v>
      </c>
      <c r="AM55" s="72">
        <f t="shared" si="17"/>
        <v>-0.20550321519312087</v>
      </c>
      <c r="AN55" s="72">
        <f t="shared" si="18"/>
        <v>-4.5625124071807993E-2</v>
      </c>
    </row>
    <row r="56" spans="2:40" x14ac:dyDescent="0.3">
      <c r="B56" s="66">
        <f>+'Indice PondENGHO'!A53</f>
        <v>44256</v>
      </c>
      <c r="C56" s="72">
        <f>C$3*('Indice PondENGHO'!D53-'Indice PondENGHO'!D52)/'Indice PondENGHO'!$BL52</f>
        <v>1.5669600512686355</v>
      </c>
      <c r="D56" s="72">
        <f>D$3*('Indice PondENGHO'!E53-'Indice PondENGHO'!E52)/'Indice PondENGHO'!$BL52</f>
        <v>0.11551622526562301</v>
      </c>
      <c r="E56" s="72">
        <f>E$3*('Indice PondENGHO'!F53-'Indice PondENGHO'!F52)/'Indice PondENGHO'!$BL52</f>
        <v>0.65356559780740098</v>
      </c>
      <c r="F56" s="72">
        <f>F$3*('Indice PondENGHO'!G53-'Indice PondENGHO'!G52)/'Indice PondENGHO'!$BL52</f>
        <v>0.1914787513034763</v>
      </c>
      <c r="G56" s="72">
        <f>G$3*('Indice PondENGHO'!H53-'Indice PondENGHO'!H52)/'Indice PondENGHO'!$BL52</f>
        <v>0.13115320003002887</v>
      </c>
      <c r="H56" s="72">
        <f>H$3*('Indice PondENGHO'!I53-'Indice PondENGHO'!I52)/'Indice PondENGHO'!$BL52</f>
        <v>0.178828302635785</v>
      </c>
      <c r="I56" s="72">
        <f>I$3*('Indice PondENGHO'!J53-'Indice PondENGHO'!J52)/'Indice PondENGHO'!$BL52</f>
        <v>0.48031523586417102</v>
      </c>
      <c r="J56" s="72">
        <f>J$3*('Indice PondENGHO'!K53-'Indice PondENGHO'!K52)/'Indice PondENGHO'!$BL52</f>
        <v>1.4576328276696004E-2</v>
      </c>
      <c r="K56" s="72">
        <f>K$3*('Indice PondENGHO'!L53-'Indice PondENGHO'!L52)/'Indice PondENGHO'!$BL52</f>
        <v>0.39323425329771827</v>
      </c>
      <c r="L56" s="72">
        <f>L$3*('Indice PondENGHO'!M53-'Indice PondENGHO'!M52)/'Indice PondENGHO'!$BL52</f>
        <v>0.34386669183873991</v>
      </c>
      <c r="M56" s="72">
        <f>M$3*('Indice PondENGHO'!N53-'Indice PondENGHO'!N52)/'Indice PondENGHO'!$BL52</f>
        <v>0.13577932781449559</v>
      </c>
      <c r="N56" s="72">
        <f>N$3*('Indice PondENGHO'!O53-'Indice PondENGHO'!O52)/'Indice PondENGHO'!$BL52</f>
        <v>7.5283843496069577E-2</v>
      </c>
      <c r="O56" s="66"/>
      <c r="P56">
        <f>+P$3*('Indice PondENGHO'!AZ53-'Indice PondENGHO'!AZ52)/'Indice PondENGHO'!$BP52</f>
        <v>0.77927120959291363</v>
      </c>
      <c r="Q56">
        <f>+Q$3*('Indice PondENGHO'!BA53-'Indice PondENGHO'!BA52)/'Indice PondENGHO'!$BP52</f>
        <v>9.8677132167123732E-2</v>
      </c>
      <c r="R56">
        <f>+R$3*('Indice PondENGHO'!BB53-'Indice PondENGHO'!BB52)/'Indice PondENGHO'!$BP52</f>
        <v>0.62600486478971928</v>
      </c>
      <c r="S56">
        <f>+S$3*('Indice PondENGHO'!BC53-'Indice PondENGHO'!BC52)/'Indice PondENGHO'!$BP52</f>
        <v>0.1712390153677856</v>
      </c>
      <c r="T56">
        <f>+T$3*('Indice PondENGHO'!BD53-'Indice PondENGHO'!BD52)/'Indice PondENGHO'!$BP52</f>
        <v>0.227134623387826</v>
      </c>
      <c r="U56">
        <f>+U$3*('Indice PondENGHO'!BE53-'Indice PondENGHO'!BE52)/'Indice PondENGHO'!$BP52</f>
        <v>0.35068777977469662</v>
      </c>
      <c r="V56">
        <f>+V$3*('Indice PondENGHO'!BF53-'Indice PondENGHO'!BF52)/'Indice PondENGHO'!$BP52</f>
        <v>0.69645575580317343</v>
      </c>
      <c r="W56">
        <f>+W$3*('Indice PondENGHO'!BG53-'Indice PondENGHO'!BG52)/'Indice PondENGHO'!$BP52</f>
        <v>1.5470040681320283E-3</v>
      </c>
      <c r="X56">
        <f>+X$3*('Indice PondENGHO'!BH53-'Indice PondENGHO'!BH52)/'Indice PondENGHO'!$BP52</f>
        <v>0.52324408499651531</v>
      </c>
      <c r="Y56">
        <f>+Y$3*('Indice PondENGHO'!BI53-'Indice PondENGHO'!BI52)/'Indice PondENGHO'!$BP52</f>
        <v>0.83541375853590982</v>
      </c>
      <c r="Z56">
        <f>+Z$3*('Indice PondENGHO'!BJ53-'Indice PondENGHO'!BJ52)/'Indice PondENGHO'!$BP52</f>
        <v>0.22889682642137457</v>
      </c>
      <c r="AA56">
        <f>+AA$3*('Indice PondENGHO'!BK53-'Indice PondENGHO'!BK52)/'Indice PondENGHO'!$BP52</f>
        <v>0.10015631119001704</v>
      </c>
      <c r="AC56" s="72">
        <f t="shared" si="7"/>
        <v>0.78768884167572184</v>
      </c>
      <c r="AD56" s="72">
        <f t="shared" si="8"/>
        <v>1.6839093098499278E-2</v>
      </c>
      <c r="AE56" s="72">
        <f t="shared" si="9"/>
        <v>2.7560733017681693E-2</v>
      </c>
      <c r="AF56" s="72">
        <f t="shared" si="10"/>
        <v>2.02397359356907E-2</v>
      </c>
      <c r="AG56" s="72">
        <f t="shared" si="11"/>
        <v>-9.5981423357797135E-2</v>
      </c>
      <c r="AH56" s="72">
        <f t="shared" si="12"/>
        <v>-0.17185947713891161</v>
      </c>
      <c r="AI56" s="72">
        <f t="shared" si="13"/>
        <v>-0.21614051993900241</v>
      </c>
      <c r="AJ56" s="72">
        <f t="shared" si="14"/>
        <v>1.3029324208563975E-2</v>
      </c>
      <c r="AK56" s="72">
        <f t="shared" si="15"/>
        <v>-0.13000983169879704</v>
      </c>
      <c r="AL56" s="72">
        <f t="shared" si="16"/>
        <v>-0.49154706669716991</v>
      </c>
      <c r="AM56" s="72">
        <f t="shared" si="17"/>
        <v>-9.3117498606878985E-2</v>
      </c>
      <c r="AN56" s="72">
        <f t="shared" si="18"/>
        <v>-2.4872467693947464E-2</v>
      </c>
    </row>
    <row r="57" spans="2:40" x14ac:dyDescent="0.3">
      <c r="B57" s="66">
        <f>+'Indice PondENGHO'!A54</f>
        <v>44287</v>
      </c>
      <c r="C57" s="72">
        <f>C$3*('Indice PondENGHO'!D54-'Indice PondENGHO'!D53)/'Indice PondENGHO'!$BL53</f>
        <v>1.5187388696013984</v>
      </c>
      <c r="D57" s="72">
        <f>D$3*('Indice PondENGHO'!E54-'Indice PondENGHO'!E53)/'Indice PondENGHO'!$BL53</f>
        <v>6.6004514157573302E-2</v>
      </c>
      <c r="E57" s="72">
        <f>E$3*('Indice PondENGHO'!F54-'Indice PondENGHO'!F53)/'Indice PondENGHO'!$BL53</f>
        <v>0.47773787259168049</v>
      </c>
      <c r="F57" s="72">
        <f>F$3*('Indice PondENGHO'!G54-'Indice PondENGHO'!G53)/'Indice PondENGHO'!$BL53</f>
        <v>0.45262495776605066</v>
      </c>
      <c r="G57" s="72">
        <f>G$3*('Indice PondENGHO'!H54-'Indice PondENGHO'!H53)/'Indice PondENGHO'!$BL53</f>
        <v>0.16762825702801329</v>
      </c>
      <c r="H57" s="72">
        <f>H$3*('Indice PondENGHO'!I54-'Indice PondENGHO'!I53)/'Indice PondENGHO'!$BL53</f>
        <v>0.16673272344343568</v>
      </c>
      <c r="I57" s="72">
        <f>I$3*('Indice PondENGHO'!J54-'Indice PondENGHO'!J53)/'Indice PondENGHO'!$BL53</f>
        <v>0.62863097689502934</v>
      </c>
      <c r="J57" s="72">
        <f>J$3*('Indice PondENGHO'!K54-'Indice PondENGHO'!K53)/'Indice PondENGHO'!$BL53</f>
        <v>2.7982599736717923E-2</v>
      </c>
      <c r="K57" s="72">
        <f>K$3*('Indice PondENGHO'!L54-'Indice PondENGHO'!L53)/'Indice PondENGHO'!$BL53</f>
        <v>0.1131921180561543</v>
      </c>
      <c r="L57" s="72">
        <f>L$3*('Indice PondENGHO'!M54-'Indice PondENGHO'!M53)/'Indice PondENGHO'!$BL53</f>
        <v>3.9649805670026239E-2</v>
      </c>
      <c r="M57" s="72">
        <f>M$3*('Indice PondENGHO'!N54-'Indice PondENGHO'!N53)/'Indice PondENGHO'!$BL53</f>
        <v>0.15671474859014109</v>
      </c>
      <c r="N57" s="72">
        <f>N$3*('Indice PondENGHO'!O54-'Indice PondENGHO'!O53)/'Indice PondENGHO'!$BL53</f>
        <v>0.11861094962611932</v>
      </c>
      <c r="O57" s="66"/>
      <c r="P57">
        <f>+P$3*('Indice PondENGHO'!AZ54-'Indice PondENGHO'!AZ53)/'Indice PondENGHO'!$BP53</f>
        <v>0.72898154141789795</v>
      </c>
      <c r="Q57">
        <f>+Q$3*('Indice PondENGHO'!BA54-'Indice PondENGHO'!BA53)/'Indice PondENGHO'!$BP53</f>
        <v>5.5416737958205092E-2</v>
      </c>
      <c r="R57">
        <f>+R$3*('Indice PondENGHO'!BB54-'Indice PondENGHO'!BB53)/'Indice PondENGHO'!$BP53</f>
        <v>0.37101960007891605</v>
      </c>
      <c r="S57">
        <f>+S$3*('Indice PondENGHO'!BC54-'Indice PondENGHO'!BC53)/'Indice PondENGHO'!$BP53</f>
        <v>0.46616297842944315</v>
      </c>
      <c r="T57">
        <f>+T$3*('Indice PondENGHO'!BD54-'Indice PondENGHO'!BD53)/'Indice PondENGHO'!$BP53</f>
        <v>0.31439112753407866</v>
      </c>
      <c r="U57">
        <f>+U$3*('Indice PondENGHO'!BE54-'Indice PondENGHO'!BE53)/'Indice PondENGHO'!$BP53</f>
        <v>0.3245776450531187</v>
      </c>
      <c r="V57">
        <f>+V$3*('Indice PondENGHO'!BF54-'Indice PondENGHO'!BF53)/'Indice PondENGHO'!$BP53</f>
        <v>0.93612368491512543</v>
      </c>
      <c r="W57">
        <f>+W$3*('Indice PondENGHO'!BG54-'Indice PondENGHO'!BG53)/'Indice PondENGHO'!$BP53</f>
        <v>2.1504302648334191E-2</v>
      </c>
      <c r="X57">
        <f>+X$3*('Indice PondENGHO'!BH54-'Indice PondENGHO'!BH53)/'Indice PondENGHO'!$BP53</f>
        <v>0.15434485275852786</v>
      </c>
      <c r="Y57">
        <f>+Y$3*('Indice PondENGHO'!BI54-'Indice PondENGHO'!BI53)/'Indice PondENGHO'!$BP53</f>
        <v>9.3371465319818756E-2</v>
      </c>
      <c r="Z57">
        <f>+Z$3*('Indice PondENGHO'!BJ54-'Indice PondENGHO'!BJ53)/'Indice PondENGHO'!$BP53</f>
        <v>0.27908952011972871</v>
      </c>
      <c r="AA57">
        <f>+AA$3*('Indice PondENGHO'!BK54-'Indice PondENGHO'!BK53)/'Indice PondENGHO'!$BP53</f>
        <v>0.16703414938181754</v>
      </c>
      <c r="AC57" s="72">
        <f t="shared" si="7"/>
        <v>0.78975732818350042</v>
      </c>
      <c r="AD57" s="72">
        <f t="shared" si="8"/>
        <v>1.058777619936821E-2</v>
      </c>
      <c r="AE57" s="72">
        <f t="shared" si="9"/>
        <v>0.10671827251276444</v>
      </c>
      <c r="AF57" s="72">
        <f t="shared" si="10"/>
        <v>-1.3538020663392492E-2</v>
      </c>
      <c r="AG57" s="72">
        <f t="shared" si="11"/>
        <v>-0.14676287050606537</v>
      </c>
      <c r="AH57" s="72">
        <f t="shared" si="12"/>
        <v>-0.15784492160968303</v>
      </c>
      <c r="AI57" s="72">
        <f t="shared" si="13"/>
        <v>-0.30749270802009609</v>
      </c>
      <c r="AJ57" s="72">
        <f t="shared" si="14"/>
        <v>6.4782970883837318E-3</v>
      </c>
      <c r="AK57" s="72">
        <f t="shared" si="15"/>
        <v>-4.1152734702373558E-2</v>
      </c>
      <c r="AL57" s="72">
        <f t="shared" si="16"/>
        <v>-5.3721659649792516E-2</v>
      </c>
      <c r="AM57" s="72">
        <f t="shared" si="17"/>
        <v>-0.12237477152958762</v>
      </c>
      <c r="AN57" s="72">
        <f t="shared" si="18"/>
        <v>-4.8423199755698226E-2</v>
      </c>
    </row>
    <row r="58" spans="2:40" x14ac:dyDescent="0.3">
      <c r="B58" s="66">
        <f>+'Indice PondENGHO'!A55</f>
        <v>44317</v>
      </c>
      <c r="C58" s="72">
        <f>C$3*('Indice PondENGHO'!D55-'Indice PondENGHO'!D54)/'Indice PondENGHO'!$BL54</f>
        <v>1.1276682604483246</v>
      </c>
      <c r="D58" s="72">
        <f>D$3*('Indice PondENGHO'!E55-'Indice PondENGHO'!E54)/'Indice PondENGHO'!$BL54</f>
        <v>3.0361025988787534E-2</v>
      </c>
      <c r="E58" s="72">
        <f>E$3*('Indice PondENGHO'!F55-'Indice PondENGHO'!F54)/'Indice PondENGHO'!$BL54</f>
        <v>0.21986735709796124</v>
      </c>
      <c r="F58" s="72">
        <f>F$3*('Indice PondENGHO'!G55-'Indice PondENGHO'!G54)/'Indice PondENGHO'!$BL54</f>
        <v>0.24441811462308408</v>
      </c>
      <c r="G58" s="72">
        <f>G$3*('Indice PondENGHO'!H55-'Indice PondENGHO'!H54)/'Indice PondENGHO'!$BL54</f>
        <v>9.4127732474552486E-2</v>
      </c>
      <c r="H58" s="72">
        <f>H$3*('Indice PondENGHO'!I55-'Indice PondENGHO'!I54)/'Indice PondENGHO'!$BL54</f>
        <v>0.21143279598656969</v>
      </c>
      <c r="I58" s="72">
        <f>I$3*('Indice PondENGHO'!J55-'Indice PondENGHO'!J54)/'Indice PondENGHO'!$BL54</f>
        <v>0.64849038179094765</v>
      </c>
      <c r="J58" s="72">
        <f>J$3*('Indice PondENGHO'!K55-'Indice PondENGHO'!K54)/'Indice PondENGHO'!$BL54</f>
        <v>4.4763683390204229E-2</v>
      </c>
      <c r="K58" s="72">
        <f>K$3*('Indice PondENGHO'!L55-'Indice PondENGHO'!L54)/'Indice PondENGHO'!$BL54</f>
        <v>0.22241280110916939</v>
      </c>
      <c r="L58" s="72">
        <f>L$3*('Indice PondENGHO'!M55-'Indice PondENGHO'!M54)/'Indice PondENGHO'!$BL54</f>
        <v>3.0972893127747234E-2</v>
      </c>
      <c r="M58" s="72">
        <f>M$3*('Indice PondENGHO'!N55-'Indice PondENGHO'!N54)/'Indice PondENGHO'!$BL54</f>
        <v>0.14815888311575223</v>
      </c>
      <c r="N58" s="72">
        <f>N$3*('Indice PondENGHO'!O55-'Indice PondENGHO'!O54)/'Indice PondENGHO'!$BL54</f>
        <v>9.4068366044782845E-2</v>
      </c>
      <c r="O58" s="66"/>
      <c r="P58">
        <f>+P$3*('Indice PondENGHO'!AZ55-'Indice PondENGHO'!AZ54)/'Indice PondENGHO'!$BP54</f>
        <v>0.51800887013184294</v>
      </c>
      <c r="Q58">
        <f>+Q$3*('Indice PondENGHO'!BA55-'Indice PondENGHO'!BA54)/'Indice PondENGHO'!$BP54</f>
        <v>2.4770803623235586E-2</v>
      </c>
      <c r="R58">
        <f>+R$3*('Indice PondENGHO'!BB55-'Indice PondENGHO'!BB54)/'Indice PondENGHO'!$BP54</f>
        <v>0.13004344652074135</v>
      </c>
      <c r="S58">
        <f>+S$3*('Indice PondENGHO'!BC55-'Indice PondENGHO'!BC54)/'Indice PondENGHO'!$BP54</f>
        <v>0.27114562076455612</v>
      </c>
      <c r="T58">
        <f>+T$3*('Indice PondENGHO'!BD55-'Indice PondENGHO'!BD54)/'Indice PondENGHO'!$BP54</f>
        <v>0.16954227444430972</v>
      </c>
      <c r="U58">
        <f>+U$3*('Indice PondENGHO'!BE55-'Indice PondENGHO'!BE54)/'Indice PondENGHO'!$BP54</f>
        <v>0.41762818421629011</v>
      </c>
      <c r="V58">
        <f>+V$3*('Indice PondENGHO'!BF55-'Indice PondENGHO'!BF54)/'Indice PondENGHO'!$BP54</f>
        <v>1.022130024739955</v>
      </c>
      <c r="W58">
        <f>+W$3*('Indice PondENGHO'!BG55-'Indice PondENGHO'!BG54)/'Indice PondENGHO'!$BP54</f>
        <v>4.6828747393053059E-2</v>
      </c>
      <c r="X58">
        <f>+X$3*('Indice PondENGHO'!BH55-'Indice PondENGHO'!BH54)/'Indice PondENGHO'!$BP54</f>
        <v>0.30110918272777576</v>
      </c>
      <c r="Y58">
        <f>+Y$3*('Indice PondENGHO'!BI55-'Indice PondENGHO'!BI54)/'Indice PondENGHO'!$BP54</f>
        <v>8.9276163429690802E-2</v>
      </c>
      <c r="Z58">
        <f>+Z$3*('Indice PondENGHO'!BJ55-'Indice PondENGHO'!BJ54)/'Indice PondENGHO'!$BP54</f>
        <v>0.29051280797120155</v>
      </c>
      <c r="AA58">
        <f>+AA$3*('Indice PondENGHO'!BK55-'Indice PondENGHO'!BK54)/'Indice PondENGHO'!$BP54</f>
        <v>0.12542900136231838</v>
      </c>
      <c r="AC58" s="72">
        <f t="shared" si="7"/>
        <v>0.60965939031648164</v>
      </c>
      <c r="AD58" s="72">
        <f t="shared" si="8"/>
        <v>5.5902223655519487E-3</v>
      </c>
      <c r="AE58" s="72">
        <f t="shared" si="9"/>
        <v>8.982391057721989E-2</v>
      </c>
      <c r="AF58" s="72">
        <f t="shared" si="10"/>
        <v>-2.6727506141472041E-2</v>
      </c>
      <c r="AG58" s="72">
        <f t="shared" si="11"/>
        <v>-7.5414541969757234E-2</v>
      </c>
      <c r="AH58" s="72">
        <f t="shared" si="12"/>
        <v>-0.20619538822972042</v>
      </c>
      <c r="AI58" s="72">
        <f t="shared" si="13"/>
        <v>-0.37363964294900731</v>
      </c>
      <c r="AJ58" s="72">
        <f t="shared" si="14"/>
        <v>-2.0650640028488307E-3</v>
      </c>
      <c r="AK58" s="72">
        <f t="shared" si="15"/>
        <v>-7.869638161860637E-2</v>
      </c>
      <c r="AL58" s="72">
        <f t="shared" si="16"/>
        <v>-5.8303270301943572E-2</v>
      </c>
      <c r="AM58" s="72">
        <f t="shared" si="17"/>
        <v>-0.14235392485544932</v>
      </c>
      <c r="AN58" s="72">
        <f t="shared" si="18"/>
        <v>-3.1360635317535537E-2</v>
      </c>
    </row>
    <row r="59" spans="2:40" x14ac:dyDescent="0.3">
      <c r="B59" s="66">
        <f>+'Indice PondENGHO'!A56</f>
        <v>44348</v>
      </c>
      <c r="C59" s="72">
        <f>C$3*('Indice PondENGHO'!D56-'Indice PondENGHO'!D55)/'Indice PondENGHO'!$BL55</f>
        <v>1.1647155741093016</v>
      </c>
      <c r="D59" s="72">
        <f>D$3*('Indice PondENGHO'!E56-'Indice PondENGHO'!E55)/'Indice PondENGHO'!$BL55</f>
        <v>0.10046367160154801</v>
      </c>
      <c r="E59" s="72">
        <f>E$3*('Indice PondENGHO'!F56-'Indice PondENGHO'!F55)/'Indice PondENGHO'!$BL55</f>
        <v>0.25012200242759475</v>
      </c>
      <c r="F59" s="72">
        <f>F$3*('Indice PondENGHO'!G56-'Indice PondENGHO'!G55)/'Indice PondENGHO'!$BL55</f>
        <v>0.32887348511497355</v>
      </c>
      <c r="G59" s="72">
        <f>G$3*('Indice PondENGHO'!H56-'Indice PondENGHO'!H55)/'Indice PondENGHO'!$BL55</f>
        <v>0.132675312740967</v>
      </c>
      <c r="H59" s="72">
        <f>H$3*('Indice PondENGHO'!I56-'Indice PondENGHO'!I55)/'Indice PondENGHO'!$BL55</f>
        <v>0.1638820684851395</v>
      </c>
      <c r="I59" s="72">
        <f>I$3*('Indice PondENGHO'!J56-'Indice PondENGHO'!J55)/'Indice PondENGHO'!$BL55</f>
        <v>0.3623893378908431</v>
      </c>
      <c r="J59" s="72">
        <f>J$3*('Indice PondENGHO'!K56-'Indice PondENGHO'!K55)/'Indice PondENGHO'!$BL55</f>
        <v>0.32215393182201713</v>
      </c>
      <c r="K59" s="72">
        <f>K$3*('Indice PondENGHO'!L56-'Indice PondENGHO'!L55)/'Indice PondENGHO'!$BL55</f>
        <v>0.17188774954943853</v>
      </c>
      <c r="L59" s="72">
        <f>L$3*('Indice PondENGHO'!M56-'Indice PondENGHO'!M55)/'Indice PondENGHO'!$BL55</f>
        <v>1.5710331363384081E-2</v>
      </c>
      <c r="M59" s="72">
        <f>M$3*('Indice PondENGHO'!N56-'Indice PondENGHO'!N55)/'Indice PondENGHO'!$BL55</f>
        <v>0.12297830915668873</v>
      </c>
      <c r="N59" s="72">
        <f>N$3*('Indice PondENGHO'!O56-'Indice PondENGHO'!O55)/'Indice PondENGHO'!$BL55</f>
        <v>6.3579734903014468E-2</v>
      </c>
      <c r="O59" s="66"/>
      <c r="P59">
        <f>+P$3*('Indice PondENGHO'!AZ56-'Indice PondENGHO'!AZ55)/'Indice PondENGHO'!$BP55</f>
        <v>0.54301444525612863</v>
      </c>
      <c r="Q59">
        <f>+Q$3*('Indice PondENGHO'!BA56-'Indice PondENGHO'!BA55)/'Indice PondENGHO'!$BP55</f>
        <v>8.2622595916038474E-2</v>
      </c>
      <c r="R59">
        <f>+R$3*('Indice PondENGHO'!BB56-'Indice PondENGHO'!BB55)/'Indice PondENGHO'!$BP55</f>
        <v>0.21297900684909002</v>
      </c>
      <c r="S59">
        <f>+S$3*('Indice PondENGHO'!BC56-'Indice PondENGHO'!BC55)/'Indice PondENGHO'!$BP55</f>
        <v>0.29760454427827115</v>
      </c>
      <c r="T59">
        <f>+T$3*('Indice PondENGHO'!BD56-'Indice PondENGHO'!BD55)/'Indice PondENGHO'!$BP55</f>
        <v>0.22997796793662856</v>
      </c>
      <c r="U59">
        <f>+U$3*('Indice PondENGHO'!BE56-'Indice PondENGHO'!BE55)/'Indice PondENGHO'!$BP55</f>
        <v>0.25164475040481221</v>
      </c>
      <c r="V59">
        <f>+V$3*('Indice PondENGHO'!BF56-'Indice PondENGHO'!BF55)/'Indice PondENGHO'!$BP55</f>
        <v>0.58605695096803634</v>
      </c>
      <c r="W59">
        <f>+W$3*('Indice PondENGHO'!BG56-'Indice PondENGHO'!BG55)/'Indice PondENGHO'!$BP55</f>
        <v>0.30529682725608426</v>
      </c>
      <c r="X59">
        <f>+X$3*('Indice PondENGHO'!BH56-'Indice PondENGHO'!BH55)/'Indice PondENGHO'!$BP55</f>
        <v>0.21302441237480288</v>
      </c>
      <c r="Y59">
        <f>+Y$3*('Indice PondENGHO'!BI56-'Indice PondENGHO'!BI55)/'Indice PondENGHO'!$BP55</f>
        <v>3.7581067931252293E-2</v>
      </c>
      <c r="Z59">
        <f>+Z$3*('Indice PondENGHO'!BJ56-'Indice PondENGHO'!BJ55)/'Indice PondENGHO'!$BP55</f>
        <v>0.2310127483434985</v>
      </c>
      <c r="AA59">
        <f>+AA$3*('Indice PondENGHO'!BK56-'Indice PondENGHO'!BK55)/'Indice PondENGHO'!$BP55</f>
        <v>8.7269252756895357E-2</v>
      </c>
      <c r="AC59" s="72">
        <f t="shared" si="7"/>
        <v>0.62170112885317297</v>
      </c>
      <c r="AD59" s="72">
        <f t="shared" si="8"/>
        <v>1.7841075685509536E-2</v>
      </c>
      <c r="AE59" s="72">
        <f t="shared" si="9"/>
        <v>3.7142995578504728E-2</v>
      </c>
      <c r="AF59" s="72">
        <f t="shared" si="10"/>
        <v>3.1268940836702397E-2</v>
      </c>
      <c r="AG59" s="72">
        <f t="shared" si="11"/>
        <v>-9.7302655195661558E-2</v>
      </c>
      <c r="AH59" s="72">
        <f t="shared" si="12"/>
        <v>-8.7762681919672708E-2</v>
      </c>
      <c r="AI59" s="72">
        <f t="shared" si="13"/>
        <v>-0.22366761307719324</v>
      </c>
      <c r="AJ59" s="72">
        <f t="shared" si="14"/>
        <v>1.6857104565932868E-2</v>
      </c>
      <c r="AK59" s="72">
        <f t="shared" si="15"/>
        <v>-4.1136662825364351E-2</v>
      </c>
      <c r="AL59" s="72">
        <f t="shared" si="16"/>
        <v>-2.1870736567868213E-2</v>
      </c>
      <c r="AM59" s="72">
        <f t="shared" si="17"/>
        <v>-0.10803443918680977</v>
      </c>
      <c r="AN59" s="72">
        <f t="shared" si="18"/>
        <v>-2.368951785388089E-2</v>
      </c>
    </row>
    <row r="60" spans="2:40" x14ac:dyDescent="0.3">
      <c r="B60" s="66">
        <f>+'Indice PondENGHO'!A57</f>
        <v>44378</v>
      </c>
      <c r="C60" s="72">
        <f>C$3*('Indice PondENGHO'!D57-'Indice PondENGHO'!D56)/'Indice PondENGHO'!$BL56</f>
        <v>1.1928830177718845</v>
      </c>
      <c r="D60" s="72">
        <f>D$3*('Indice PondENGHO'!E57-'Indice PondENGHO'!E56)/'Indice PondENGHO'!$BL56</f>
        <v>5.4794387137440892E-2</v>
      </c>
      <c r="E60" s="72">
        <f>E$3*('Indice PondENGHO'!F57-'Indice PondENGHO'!F56)/'Indice PondENGHO'!$BL56</f>
        <v>0.12459834144186616</v>
      </c>
      <c r="F60" s="72">
        <f>F$3*('Indice PondENGHO'!G57-'Indice PondENGHO'!G56)/'Indice PondENGHO'!$BL56</f>
        <v>0.32378291568709855</v>
      </c>
      <c r="G60" s="72">
        <f>G$3*('Indice PondENGHO'!H57-'Indice PondENGHO'!H56)/'Indice PondENGHO'!$BL56</f>
        <v>0.11115481889172835</v>
      </c>
      <c r="H60" s="72">
        <f>H$3*('Indice PondENGHO'!I57-'Indice PondENGHO'!I56)/'Indice PondENGHO'!$BL56</f>
        <v>0.1875579543714008</v>
      </c>
      <c r="I60" s="72">
        <f>I$3*('Indice PondENGHO'!J57-'Indice PondENGHO'!J56)/'Indice PondENGHO'!$BL56</f>
        <v>0.28018790666586285</v>
      </c>
      <c r="J60" s="72">
        <f>J$3*('Indice PondENGHO'!K57-'Indice PondENGHO'!K56)/'Indice PondENGHO'!$BL56</f>
        <v>2.8483198990884504E-2</v>
      </c>
      <c r="K60" s="72">
        <f>K$3*('Indice PondENGHO'!L57-'Indice PondENGHO'!L56)/'Indice PondENGHO'!$BL56</f>
        <v>0.222025660415579</v>
      </c>
      <c r="L60" s="72">
        <f>L$3*('Indice PondENGHO'!M57-'Indice PondENGHO'!M56)/'Indice PondENGHO'!$BL56</f>
        <v>3.417249586156261E-2</v>
      </c>
      <c r="M60" s="72">
        <f>M$3*('Indice PondENGHO'!N57-'Indice PondENGHO'!N56)/'Indice PondENGHO'!$BL56</f>
        <v>0.1868633393685129</v>
      </c>
      <c r="N60" s="72">
        <f>N$3*('Indice PondENGHO'!O57-'Indice PondENGHO'!O56)/'Indice PondENGHO'!$BL56</f>
        <v>9.6794678940836959E-2</v>
      </c>
      <c r="O60" s="66"/>
      <c r="P60">
        <f>+P$3*('Indice PondENGHO'!AZ57-'Indice PondENGHO'!AZ56)/'Indice PondENGHO'!$BP56</f>
        <v>0.57888038575101863</v>
      </c>
      <c r="Q60">
        <f>+Q$3*('Indice PondENGHO'!BA57-'Indice PondENGHO'!BA56)/'Indice PondENGHO'!$BP56</f>
        <v>4.8589797975154204E-2</v>
      </c>
      <c r="R60">
        <f>+R$3*('Indice PondENGHO'!BB57-'Indice PondENGHO'!BB56)/'Indice PondENGHO'!$BP56</f>
        <v>7.4762073747954669E-2</v>
      </c>
      <c r="S60">
        <f>+S$3*('Indice PondENGHO'!BC57-'Indice PondENGHO'!BC56)/'Indice PondENGHO'!$BP56</f>
        <v>0.38710995383160712</v>
      </c>
      <c r="T60">
        <f>+T$3*('Indice PondENGHO'!BD57-'Indice PondENGHO'!BD56)/'Indice PondENGHO'!$BP56</f>
        <v>0.19408846791785636</v>
      </c>
      <c r="U60">
        <f>+U$3*('Indice PondENGHO'!BE57-'Indice PondENGHO'!BE56)/'Indice PondENGHO'!$BP56</f>
        <v>0.31172086903570095</v>
      </c>
      <c r="V60">
        <f>+V$3*('Indice PondENGHO'!BF57-'Indice PondENGHO'!BF56)/'Indice PondENGHO'!$BP56</f>
        <v>0.39150218504512896</v>
      </c>
      <c r="W60">
        <f>+W$3*('Indice PondENGHO'!BG57-'Indice PondENGHO'!BG56)/'Indice PondENGHO'!$BP56</f>
        <v>1.2220957159414821E-2</v>
      </c>
      <c r="X60">
        <f>+X$3*('Indice PondENGHO'!BH57-'Indice PondENGHO'!BH56)/'Indice PondENGHO'!$BP56</f>
        <v>0.30031576719855474</v>
      </c>
      <c r="Y60">
        <f>+Y$3*('Indice PondENGHO'!BI57-'Indice PondENGHO'!BI56)/'Indice PondENGHO'!$BP56</f>
        <v>0.10998825661857305</v>
      </c>
      <c r="Z60">
        <f>+Z$3*('Indice PondENGHO'!BJ57-'Indice PondENGHO'!BJ56)/'Indice PondENGHO'!$BP56</f>
        <v>0.36947205252217041</v>
      </c>
      <c r="AA60">
        <f>+AA$3*('Indice PondENGHO'!BK57-'Indice PondENGHO'!BK56)/'Indice PondENGHO'!$BP56</f>
        <v>0.14748209179336957</v>
      </c>
      <c r="AC60" s="72">
        <f t="shared" si="7"/>
        <v>0.61400263202086591</v>
      </c>
      <c r="AD60" s="72">
        <f t="shared" si="8"/>
        <v>6.2045891622866875E-3</v>
      </c>
      <c r="AE60" s="72">
        <f t="shared" si="9"/>
        <v>4.9836267693911487E-2</v>
      </c>
      <c r="AF60" s="72">
        <f t="shared" si="10"/>
        <v>-6.3327038144508574E-2</v>
      </c>
      <c r="AG60" s="72">
        <f t="shared" si="11"/>
        <v>-8.2933649026128015E-2</v>
      </c>
      <c r="AH60" s="72">
        <f t="shared" si="12"/>
        <v>-0.12416291466430016</v>
      </c>
      <c r="AI60" s="72">
        <f t="shared" si="13"/>
        <v>-0.11131427837926611</v>
      </c>
      <c r="AJ60" s="72">
        <f t="shared" si="14"/>
        <v>1.6262241831469681E-2</v>
      </c>
      <c r="AK60" s="72">
        <f t="shared" si="15"/>
        <v>-7.8290106782975738E-2</v>
      </c>
      <c r="AL60" s="72">
        <f t="shared" si="16"/>
        <v>-7.5815760757010436E-2</v>
      </c>
      <c r="AM60" s="72">
        <f t="shared" si="17"/>
        <v>-0.18260871315365751</v>
      </c>
      <c r="AN60" s="72">
        <f t="shared" si="18"/>
        <v>-5.0687412852532615E-2</v>
      </c>
    </row>
    <row r="61" spans="2:40" x14ac:dyDescent="0.3">
      <c r="B61" s="66">
        <f>+'Indice PondENGHO'!A58</f>
        <v>44409</v>
      </c>
      <c r="C61" s="72">
        <f>C$3*('Indice PondENGHO'!D58-'Indice PondENGHO'!D57)/'Indice PondENGHO'!$BL57</f>
        <v>0.5514768155907821</v>
      </c>
      <c r="D61" s="72">
        <f>D$3*('Indice PondENGHO'!E58-'Indice PondENGHO'!E57)/'Indice PondENGHO'!$BL57</f>
        <v>3.966656802836252E-2</v>
      </c>
      <c r="E61" s="72">
        <f>E$3*('Indice PondENGHO'!F58-'Indice PondENGHO'!F57)/'Indice PondENGHO'!$BL57</f>
        <v>0.26256098804728778</v>
      </c>
      <c r="F61" s="72">
        <f>F$3*('Indice PondENGHO'!G58-'Indice PondENGHO'!G57)/'Indice PondENGHO'!$BL57</f>
        <v>0.12504350697852834</v>
      </c>
      <c r="G61" s="72">
        <f>G$3*('Indice PondENGHO'!H58-'Indice PondENGHO'!H57)/'Indice PondENGHO'!$BL57</f>
        <v>0.13667516779575764</v>
      </c>
      <c r="H61" s="72">
        <f>H$3*('Indice PondENGHO'!I58-'Indice PondENGHO'!I57)/'Indice PondENGHO'!$BL57</f>
        <v>0.18832938062106758</v>
      </c>
      <c r="I61" s="72">
        <f>I$3*('Indice PondENGHO'!J58-'Indice PondENGHO'!J57)/'Indice PondENGHO'!$BL57</f>
        <v>0.27981628565869932</v>
      </c>
      <c r="J61" s="72">
        <f>J$3*('Indice PondENGHO'!K58-'Indice PondENGHO'!K57)/'Indice PondENGHO'!$BL57</f>
        <v>-2.0879549409810794E-2</v>
      </c>
      <c r="K61" s="72">
        <f>K$3*('Indice PondENGHO'!L58-'Indice PondENGHO'!L57)/'Indice PondENGHO'!$BL57</f>
        <v>0.27120537367158992</v>
      </c>
      <c r="L61" s="72">
        <f>L$3*('Indice PondENGHO'!M58-'Indice PondENGHO'!M57)/'Indice PondENGHO'!$BL57</f>
        <v>6.0938207490929909E-2</v>
      </c>
      <c r="M61" s="72">
        <f>M$3*('Indice PondENGHO'!N58-'Indice PondENGHO'!N57)/'Indice PondENGHO'!$BL57</f>
        <v>0.12060004136902486</v>
      </c>
      <c r="N61" s="72">
        <f>N$3*('Indice PondENGHO'!O58-'Indice PondENGHO'!O57)/'Indice PondENGHO'!$BL57</f>
        <v>0.1050422009468847</v>
      </c>
      <c r="O61" s="66"/>
      <c r="P61">
        <f>+P$3*('Indice PondENGHO'!AZ58-'Indice PondENGHO'!AZ57)/'Indice PondENGHO'!$BP57</f>
        <v>0.25815813316501351</v>
      </c>
      <c r="Q61">
        <f>+Q$3*('Indice PondENGHO'!BA58-'Indice PondENGHO'!BA57)/'Indice PondENGHO'!$BP57</f>
        <v>3.0263164318880483E-2</v>
      </c>
      <c r="R61">
        <f>+R$3*('Indice PondENGHO'!BB58-'Indice PondENGHO'!BB57)/'Indice PondENGHO'!$BP57</f>
        <v>0.20141375522831792</v>
      </c>
      <c r="S61">
        <f>+S$3*('Indice PondENGHO'!BC58-'Indice PondENGHO'!BC57)/'Indice PondENGHO'!$BP57</f>
        <v>0.18876745518444504</v>
      </c>
      <c r="T61">
        <f>+T$3*('Indice PondENGHO'!BD58-'Indice PondENGHO'!BD57)/'Indice PondENGHO'!$BP57</f>
        <v>0.22986894333639804</v>
      </c>
      <c r="U61">
        <f>+U$3*('Indice PondENGHO'!BE58-'Indice PondENGHO'!BE57)/'Indice PondENGHO'!$BP57</f>
        <v>0.37940471797146641</v>
      </c>
      <c r="V61">
        <f>+V$3*('Indice PondENGHO'!BF58-'Indice PondENGHO'!BF57)/'Indice PondENGHO'!$BP57</f>
        <v>0.43798251370623453</v>
      </c>
      <c r="W61">
        <f>+W$3*('Indice PondENGHO'!BG58-'Indice PondENGHO'!BG57)/'Indice PondENGHO'!$BP57</f>
        <v>-2.7855770486668263E-2</v>
      </c>
      <c r="X61">
        <f>+X$3*('Indice PondENGHO'!BH58-'Indice PondENGHO'!BH57)/'Indice PondENGHO'!$BP57</f>
        <v>0.35071503738071247</v>
      </c>
      <c r="Y61">
        <f>+Y$3*('Indice PondENGHO'!BI58-'Indice PondENGHO'!BI57)/'Indice PondENGHO'!$BP57</f>
        <v>0.14386386035291054</v>
      </c>
      <c r="Z61">
        <f>+Z$3*('Indice PondENGHO'!BJ58-'Indice PondENGHO'!BJ57)/'Indice PondENGHO'!$BP57</f>
        <v>0.2142662160065987</v>
      </c>
      <c r="AA61">
        <f>+AA$3*('Indice PondENGHO'!BK58-'Indice PondENGHO'!BK57)/'Indice PondENGHO'!$BP57</f>
        <v>0.14613252535462731</v>
      </c>
      <c r="AC61" s="72">
        <f t="shared" si="7"/>
        <v>0.29331868242576858</v>
      </c>
      <c r="AD61" s="72">
        <f t="shared" si="8"/>
        <v>9.4034037094820368E-3</v>
      </c>
      <c r="AE61" s="72">
        <f t="shared" si="9"/>
        <v>6.114723281896986E-2</v>
      </c>
      <c r="AF61" s="72">
        <f t="shared" si="10"/>
        <v>-6.3723948205916703E-2</v>
      </c>
      <c r="AG61" s="72">
        <f t="shared" si="11"/>
        <v>-9.31937755406404E-2</v>
      </c>
      <c r="AH61" s="72">
        <f t="shared" si="12"/>
        <v>-0.19107533735039883</v>
      </c>
      <c r="AI61" s="72">
        <f t="shared" si="13"/>
        <v>-0.15816622804753522</v>
      </c>
      <c r="AJ61" s="72">
        <f t="shared" si="14"/>
        <v>6.9762210768574695E-3</v>
      </c>
      <c r="AK61" s="72">
        <f t="shared" si="15"/>
        <v>-7.9509663709122547E-2</v>
      </c>
      <c r="AL61" s="72">
        <f t="shared" si="16"/>
        <v>-8.2925652861980642E-2</v>
      </c>
      <c r="AM61" s="72">
        <f t="shared" si="17"/>
        <v>-9.3666174637573846E-2</v>
      </c>
      <c r="AN61" s="72">
        <f t="shared" si="18"/>
        <v>-4.1090324407742615E-2</v>
      </c>
    </row>
    <row r="62" spans="2:40" x14ac:dyDescent="0.3">
      <c r="B62" s="66">
        <f>+'Indice PondENGHO'!A59</f>
        <v>44440</v>
      </c>
      <c r="C62" s="72">
        <f>C$3*('Indice PondENGHO'!D59-'Indice PondENGHO'!D58)/'Indice PondENGHO'!$BL58</f>
        <v>1.022700968050348</v>
      </c>
      <c r="D62" s="72">
        <f>D$3*('Indice PondENGHO'!E59-'Indice PondENGHO'!E58)/'Indice PondENGHO'!$BL58</f>
        <v>0.10651167135872074</v>
      </c>
      <c r="E62" s="72">
        <f>E$3*('Indice PondENGHO'!F59-'Indice PondENGHO'!F58)/'Indice PondENGHO'!$BL58</f>
        <v>0.45191098146631475</v>
      </c>
      <c r="F62" s="72">
        <f>F$3*('Indice PondENGHO'!G59-'Indice PondENGHO'!G58)/'Indice PondENGHO'!$BL58</f>
        <v>0.24998690019656267</v>
      </c>
      <c r="G62" s="72">
        <f>G$3*('Indice PondENGHO'!H59-'Indice PondENGHO'!H58)/'Indice PondENGHO'!$BL58</f>
        <v>0.13620470288320932</v>
      </c>
      <c r="H62" s="72">
        <f>H$3*('Indice PondENGHO'!I59-'Indice PondENGHO'!I58)/'Indice PondENGHO'!$BL58</f>
        <v>0.1973323071075786</v>
      </c>
      <c r="I62" s="72">
        <f>I$3*('Indice PondENGHO'!J59-'Indice PondENGHO'!J58)/'Indice PondENGHO'!$BL58</f>
        <v>0.31843686568888846</v>
      </c>
      <c r="J62" s="72">
        <f>J$3*('Indice PondENGHO'!K59-'Indice PondENGHO'!K58)/'Indice PondENGHO'!$BL58</f>
        <v>0.11795198539930356</v>
      </c>
      <c r="K62" s="72">
        <f>K$3*('Indice PondENGHO'!L59-'Indice PondENGHO'!L58)/'Indice PondENGHO'!$BL58</f>
        <v>0.27831357220737318</v>
      </c>
      <c r="L62" s="72">
        <f>L$3*('Indice PondENGHO'!M59-'Indice PondENGHO'!M58)/'Indice PondENGHO'!$BL58</f>
        <v>4.460831045216216E-2</v>
      </c>
      <c r="M62" s="72">
        <f>M$3*('Indice PondENGHO'!N59-'Indice PondENGHO'!N58)/'Indice PondENGHO'!$BL58</f>
        <v>0.16027056489763181</v>
      </c>
      <c r="N62" s="72">
        <f>N$3*('Indice PondENGHO'!O59-'Indice PondENGHO'!O58)/'Indice PondENGHO'!$BL58</f>
        <v>7.5277091395716172E-2</v>
      </c>
      <c r="O62" s="66"/>
      <c r="P62">
        <f>+P$3*('Indice PondENGHO'!AZ59-'Indice PondENGHO'!AZ58)/'Indice PondENGHO'!$BP58</f>
        <v>0.49986681390024784</v>
      </c>
      <c r="Q62">
        <f>+Q$3*('Indice PondENGHO'!BA59-'Indice PondENGHO'!BA58)/'Indice PondENGHO'!$BP58</f>
        <v>9.1259172269833447E-2</v>
      </c>
      <c r="R62">
        <f>+R$3*('Indice PondENGHO'!BB59-'Indice PondENGHO'!BB58)/'Indice PondENGHO'!$BP58</f>
        <v>0.36348674588794916</v>
      </c>
      <c r="S62">
        <f>+S$3*('Indice PondENGHO'!BC59-'Indice PondENGHO'!BC58)/'Indice PondENGHO'!$BP58</f>
        <v>0.23873563265832567</v>
      </c>
      <c r="T62">
        <f>+T$3*('Indice PondENGHO'!BD59-'Indice PondENGHO'!BD58)/'Indice PondENGHO'!$BP58</f>
        <v>0.25406266343896095</v>
      </c>
      <c r="U62">
        <f>+U$3*('Indice PondENGHO'!BE59-'Indice PondENGHO'!BE58)/'Indice PondENGHO'!$BP58</f>
        <v>0.39394867887196883</v>
      </c>
      <c r="V62">
        <f>+V$3*('Indice PondENGHO'!BF59-'Indice PondENGHO'!BF58)/'Indice PondENGHO'!$BP58</f>
        <v>0.53548511858500736</v>
      </c>
      <c r="W62">
        <f>+W$3*('Indice PondENGHO'!BG59-'Indice PondENGHO'!BG58)/'Indice PondENGHO'!$BP58</f>
        <v>0.12316050472983146</v>
      </c>
      <c r="X62">
        <f>+X$3*('Indice PondENGHO'!BH59-'Indice PondENGHO'!BH58)/'Indice PondENGHO'!$BP58</f>
        <v>0.37100732459512709</v>
      </c>
      <c r="Y62">
        <f>+Y$3*('Indice PondENGHO'!BI59-'Indice PondENGHO'!BI58)/'Indice PondENGHO'!$BP58</f>
        <v>0.11566191657579018</v>
      </c>
      <c r="Z62">
        <f>+Z$3*('Indice PondENGHO'!BJ59-'Indice PondENGHO'!BJ58)/'Indice PondENGHO'!$BP58</f>
        <v>0.32272008542570724</v>
      </c>
      <c r="AA62">
        <f>+AA$3*('Indice PondENGHO'!BK59-'Indice PondENGHO'!BK58)/'Indice PondENGHO'!$BP58</f>
        <v>9.3283825431636491E-2</v>
      </c>
      <c r="AC62" s="72">
        <f t="shared" si="7"/>
        <v>0.52283415415010026</v>
      </c>
      <c r="AD62" s="72">
        <f t="shared" si="8"/>
        <v>1.5252499088887289E-2</v>
      </c>
      <c r="AE62" s="72">
        <f t="shared" si="9"/>
        <v>8.8424235578365595E-2</v>
      </c>
      <c r="AF62" s="72">
        <f t="shared" si="10"/>
        <v>1.1251267538236992E-2</v>
      </c>
      <c r="AG62" s="72">
        <f t="shared" si="11"/>
        <v>-0.11785796055575162</v>
      </c>
      <c r="AH62" s="72">
        <f t="shared" si="12"/>
        <v>-0.19661637176439023</v>
      </c>
      <c r="AI62" s="72">
        <f t="shared" si="13"/>
        <v>-0.2170482528961189</v>
      </c>
      <c r="AJ62" s="72">
        <f t="shared" si="14"/>
        <v>-5.2085193305279054E-3</v>
      </c>
      <c r="AK62" s="72">
        <f t="shared" si="15"/>
        <v>-9.2693752387753903E-2</v>
      </c>
      <c r="AL62" s="72">
        <f t="shared" si="16"/>
        <v>-7.1053606123628016E-2</v>
      </c>
      <c r="AM62" s="72">
        <f t="shared" si="17"/>
        <v>-0.16244952052807543</v>
      </c>
      <c r="AN62" s="72">
        <f t="shared" si="18"/>
        <v>-1.8006734035920319E-2</v>
      </c>
    </row>
    <row r="63" spans="2:40" x14ac:dyDescent="0.3">
      <c r="B63" s="66">
        <f>+'Indice PondENGHO'!A60</f>
        <v>44470</v>
      </c>
      <c r="C63" s="72">
        <f>C$3*('Indice PondENGHO'!D60-'Indice PondENGHO'!D59)/'Indice PondENGHO'!$BL59</f>
        <v>1.216110542035381</v>
      </c>
      <c r="D63" s="72">
        <f>D$3*('Indice PondENGHO'!E60-'Indice PondENGHO'!E59)/'Indice PondENGHO'!$BL59</f>
        <v>4.4402930013905911E-2</v>
      </c>
      <c r="E63" s="72">
        <f>E$3*('Indice PondENGHO'!F60-'Indice PondENGHO'!F59)/'Indice PondENGHO'!$BL59</f>
        <v>0.39462121636213937</v>
      </c>
      <c r="F63" s="72">
        <f>F$3*('Indice PondENGHO'!G60-'Indice PondENGHO'!G59)/'Indice PondENGHO'!$BL59</f>
        <v>0.28982360591571765</v>
      </c>
      <c r="G63" s="72">
        <f>G$3*('Indice PondENGHO'!H60-'Indice PondENGHO'!H59)/'Indice PondENGHO'!$BL59</f>
        <v>0.11156028331377463</v>
      </c>
      <c r="H63" s="72">
        <f>H$3*('Indice PondENGHO'!I60-'Indice PondENGHO'!I59)/'Indice PondENGHO'!$BL59</f>
        <v>0.21152911388540985</v>
      </c>
      <c r="I63" s="72">
        <f>I$3*('Indice PondENGHO'!J60-'Indice PondENGHO'!J59)/'Indice PondENGHO'!$BL59</f>
        <v>0.35172678643232186</v>
      </c>
      <c r="J63" s="72">
        <f>J$3*('Indice PondENGHO'!K60-'Indice PondENGHO'!K59)/'Indice PondENGHO'!$BL59</f>
        <v>5.0986702382184113E-2</v>
      </c>
      <c r="K63" s="72">
        <f>K$3*('Indice PondENGHO'!L60-'Indice PondENGHO'!L59)/'Indice PondENGHO'!$BL59</f>
        <v>0.29464761669922329</v>
      </c>
      <c r="L63" s="72">
        <f>L$3*('Indice PondENGHO'!M60-'Indice PondENGHO'!M59)/'Indice PondENGHO'!$BL59</f>
        <v>1.8978205460040053E-2</v>
      </c>
      <c r="M63" s="72">
        <f>M$3*('Indice PondENGHO'!N60-'Indice PondENGHO'!N59)/'Indice PondENGHO'!$BL59</f>
        <v>0.16606170955314417</v>
      </c>
      <c r="N63" s="72">
        <f>N$3*('Indice PondENGHO'!O60-'Indice PondENGHO'!O59)/'Indice PondENGHO'!$BL59</f>
        <v>0.10255511863277965</v>
      </c>
      <c r="O63" s="66"/>
      <c r="P63">
        <f>+P$3*('Indice PondENGHO'!AZ60-'Indice PondENGHO'!AZ59)/'Indice PondENGHO'!$BP59</f>
        <v>0.56314426198936052</v>
      </c>
      <c r="Q63">
        <f>+Q$3*('Indice PondENGHO'!BA60-'Indice PondENGHO'!BA59)/'Indice PondENGHO'!$BP59</f>
        <v>3.3700586879512724E-2</v>
      </c>
      <c r="R63">
        <f>+R$3*('Indice PondENGHO'!BB60-'Indice PondENGHO'!BB59)/'Indice PondENGHO'!$BP59</f>
        <v>0.31344708701979879</v>
      </c>
      <c r="S63">
        <f>+S$3*('Indice PondENGHO'!BC60-'Indice PondENGHO'!BC59)/'Indice PondENGHO'!$BP59</f>
        <v>0.31566531573318463</v>
      </c>
      <c r="T63">
        <f>+T$3*('Indice PondENGHO'!BD60-'Indice PondENGHO'!BD59)/'Indice PondENGHO'!$BP59</f>
        <v>0.19906782377214913</v>
      </c>
      <c r="U63">
        <f>+U$3*('Indice PondENGHO'!BE60-'Indice PondENGHO'!BE59)/'Indice PondENGHO'!$BP59</f>
        <v>0.44865757500908082</v>
      </c>
      <c r="V63">
        <f>+V$3*('Indice PondENGHO'!BF60-'Indice PondENGHO'!BF59)/'Indice PondENGHO'!$BP59</f>
        <v>0.52995009254651682</v>
      </c>
      <c r="W63">
        <f>+W$3*('Indice PondENGHO'!BG60-'Indice PondENGHO'!BG59)/'Indice PondENGHO'!$BP59</f>
        <v>4.5010150240260643E-2</v>
      </c>
      <c r="X63">
        <f>+X$3*('Indice PondENGHO'!BH60-'Indice PondENGHO'!BH59)/'Indice PondENGHO'!$BP59</f>
        <v>0.37746099882579692</v>
      </c>
      <c r="Y63">
        <f>+Y$3*('Indice PondENGHO'!BI60-'Indice PondENGHO'!BI59)/'Indice PondENGHO'!$BP59</f>
        <v>4.1868210124199751E-2</v>
      </c>
      <c r="Z63">
        <f>+Z$3*('Indice PondENGHO'!BJ60-'Indice PondENGHO'!BJ59)/'Indice PondENGHO'!$BP59</f>
        <v>0.3168648975917589</v>
      </c>
      <c r="AA63">
        <f>+AA$3*('Indice PondENGHO'!BK60-'Indice PondENGHO'!BK59)/'Indice PondENGHO'!$BP59</f>
        <v>0.15363332927190887</v>
      </c>
      <c r="AC63" s="72">
        <f t="shared" si="7"/>
        <v>0.65296628004602053</v>
      </c>
      <c r="AD63" s="72">
        <f t="shared" si="8"/>
        <v>1.0702343134393187E-2</v>
      </c>
      <c r="AE63" s="72">
        <f t="shared" si="9"/>
        <v>8.1174129342340584E-2</v>
      </c>
      <c r="AF63" s="72">
        <f t="shared" si="10"/>
        <v>-2.5841709817466973E-2</v>
      </c>
      <c r="AG63" s="72">
        <f t="shared" si="11"/>
        <v>-8.75075404583745E-2</v>
      </c>
      <c r="AH63" s="72">
        <f t="shared" si="12"/>
        <v>-0.23712846112367097</v>
      </c>
      <c r="AI63" s="72">
        <f t="shared" si="13"/>
        <v>-0.17822330611419496</v>
      </c>
      <c r="AJ63" s="72">
        <f t="shared" si="14"/>
        <v>5.9765521419234691E-3</v>
      </c>
      <c r="AK63" s="72">
        <f t="shared" si="15"/>
        <v>-8.2813382126573631E-2</v>
      </c>
      <c r="AL63" s="72">
        <f t="shared" si="16"/>
        <v>-2.2890004664159698E-2</v>
      </c>
      <c r="AM63" s="72">
        <f t="shared" si="17"/>
        <v>-0.15080318803861473</v>
      </c>
      <c r="AN63" s="72">
        <f t="shared" si="18"/>
        <v>-5.1078210639129221E-2</v>
      </c>
    </row>
    <row r="64" spans="2:40" x14ac:dyDescent="0.3">
      <c r="B64" s="66">
        <f>+'Indice PondENGHO'!A61</f>
        <v>44501</v>
      </c>
      <c r="C64" s="72">
        <f>C$3*('Indice PondENGHO'!D61-'Indice PondENGHO'!D60)/'Indice PondENGHO'!$BL60</f>
        <v>0.81143265582811797</v>
      </c>
      <c r="D64" s="72">
        <f>D$3*('Indice PondENGHO'!E61-'Indice PondENGHO'!E60)/'Indice PondENGHO'!$BL60</f>
        <v>2.3183120835157764E-2</v>
      </c>
      <c r="E64" s="72">
        <f>E$3*('Indice PondENGHO'!F61-'Indice PondENGHO'!F60)/'Indice PondENGHO'!$BL60</f>
        <v>0.33336981318550701</v>
      </c>
      <c r="F64" s="72">
        <f>F$3*('Indice PondENGHO'!G61-'Indice PondENGHO'!G60)/'Indice PondENGHO'!$BL60</f>
        <v>0.27472750180215438</v>
      </c>
      <c r="G64" s="72">
        <f>G$3*('Indice PondENGHO'!H61-'Indice PondENGHO'!H60)/'Indice PondENGHO'!$BL60</f>
        <v>0.10889021031428868</v>
      </c>
      <c r="H64" s="72">
        <f>H$3*('Indice PondENGHO'!I61-'Indice PondENGHO'!I60)/'Indice PondENGHO'!$BL60</f>
        <v>0.12387710178192997</v>
      </c>
      <c r="I64" s="72">
        <f>I$3*('Indice PondENGHO'!J61-'Indice PondENGHO'!J60)/'Indice PondENGHO'!$BL60</f>
        <v>0.27340247312723071</v>
      </c>
      <c r="J64" s="72">
        <f>J$3*('Indice PondENGHO'!K61-'Indice PondENGHO'!K60)/'Indice PondENGHO'!$BL60</f>
        <v>4.0011330948116632E-2</v>
      </c>
      <c r="K64" s="72">
        <f>K$3*('Indice PondENGHO'!L61-'Indice PondENGHO'!L60)/'Indice PondENGHO'!$BL60</f>
        <v>0.12180602546011066</v>
      </c>
      <c r="L64" s="72">
        <f>L$3*('Indice PondENGHO'!M61-'Indice PondENGHO'!M60)/'Indice PondENGHO'!$BL60</f>
        <v>1.0790529572149302E-2</v>
      </c>
      <c r="M64" s="72">
        <f>M$3*('Indice PondENGHO'!N61-'Indice PondENGHO'!N60)/'Indice PondENGHO'!$BL60</f>
        <v>0.19780607093846647</v>
      </c>
      <c r="N64" s="72">
        <f>N$3*('Indice PondENGHO'!O61-'Indice PondENGHO'!O60)/'Indice PondENGHO'!$BL60</f>
        <v>6.7812565082045015E-2</v>
      </c>
      <c r="O64" s="66"/>
      <c r="P64">
        <f>+P$3*('Indice PondENGHO'!AZ61-'Indice PondENGHO'!AZ60)/'Indice PondENGHO'!$BP60</f>
        <v>0.33659707523927562</v>
      </c>
      <c r="Q64">
        <f>+Q$3*('Indice PondENGHO'!BA61-'Indice PondENGHO'!BA60)/'Indice PondENGHO'!$BP60</f>
        <v>1.5813872559824926E-2</v>
      </c>
      <c r="R64">
        <f>+R$3*('Indice PondENGHO'!BB61-'Indice PondENGHO'!BB60)/'Indice PondENGHO'!$BP60</f>
        <v>0.25900440135906366</v>
      </c>
      <c r="S64">
        <f>+S$3*('Indice PondENGHO'!BC61-'Indice PondENGHO'!BC60)/'Indice PondENGHO'!$BP60</f>
        <v>0.25508304806380699</v>
      </c>
      <c r="T64">
        <f>+T$3*('Indice PondENGHO'!BD61-'Indice PondENGHO'!BD60)/'Indice PondENGHO'!$BP60</f>
        <v>0.19313258502421074</v>
      </c>
      <c r="U64">
        <f>+U$3*('Indice PondENGHO'!BE61-'Indice PondENGHO'!BE60)/'Indice PondENGHO'!$BP60</f>
        <v>0.21026335787201103</v>
      </c>
      <c r="V64">
        <f>+V$3*('Indice PondENGHO'!BF61-'Indice PondENGHO'!BF60)/'Indice PondENGHO'!$BP60</f>
        <v>0.37399558142283762</v>
      </c>
      <c r="W64">
        <f>+W$3*('Indice PondENGHO'!BG61-'Indice PondENGHO'!BG60)/'Indice PondENGHO'!$BP60</f>
        <v>2.8957280235969204E-2</v>
      </c>
      <c r="X64">
        <f>+X$3*('Indice PondENGHO'!BH61-'Indice PondENGHO'!BH60)/'Indice PondENGHO'!$BP60</f>
        <v>0.13128371480955439</v>
      </c>
      <c r="Y64">
        <f>+Y$3*('Indice PondENGHO'!BI61-'Indice PondENGHO'!BI60)/'Indice PondENGHO'!$BP60</f>
        <v>2.1458419639110445E-2</v>
      </c>
      <c r="Z64">
        <f>+Z$3*('Indice PondENGHO'!BJ61-'Indice PondENGHO'!BJ60)/'Indice PondENGHO'!$BP60</f>
        <v>0.39909642779399318</v>
      </c>
      <c r="AA64">
        <f>+AA$3*('Indice PondENGHO'!BK61-'Indice PondENGHO'!BK60)/'Indice PondENGHO'!$BP60</f>
        <v>8.7113371385494437E-2</v>
      </c>
      <c r="AC64" s="72">
        <f t="shared" si="7"/>
        <v>0.47483558058884234</v>
      </c>
      <c r="AD64" s="72">
        <f t="shared" si="8"/>
        <v>7.3692482753328382E-3</v>
      </c>
      <c r="AE64" s="72">
        <f t="shared" si="9"/>
        <v>7.4365411826443351E-2</v>
      </c>
      <c r="AF64" s="72">
        <f t="shared" si="10"/>
        <v>1.9644453738347389E-2</v>
      </c>
      <c r="AG64" s="72">
        <f t="shared" si="11"/>
        <v>-8.424237470992206E-2</v>
      </c>
      <c r="AH64" s="72">
        <f t="shared" si="12"/>
        <v>-8.6386256090081062E-2</v>
      </c>
      <c r="AI64" s="72">
        <f t="shared" si="13"/>
        <v>-0.10059310829560691</v>
      </c>
      <c r="AJ64" s="72">
        <f t="shared" si="14"/>
        <v>1.1054050712147427E-2</v>
      </c>
      <c r="AK64" s="72">
        <f t="shared" si="15"/>
        <v>-9.4776893494437353E-3</v>
      </c>
      <c r="AL64" s="72">
        <f t="shared" si="16"/>
        <v>-1.0667890066961143E-2</v>
      </c>
      <c r="AM64" s="72">
        <f t="shared" si="17"/>
        <v>-0.20129035685552671</v>
      </c>
      <c r="AN64" s="72">
        <f t="shared" si="18"/>
        <v>-1.9300806303449422E-2</v>
      </c>
    </row>
    <row r="65" spans="2:40" x14ac:dyDescent="0.3">
      <c r="B65" s="66">
        <f>+'Indice PondENGHO'!A62</f>
        <v>44531</v>
      </c>
      <c r="C65" s="72">
        <f>C$3*('Indice PondENGHO'!D62-'Indice PondENGHO'!D61)/'Indice PondENGHO'!$BL61</f>
        <v>1.6121149092768334</v>
      </c>
      <c r="D65" s="72">
        <f>D$3*('Indice PondENGHO'!E62-'Indice PondENGHO'!E61)/'Indice PondENGHO'!$BL61</f>
        <v>0.10012088380738658</v>
      </c>
      <c r="E65" s="72">
        <f>E$3*('Indice PondENGHO'!F62-'Indice PondENGHO'!F61)/'Indice PondENGHO'!$BL61</f>
        <v>0.39333429982446511</v>
      </c>
      <c r="F65" s="72">
        <f>F$3*('Indice PondENGHO'!G62-'Indice PondENGHO'!G61)/'Indice PondENGHO'!$BL61</f>
        <v>0.23668239426106796</v>
      </c>
      <c r="G65" s="72">
        <f>G$3*('Indice PondENGHO'!H62-'Indice PondENGHO'!H61)/'Indice PondENGHO'!$BL61</f>
        <v>0.13322140859212689</v>
      </c>
      <c r="H65" s="72">
        <f>H$3*('Indice PondENGHO'!I62-'Indice PondENGHO'!I61)/'Indice PondENGHO'!$BL61</f>
        <v>2.7739319577674088E-2</v>
      </c>
      <c r="I65" s="72">
        <f>I$3*('Indice PondENGHO'!J62-'Indice PondENGHO'!J61)/'Indice PondENGHO'!$BL61</f>
        <v>0.50711949573109383</v>
      </c>
      <c r="J65" s="72">
        <f>J$3*('Indice PondENGHO'!K62-'Indice PondENGHO'!K61)/'Indice PondENGHO'!$BL61</f>
        <v>8.4294924921801281E-2</v>
      </c>
      <c r="K65" s="72">
        <f>K$3*('Indice PondENGHO'!L62-'Indice PondENGHO'!L61)/'Indice PondENGHO'!$BL61</f>
        <v>0.28093920908426362</v>
      </c>
      <c r="L65" s="72">
        <f>L$3*('Indice PondENGHO'!M62-'Indice PondENGHO'!M61)/'Indice PondENGHO'!$BL61</f>
        <v>1.3562692681472133E-2</v>
      </c>
      <c r="M65" s="72">
        <f>M$3*('Indice PondENGHO'!N62-'Indice PondENGHO'!N61)/'Indice PondENGHO'!$BL61</f>
        <v>0.26750311873884286</v>
      </c>
      <c r="N65" s="72">
        <f>N$3*('Indice PondENGHO'!O62-'Indice PondENGHO'!O61)/'Indice PondENGHO'!$BL61</f>
        <v>0.10240430706811353</v>
      </c>
      <c r="O65" s="66"/>
      <c r="P65">
        <f>+P$3*('Indice PondENGHO'!AZ62-'Indice PondENGHO'!AZ61)/'Indice PondENGHO'!$BP61</f>
        <v>0.67316888036219236</v>
      </c>
      <c r="Q65">
        <f>+Q$3*('Indice PondENGHO'!BA62-'Indice PondENGHO'!BA61)/'Indice PondENGHO'!$BP61</f>
        <v>8.1863111417722859E-2</v>
      </c>
      <c r="R65">
        <f>+R$3*('Indice PondENGHO'!BB62-'Indice PondENGHO'!BB61)/'Indice PondENGHO'!$BP61</f>
        <v>0.29603198570583017</v>
      </c>
      <c r="S65">
        <f>+S$3*('Indice PondENGHO'!BC62-'Indice PondENGHO'!BC61)/'Indice PondENGHO'!$BP61</f>
        <v>0.26420254196695858</v>
      </c>
      <c r="T65">
        <f>+T$3*('Indice PondENGHO'!BD62-'Indice PondENGHO'!BD61)/'Indice PondENGHO'!$BP61</f>
        <v>0.24168466702592614</v>
      </c>
      <c r="U65">
        <f>+U$3*('Indice PondENGHO'!BE62-'Indice PondENGHO'!BE61)/'Indice PondENGHO'!$BP61</f>
        <v>4.0393637175578589E-2</v>
      </c>
      <c r="V65">
        <f>+V$3*('Indice PondENGHO'!BF62-'Indice PondENGHO'!BF61)/'Indice PondENGHO'!$BP61</f>
        <v>0.85668537535074685</v>
      </c>
      <c r="W65">
        <f>+W$3*('Indice PondENGHO'!BG62-'Indice PondENGHO'!BG61)/'Indice PondENGHO'!$BP61</f>
        <v>7.2392484361625528E-2</v>
      </c>
      <c r="X65">
        <f>+X$3*('Indice PondENGHO'!BH62-'Indice PondENGHO'!BH61)/'Indice PondENGHO'!$BP61</f>
        <v>0.38435837790743421</v>
      </c>
      <c r="Y65">
        <f>+Y$3*('Indice PondENGHO'!BI62-'Indice PondENGHO'!BI61)/'Indice PondENGHO'!$BP61</f>
        <v>4.242270102818959E-2</v>
      </c>
      <c r="Z65">
        <f>+Z$3*('Indice PondENGHO'!BJ62-'Indice PondENGHO'!BJ61)/'Indice PondENGHO'!$BP61</f>
        <v>0.45859303411383762</v>
      </c>
      <c r="AA65">
        <f>+AA$3*('Indice PondENGHO'!BK62-'Indice PondENGHO'!BK61)/'Indice PondENGHO'!$BP61</f>
        <v>0.13376087814181964</v>
      </c>
      <c r="AC65" s="72">
        <f t="shared" si="7"/>
        <v>0.93894602891464107</v>
      </c>
      <c r="AD65" s="72">
        <f t="shared" si="8"/>
        <v>1.8257772389663723E-2</v>
      </c>
      <c r="AE65" s="72">
        <f t="shared" si="9"/>
        <v>9.7302314118634936E-2</v>
      </c>
      <c r="AF65" s="72">
        <f t="shared" si="10"/>
        <v>-2.7520147705890619E-2</v>
      </c>
      <c r="AG65" s="72">
        <f t="shared" si="11"/>
        <v>-0.10846325843379925</v>
      </c>
      <c r="AH65" s="72">
        <f t="shared" si="12"/>
        <v>-1.2654317597904502E-2</v>
      </c>
      <c r="AI65" s="72">
        <f t="shared" si="13"/>
        <v>-0.34956587961965302</v>
      </c>
      <c r="AJ65" s="72">
        <f t="shared" si="14"/>
        <v>1.1902440560175753E-2</v>
      </c>
      <c r="AK65" s="72">
        <f t="shared" si="15"/>
        <v>-0.10341916882317059</v>
      </c>
      <c r="AL65" s="72">
        <f t="shared" si="16"/>
        <v>-2.8860008346717456E-2</v>
      </c>
      <c r="AM65" s="72">
        <f t="shared" si="17"/>
        <v>-0.19108991537499476</v>
      </c>
      <c r="AN65" s="72">
        <f t="shared" si="18"/>
        <v>-3.135657107370611E-2</v>
      </c>
    </row>
    <row r="66" spans="2:40" x14ac:dyDescent="0.3">
      <c r="B66" s="66">
        <f>+'Indice PondENGHO'!A63</f>
        <v>44562</v>
      </c>
      <c r="C66" s="72">
        <f>C$3*('Indice PondENGHO'!D63-'Indice PondENGHO'!D62)/'Indice PondENGHO'!$BL62</f>
        <v>1.7361504594594324</v>
      </c>
      <c r="D66" s="72">
        <f>D$3*('Indice PondENGHO'!E63-'Indice PondENGHO'!E62)/'Indice PondENGHO'!$BL62</f>
        <v>3.4013256735362249E-2</v>
      </c>
      <c r="E66" s="72">
        <f>E$3*('Indice PondENGHO'!F63-'Indice PondENGHO'!F62)/'Indice PondENGHO'!$BL62</f>
        <v>0.21335469789999556</v>
      </c>
      <c r="F66" s="72">
        <f>F$3*('Indice PondENGHO'!G63-'Indice PondENGHO'!G62)/'Indice PondENGHO'!$BL62</f>
        <v>0.23183687739359804</v>
      </c>
      <c r="G66" s="72">
        <f>G$3*('Indice PondENGHO'!H63-'Indice PondENGHO'!H62)/'Indice PondENGHO'!$BL62</f>
        <v>0.13426058359972057</v>
      </c>
      <c r="H66" s="72">
        <f>H$3*('Indice PondENGHO'!I63-'Indice PondENGHO'!I62)/'Indice PondENGHO'!$BL62</f>
        <v>0.18275481365220547</v>
      </c>
      <c r="I66" s="72">
        <f>I$3*('Indice PondENGHO'!J63-'Indice PondENGHO'!J62)/'Indice PondENGHO'!$BL62</f>
        <v>0.32221857914579832</v>
      </c>
      <c r="J66" s="72">
        <f>J$3*('Indice PondENGHO'!K63-'Indice PondENGHO'!K62)/'Indice PondENGHO'!$BL62</f>
        <v>0.31247826176007576</v>
      </c>
      <c r="K66" s="72">
        <f>K$3*('Indice PondENGHO'!L63-'Indice PondENGHO'!L62)/'Indice PondENGHO'!$BL62</f>
        <v>0.29759208646244911</v>
      </c>
      <c r="L66" s="72">
        <f>L$3*('Indice PondENGHO'!M63-'Indice PondENGHO'!M62)/'Indice PondENGHO'!$BL62</f>
        <v>1.095564885443406E-2</v>
      </c>
      <c r="M66" s="72">
        <f>M$3*('Indice PondENGHO'!N63-'Indice PondENGHO'!N62)/'Indice PondENGHO'!$BL62</f>
        <v>0.24524962033837161</v>
      </c>
      <c r="N66" s="72">
        <f>N$3*('Indice PondENGHO'!O63-'Indice PondENGHO'!O62)/'Indice PondENGHO'!$BL62</f>
        <v>0.13133775469134451</v>
      </c>
      <c r="O66" s="66"/>
      <c r="P66">
        <f>+P$3*('Indice PondENGHO'!AZ63-'Indice PondENGHO'!AZ62)/'Indice PondENGHO'!$BP62</f>
        <v>0.81281532842515847</v>
      </c>
      <c r="Q66">
        <f>+Q$3*('Indice PondENGHO'!BA63-'Indice PondENGHO'!BA62)/'Indice PondENGHO'!$BP62</f>
        <v>2.8047143251066723E-2</v>
      </c>
      <c r="R66">
        <f>+R$3*('Indice PondENGHO'!BB63-'Indice PondENGHO'!BB62)/'Indice PondENGHO'!$BP62</f>
        <v>0.15396398086770599</v>
      </c>
      <c r="S66">
        <f>+S$3*('Indice PondENGHO'!BC63-'Indice PondENGHO'!BC62)/'Indice PondENGHO'!$BP62</f>
        <v>0.2129516385037975</v>
      </c>
      <c r="T66">
        <f>+T$3*('Indice PondENGHO'!BD63-'Indice PondENGHO'!BD62)/'Indice PondENGHO'!$BP62</f>
        <v>0.23460001982813078</v>
      </c>
      <c r="U66">
        <f>+U$3*('Indice PondENGHO'!BE63-'Indice PondENGHO'!BE62)/'Indice PondENGHO'!$BP62</f>
        <v>0.37734586528652819</v>
      </c>
      <c r="V66">
        <f>+V$3*('Indice PondENGHO'!BF63-'Indice PondENGHO'!BF62)/'Indice PondENGHO'!$BP62</f>
        <v>0.47589336751611588</v>
      </c>
      <c r="W66">
        <f>+W$3*('Indice PondENGHO'!BG63-'Indice PondENGHO'!BG62)/'Indice PondENGHO'!$BP62</f>
        <v>0.29484368701206581</v>
      </c>
      <c r="X66">
        <f>+X$3*('Indice PondENGHO'!BH63-'Indice PondENGHO'!BH62)/'Indice PondENGHO'!$BP62</f>
        <v>0.40987154785070518</v>
      </c>
      <c r="Y66">
        <f>+Y$3*('Indice PondENGHO'!BI63-'Indice PondENGHO'!BI62)/'Indice PondENGHO'!$BP62</f>
        <v>2.3694713756804632E-2</v>
      </c>
      <c r="Z66">
        <f>+Z$3*('Indice PondENGHO'!BJ63-'Indice PondENGHO'!BJ62)/'Indice PondENGHO'!$BP62</f>
        <v>0.46049532476140231</v>
      </c>
      <c r="AA66">
        <f>+AA$3*('Indice PondENGHO'!BK63-'Indice PondENGHO'!BK62)/'Indice PondENGHO'!$BP62</f>
        <v>0.19130889666619977</v>
      </c>
      <c r="AC66" s="72">
        <f t="shared" si="7"/>
        <v>0.92333513103427389</v>
      </c>
      <c r="AD66" s="72">
        <f t="shared" si="8"/>
        <v>5.9661134842955259E-3</v>
      </c>
      <c r="AE66" s="72">
        <f t="shared" si="9"/>
        <v>5.9390717032289569E-2</v>
      </c>
      <c r="AF66" s="72">
        <f t="shared" si="10"/>
        <v>1.8885238889800537E-2</v>
      </c>
      <c r="AG66" s="72">
        <f t="shared" si="11"/>
        <v>-0.10033943622841021</v>
      </c>
      <c r="AH66" s="72">
        <f t="shared" si="12"/>
        <v>-0.19459105163432272</v>
      </c>
      <c r="AI66" s="72">
        <f t="shared" si="13"/>
        <v>-0.15367478837031756</v>
      </c>
      <c r="AJ66" s="72">
        <f t="shared" si="14"/>
        <v>1.7634574748009946E-2</v>
      </c>
      <c r="AK66" s="72">
        <f t="shared" si="15"/>
        <v>-0.11227946138825606</v>
      </c>
      <c r="AL66" s="72">
        <f t="shared" si="16"/>
        <v>-1.2739064902370572E-2</v>
      </c>
      <c r="AM66" s="72">
        <f t="shared" si="17"/>
        <v>-0.2152457044230307</v>
      </c>
      <c r="AN66" s="72">
        <f t="shared" si="18"/>
        <v>-5.9971141974855258E-2</v>
      </c>
    </row>
    <row r="67" spans="2:40" x14ac:dyDescent="0.3">
      <c r="B67" s="66">
        <f>+'Indice PondENGHO'!A64</f>
        <v>44593</v>
      </c>
      <c r="C67" s="72">
        <f>C$3*('Indice PondENGHO'!D64-'Indice PondENGHO'!D63)/'Indice PondENGHO'!$BL63</f>
        <v>2.6006887882609266</v>
      </c>
      <c r="D67" s="72">
        <f>D$3*('Indice PondENGHO'!E64-'Indice PondENGHO'!E63)/'Indice PondENGHO'!$BL63</f>
        <v>5.0350318024924096E-2</v>
      </c>
      <c r="E67" s="72">
        <f>E$3*('Indice PondENGHO'!F64-'Indice PondENGHO'!F63)/'Indice PondENGHO'!$BL63</f>
        <v>0.28399655387673406</v>
      </c>
      <c r="F67" s="72">
        <f>F$3*('Indice PondENGHO'!G64-'Indice PondENGHO'!G63)/'Indice PondENGHO'!$BL63</f>
        <v>0.30945057851858299</v>
      </c>
      <c r="G67" s="72">
        <f>G$3*('Indice PondENGHO'!H64-'Indice PondENGHO'!H63)/'Indice PondENGHO'!$BL63</f>
        <v>0.17990387693785145</v>
      </c>
      <c r="H67" s="72">
        <f>H$3*('Indice PondENGHO'!I64-'Indice PondENGHO'!I63)/'Indice PondENGHO'!$BL63</f>
        <v>0.17889061945801085</v>
      </c>
      <c r="I67" s="72">
        <f>I$3*('Indice PondENGHO'!J64-'Indice PondENGHO'!J63)/'Indice PondENGHO'!$BL63</f>
        <v>0.58161834886034369</v>
      </c>
      <c r="J67" s="72">
        <f>J$3*('Indice PondENGHO'!K64-'Indice PondENGHO'!K63)/'Indice PondENGHO'!$BL63</f>
        <v>6.7888734866771869E-2</v>
      </c>
      <c r="K67" s="72">
        <f>K$3*('Indice PondENGHO'!L64-'Indice PondENGHO'!L63)/'Indice PondENGHO'!$BL63</f>
        <v>0.19705623628057256</v>
      </c>
      <c r="L67" s="72">
        <f>L$3*('Indice PondENGHO'!M64-'Indice PondENGHO'!M63)/'Indice PondENGHO'!$BL63</f>
        <v>3.8985576014214381E-2</v>
      </c>
      <c r="M67" s="72">
        <f>M$3*('Indice PondENGHO'!N64-'Indice PondENGHO'!N63)/'Indice PondENGHO'!$BL63</f>
        <v>0.20221713769582256</v>
      </c>
      <c r="N67" s="72">
        <f>N$3*('Indice PondENGHO'!O64-'Indice PondENGHO'!O63)/'Indice PondENGHO'!$BL63</f>
        <v>0.13657886627552082</v>
      </c>
      <c r="O67" s="66"/>
      <c r="P67">
        <f>+P$3*('Indice PondENGHO'!AZ64-'Indice PondENGHO'!AZ63)/'Indice PondENGHO'!$BP63</f>
        <v>1.2572771670305873</v>
      </c>
      <c r="Q67">
        <f>+Q$3*('Indice PondENGHO'!BA64-'Indice PondENGHO'!BA63)/'Indice PondENGHO'!$BP63</f>
        <v>3.9685318926995304E-2</v>
      </c>
      <c r="R67">
        <f>+R$3*('Indice PondENGHO'!BB64-'Indice PondENGHO'!BB63)/'Indice PondENGHO'!$BP63</f>
        <v>0.21992834215937768</v>
      </c>
      <c r="S67">
        <f>+S$3*('Indice PondENGHO'!BC64-'Indice PondENGHO'!BC63)/'Indice PondENGHO'!$BP63</f>
        <v>0.33724759895792827</v>
      </c>
      <c r="T67">
        <f>+T$3*('Indice PondENGHO'!BD64-'Indice PondENGHO'!BD63)/'Indice PondENGHO'!$BP63</f>
        <v>0.30786468801023859</v>
      </c>
      <c r="U67">
        <f>+U$3*('Indice PondENGHO'!BE64-'Indice PondENGHO'!BE63)/'Indice PondENGHO'!$BP63</f>
        <v>0.30546309130524762</v>
      </c>
      <c r="V67">
        <f>+V$3*('Indice PondENGHO'!BF64-'Indice PondENGHO'!BF63)/'Indice PondENGHO'!$BP63</f>
        <v>0.83605718476509872</v>
      </c>
      <c r="W67">
        <f>+W$3*('Indice PondENGHO'!BG64-'Indice PondENGHO'!BG63)/'Indice PondENGHO'!$BP63</f>
        <v>5.7228761134549763E-2</v>
      </c>
      <c r="X67">
        <f>+X$3*('Indice PondENGHO'!BH64-'Indice PondENGHO'!BH63)/'Indice PondENGHO'!$BP63</f>
        <v>0.20822173261970342</v>
      </c>
      <c r="Y67">
        <f>+Y$3*('Indice PondENGHO'!BI64-'Indice PondENGHO'!BI63)/'Indice PondENGHO'!$BP63</f>
        <v>7.0171125966215872E-2</v>
      </c>
      <c r="Z67">
        <f>+Z$3*('Indice PondENGHO'!BJ64-'Indice PondENGHO'!BJ63)/'Indice PondENGHO'!$BP63</f>
        <v>0.3529610146251026</v>
      </c>
      <c r="AA67">
        <f>+AA$3*('Indice PondENGHO'!BK64-'Indice PondENGHO'!BK63)/'Indice PondENGHO'!$BP63</f>
        <v>0.18953024093052634</v>
      </c>
      <c r="AC67" s="72">
        <f t="shared" si="7"/>
        <v>1.3434116212303393</v>
      </c>
      <c r="AD67" s="72">
        <f t="shared" si="8"/>
        <v>1.0664999097928791E-2</v>
      </c>
      <c r="AE67" s="72">
        <f t="shared" si="9"/>
        <v>6.4068211717356383E-2</v>
      </c>
      <c r="AF67" s="72">
        <f t="shared" si="10"/>
        <v>-2.7797020439345288E-2</v>
      </c>
      <c r="AG67" s="72">
        <f t="shared" si="11"/>
        <v>-0.12796081107238713</v>
      </c>
      <c r="AH67" s="72">
        <f t="shared" si="12"/>
        <v>-0.12657247184723677</v>
      </c>
      <c r="AI67" s="72">
        <f t="shared" si="13"/>
        <v>-0.25443883590475502</v>
      </c>
      <c r="AJ67" s="72">
        <f t="shared" si="14"/>
        <v>1.0659973732222106E-2</v>
      </c>
      <c r="AK67" s="72">
        <f t="shared" si="15"/>
        <v>-1.1165496339130859E-2</v>
      </c>
      <c r="AL67" s="72">
        <f t="shared" si="16"/>
        <v>-3.1185549952001491E-2</v>
      </c>
      <c r="AM67" s="72">
        <f t="shared" si="17"/>
        <v>-0.15074387692928004</v>
      </c>
      <c r="AN67" s="72">
        <f t="shared" si="18"/>
        <v>-5.2951374655005518E-2</v>
      </c>
    </row>
    <row r="68" spans="2:40" x14ac:dyDescent="0.3">
      <c r="B68" s="66">
        <f>+'Indice PondENGHO'!A65</f>
        <v>44621</v>
      </c>
      <c r="C68" s="72">
        <f>C$3*('Indice PondENGHO'!D65-'Indice PondENGHO'!D64)/'Indice PondENGHO'!$BL64</f>
        <v>2.8095625105416877</v>
      </c>
      <c r="D68" s="72">
        <f>D$3*('Indice PondENGHO'!E65-'Indice PondENGHO'!E64)/'Indice PondENGHO'!$BL64</f>
        <v>9.9883085667209798E-2</v>
      </c>
      <c r="E68" s="72">
        <f>E$3*('Indice PondENGHO'!F65-'Indice PondENGHO'!F64)/'Indice PondENGHO'!$BL64</f>
        <v>0.77877984267956379</v>
      </c>
      <c r="F68" s="72">
        <f>F$3*('Indice PondENGHO'!G65-'Indice PondENGHO'!G64)/'Indice PondENGHO'!$BL64</f>
        <v>0.90173318856918927</v>
      </c>
      <c r="G68" s="72">
        <f>G$3*('Indice PondENGHO'!H65-'Indice PondENGHO'!H64)/'Indice PondENGHO'!$BL64</f>
        <v>0.17442406581589259</v>
      </c>
      <c r="H68" s="72">
        <f>H$3*('Indice PondENGHO'!I65-'Indice PondENGHO'!I64)/'Indice PondENGHO'!$BL64</f>
        <v>0.22403076748403308</v>
      </c>
      <c r="I68" s="72">
        <f>I$3*('Indice PondENGHO'!J65-'Indice PondENGHO'!J64)/'Indice PondENGHO'!$BL64</f>
        <v>0.65304059941226678</v>
      </c>
      <c r="J68" s="72">
        <f>J$3*('Indice PondENGHO'!K65-'Indice PondENGHO'!K64)/'Indice PondENGHO'!$BL64</f>
        <v>0.15528123361271554</v>
      </c>
      <c r="K68" s="72">
        <f>K$3*('Indice PondENGHO'!L65-'Indice PondENGHO'!L64)/'Indice PondENGHO'!$BL64</f>
        <v>0.24812969357900458</v>
      </c>
      <c r="L68" s="72">
        <f>L$3*('Indice PondENGHO'!M65-'Indice PondENGHO'!M64)/'Indice PondENGHO'!$BL64</f>
        <v>0.29395504185946686</v>
      </c>
      <c r="M68" s="72">
        <f>M$3*('Indice PondENGHO'!N65-'Indice PondENGHO'!N64)/'Indice PondENGHO'!$BL64</f>
        <v>0.23163491736630523</v>
      </c>
      <c r="N68" s="72">
        <f>N$3*('Indice PondENGHO'!O65-'Indice PondENGHO'!O64)/'Indice PondENGHO'!$BL64</f>
        <v>0.17058794515178552</v>
      </c>
      <c r="O68" s="66"/>
      <c r="P68">
        <f>+P$3*('Indice PondENGHO'!AZ65-'Indice PondENGHO'!AZ64)/'Indice PondENGHO'!$BP64</f>
        <v>1.2197361373337328</v>
      </c>
      <c r="Q68">
        <f>+Q$3*('Indice PondENGHO'!BA65-'Indice PondENGHO'!BA64)/'Indice PondENGHO'!$BP64</f>
        <v>8.8329462122986133E-2</v>
      </c>
      <c r="R68">
        <f>+R$3*('Indice PondENGHO'!BB65-'Indice PondENGHO'!BB64)/'Indice PondENGHO'!$BP64</f>
        <v>0.68932669364576593</v>
      </c>
      <c r="S68">
        <f>+S$3*('Indice PondENGHO'!BC65-'Indice PondENGHO'!BC64)/'Indice PondENGHO'!$BP64</f>
        <v>0.88795348734847479</v>
      </c>
      <c r="T68">
        <f>+T$3*('Indice PondENGHO'!BD65-'Indice PondENGHO'!BD64)/'Indice PondENGHO'!$BP64</f>
        <v>0.3068278581703614</v>
      </c>
      <c r="U68">
        <f>+U$3*('Indice PondENGHO'!BE65-'Indice PondENGHO'!BE64)/'Indice PondENGHO'!$BP64</f>
        <v>0.44150845336201933</v>
      </c>
      <c r="V68">
        <f>+V$3*('Indice PondENGHO'!BF65-'Indice PondENGHO'!BF64)/'Indice PondENGHO'!$BP64</f>
        <v>0.92017794867754799</v>
      </c>
      <c r="W68">
        <f>+W$3*('Indice PondENGHO'!BG65-'Indice PondENGHO'!BG64)/'Indice PondENGHO'!$BP64</f>
        <v>0.1280926618782828</v>
      </c>
      <c r="X68">
        <f>+X$3*('Indice PondENGHO'!BH65-'Indice PondENGHO'!BH64)/'Indice PondENGHO'!$BP64</f>
        <v>0.31199271431184894</v>
      </c>
      <c r="Y68">
        <f>+Y$3*('Indice PondENGHO'!BI65-'Indice PondENGHO'!BI64)/'Indice PondENGHO'!$BP64</f>
        <v>0.71338204259383076</v>
      </c>
      <c r="Z68">
        <f>+Z$3*('Indice PondENGHO'!BJ65-'Indice PondENGHO'!BJ64)/'Indice PondENGHO'!$BP64</f>
        <v>0.45621198950452863</v>
      </c>
      <c r="AA68">
        <f>+AA$3*('Indice PondENGHO'!BK65-'Indice PondENGHO'!BK64)/'Indice PondENGHO'!$BP64</f>
        <v>0.24805802077266306</v>
      </c>
      <c r="AC68" s="72">
        <f t="shared" si="7"/>
        <v>1.5898263732079549</v>
      </c>
      <c r="AD68" s="72">
        <f t="shared" si="8"/>
        <v>1.1553623544223665E-2</v>
      </c>
      <c r="AE68" s="72">
        <f t="shared" si="9"/>
        <v>8.9453149033797863E-2</v>
      </c>
      <c r="AF68" s="72">
        <f t="shared" si="10"/>
        <v>1.377970122071448E-2</v>
      </c>
      <c r="AG68" s="72">
        <f t="shared" si="11"/>
        <v>-0.13240379235446881</v>
      </c>
      <c r="AH68" s="72">
        <f t="shared" si="12"/>
        <v>-0.21747768587798624</v>
      </c>
      <c r="AI68" s="72">
        <f t="shared" si="13"/>
        <v>-0.26713734926528121</v>
      </c>
      <c r="AJ68" s="72">
        <f t="shared" si="14"/>
        <v>2.7188571734432732E-2</v>
      </c>
      <c r="AK68" s="72">
        <f t="shared" si="15"/>
        <v>-6.3863020732844361E-2</v>
      </c>
      <c r="AL68" s="72">
        <f t="shared" si="16"/>
        <v>-0.4194270007343639</v>
      </c>
      <c r="AM68" s="72">
        <f t="shared" si="17"/>
        <v>-0.22457707213822339</v>
      </c>
      <c r="AN68" s="72">
        <f t="shared" si="18"/>
        <v>-7.7470075620877543E-2</v>
      </c>
    </row>
    <row r="69" spans="2:40" x14ac:dyDescent="0.3">
      <c r="B69" s="66">
        <f>+'Indice PondENGHO'!A66</f>
        <v>44652</v>
      </c>
      <c r="C69" s="72">
        <f>C$3*('Indice PondENGHO'!D66-'Indice PondENGHO'!D65)/'Indice PondENGHO'!$BL65</f>
        <v>2.219363782433041</v>
      </c>
      <c r="D69" s="72">
        <f>D$3*('Indice PondENGHO'!E66-'Indice PondENGHO'!E65)/'Indice PondENGHO'!$BL65</f>
        <v>5.850979436825883E-2</v>
      </c>
      <c r="E69" s="72">
        <f>E$3*('Indice PondENGHO'!F66-'Indice PondENGHO'!F65)/'Indice PondENGHO'!$BL65</f>
        <v>0.80812224800309707</v>
      </c>
      <c r="F69" s="72">
        <f>F$3*('Indice PondENGHO'!G66-'Indice PondENGHO'!G65)/'Indice PondENGHO'!$BL65</f>
        <v>0.52854866464120231</v>
      </c>
      <c r="G69" s="72">
        <f>G$3*('Indice PondENGHO'!H66-'Indice PondENGHO'!H65)/'Indice PondENGHO'!$BL65</f>
        <v>0.21635183445841197</v>
      </c>
      <c r="H69" s="72">
        <f>H$3*('Indice PondENGHO'!I66-'Indice PondENGHO'!I65)/'Indice PondENGHO'!$BL65</f>
        <v>0.28885294316252047</v>
      </c>
      <c r="I69" s="72">
        <f>I$3*('Indice PondENGHO'!J66-'Indice PondENGHO'!J65)/'Indice PondENGHO'!$BL65</f>
        <v>0.57373268915385067</v>
      </c>
      <c r="J69" s="72">
        <f>J$3*('Indice PondENGHO'!K66-'Indice PondENGHO'!K65)/'Indice PondENGHO'!$BL65</f>
        <v>0.14665577763163309</v>
      </c>
      <c r="K69" s="72">
        <f>K$3*('Indice PondENGHO'!L66-'Indice PondENGHO'!L65)/'Indice PondENGHO'!$BL65</f>
        <v>0.35960314602559862</v>
      </c>
      <c r="L69" s="72">
        <f>L$3*('Indice PondENGHO'!M66-'Indice PondENGHO'!M65)/'Indice PondENGHO'!$BL65</f>
        <v>5.5790146571975043E-2</v>
      </c>
      <c r="M69" s="72">
        <f>M$3*('Indice PondENGHO'!N66-'Indice PondENGHO'!N65)/'Indice PondENGHO'!$BL65</f>
        <v>0.31152304731533381</v>
      </c>
      <c r="N69" s="72">
        <f>N$3*('Indice PondENGHO'!O66-'Indice PondENGHO'!O65)/'Indice PondENGHO'!$BL65</f>
        <v>0.16534121421190753</v>
      </c>
      <c r="O69" s="66"/>
      <c r="P69">
        <f>+P$3*('Indice PondENGHO'!AZ66-'Indice PondENGHO'!AZ65)/'Indice PondENGHO'!$BP65</f>
        <v>1.0096997416681401</v>
      </c>
      <c r="Q69">
        <f>+Q$3*('Indice PondENGHO'!BA66-'Indice PondENGHO'!BA65)/'Indice PondENGHO'!$BP65</f>
        <v>4.9412075546734477E-2</v>
      </c>
      <c r="R69">
        <f>+R$3*('Indice PondENGHO'!BB66-'Indice PondENGHO'!BB65)/'Indice PondENGHO'!$BP65</f>
        <v>0.6426169129176077</v>
      </c>
      <c r="S69">
        <f>+S$3*('Indice PondENGHO'!BC66-'Indice PondENGHO'!BC65)/'Indice PondENGHO'!$BP65</f>
        <v>0.53970267568440067</v>
      </c>
      <c r="T69">
        <f>+T$3*('Indice PondENGHO'!BD66-'Indice PondENGHO'!BD65)/'Indice PondENGHO'!$BP65</f>
        <v>0.37471468148433412</v>
      </c>
      <c r="U69">
        <f>+U$3*('Indice PondENGHO'!BE66-'Indice PondENGHO'!BE65)/'Indice PondENGHO'!$BP65</f>
        <v>0.54876998986604952</v>
      </c>
      <c r="V69">
        <f>+V$3*('Indice PondENGHO'!BF66-'Indice PondENGHO'!BF65)/'Indice PondENGHO'!$BP65</f>
        <v>0.91063910060852871</v>
      </c>
      <c r="W69">
        <f>+W$3*('Indice PondENGHO'!BG66-'Indice PondENGHO'!BG65)/'Indice PondENGHO'!$BP65</f>
        <v>0.14207414184142897</v>
      </c>
      <c r="X69">
        <f>+X$3*('Indice PondENGHO'!BH66-'Indice PondENGHO'!BH65)/'Indice PondENGHO'!$BP65</f>
        <v>0.47711803601505126</v>
      </c>
      <c r="Y69">
        <f>+Y$3*('Indice PondENGHO'!BI66-'Indice PondENGHO'!BI65)/'Indice PondENGHO'!$BP65</f>
        <v>0.12653953747180863</v>
      </c>
      <c r="Z69">
        <f>+Z$3*('Indice PondENGHO'!BJ66-'Indice PondENGHO'!BJ65)/'Indice PondENGHO'!$BP65</f>
        <v>0.59169953672414599</v>
      </c>
      <c r="AA69">
        <f>+AA$3*('Indice PondENGHO'!BK66-'Indice PondENGHO'!BK65)/'Indice PondENGHO'!$BP65</f>
        <v>0.22288851879854177</v>
      </c>
      <c r="AC69" s="72">
        <f t="shared" si="7"/>
        <v>1.2096640407649009</v>
      </c>
      <c r="AD69" s="72">
        <f t="shared" si="8"/>
        <v>9.0977188215243532E-3</v>
      </c>
      <c r="AE69" s="72">
        <f t="shared" si="9"/>
        <v>0.16550533508548937</v>
      </c>
      <c r="AF69" s="72">
        <f t="shared" si="10"/>
        <v>-1.1154011043198353E-2</v>
      </c>
      <c r="AG69" s="72">
        <f t="shared" si="11"/>
        <v>-0.15836284702592215</v>
      </c>
      <c r="AH69" s="72">
        <f t="shared" si="12"/>
        <v>-0.25991704670352905</v>
      </c>
      <c r="AI69" s="72">
        <f t="shared" si="13"/>
        <v>-0.33690641145467803</v>
      </c>
      <c r="AJ69" s="72">
        <f t="shared" si="14"/>
        <v>4.5816357902041249E-3</v>
      </c>
      <c r="AK69" s="72">
        <f t="shared" si="15"/>
        <v>-0.11751488998945264</v>
      </c>
      <c r="AL69" s="72">
        <f t="shared" si="16"/>
        <v>-7.0749390899833592E-2</v>
      </c>
      <c r="AM69" s="72">
        <f t="shared" si="17"/>
        <v>-0.28017648940881218</v>
      </c>
      <c r="AN69" s="72">
        <f t="shared" si="18"/>
        <v>-5.7547304586634235E-2</v>
      </c>
    </row>
    <row r="70" spans="2:40" x14ac:dyDescent="0.3">
      <c r="B70" s="66">
        <f>+'Indice PondENGHO'!A67</f>
        <v>44682</v>
      </c>
      <c r="C70" s="72">
        <f>C$3*('Indice PondENGHO'!D67-'Indice PondENGHO'!D66)/'Indice PondENGHO'!$BL66</f>
        <v>1.6743519451390805</v>
      </c>
      <c r="D70" s="72">
        <f>D$3*('Indice PondENGHO'!E67-'Indice PondENGHO'!E66)/'Indice PondENGHO'!$BL66</f>
        <v>0.10081645459240246</v>
      </c>
      <c r="E70" s="72">
        <f>E$3*('Indice PondENGHO'!F67-'Indice PondENGHO'!F66)/'Indice PondENGHO'!$BL66</f>
        <v>0.49920039363459506</v>
      </c>
      <c r="F70" s="72">
        <f>F$3*('Indice PondENGHO'!G67-'Indice PondENGHO'!G66)/'Indice PondENGHO'!$BL66</f>
        <v>0.46287145022067883</v>
      </c>
      <c r="G70" s="72">
        <f>G$3*('Indice PondENGHO'!H67-'Indice PondENGHO'!H66)/'Indice PondENGHO'!$BL66</f>
        <v>0.20739758570544056</v>
      </c>
      <c r="H70" s="72">
        <f>H$3*('Indice PondENGHO'!I67-'Indice PondENGHO'!I66)/'Indice PondENGHO'!$BL66</f>
        <v>0.28200309354935976</v>
      </c>
      <c r="I70" s="72">
        <f>I$3*('Indice PondENGHO'!J67-'Indice PondENGHO'!J66)/'Indice PondENGHO'!$BL66</f>
        <v>0.67238818959466484</v>
      </c>
      <c r="J70" s="72">
        <f>J$3*('Indice PondENGHO'!K67-'Indice PondENGHO'!K66)/'Indice PondENGHO'!$BL66</f>
        <v>0.12576103580671272</v>
      </c>
      <c r="K70" s="72">
        <f>K$3*('Indice PondENGHO'!L67-'Indice PondENGHO'!L66)/'Indice PondENGHO'!$BL66</f>
        <v>0.37046578811077197</v>
      </c>
      <c r="L70" s="72">
        <f>L$3*('Indice PondENGHO'!M67-'Indice PondENGHO'!M66)/'Indice PondENGHO'!$BL66</f>
        <v>4.4248219413611137E-2</v>
      </c>
      <c r="M70" s="72">
        <f>M$3*('Indice PondENGHO'!N67-'Indice PondENGHO'!N66)/'Indice PondENGHO'!$BL66</f>
        <v>0.25650170342094353</v>
      </c>
      <c r="N70" s="72">
        <f>N$3*('Indice PondENGHO'!O67-'Indice PondENGHO'!O66)/'Indice PondENGHO'!$BL66</f>
        <v>0.14272730149612856</v>
      </c>
      <c r="O70" s="66"/>
      <c r="P70">
        <f>+P$3*('Indice PondENGHO'!AZ67-'Indice PondENGHO'!AZ66)/'Indice PondENGHO'!$BP66</f>
        <v>0.75442761724111607</v>
      </c>
      <c r="Q70">
        <f>+Q$3*('Indice PondENGHO'!BA67-'Indice PondENGHO'!BA66)/'Indice PondENGHO'!$BP66</f>
        <v>8.0189488815886251E-2</v>
      </c>
      <c r="R70">
        <f>+R$3*('Indice PondENGHO'!BB67-'Indice PondENGHO'!BB66)/'Indice PondENGHO'!$BP66</f>
        <v>0.39105840542510995</v>
      </c>
      <c r="S70">
        <f>+S$3*('Indice PondENGHO'!BC67-'Indice PondENGHO'!BC66)/'Indice PondENGHO'!$BP66</f>
        <v>0.36843721946592517</v>
      </c>
      <c r="T70">
        <f>+T$3*('Indice PondENGHO'!BD67-'Indice PondENGHO'!BD66)/'Indice PondENGHO'!$BP66</f>
        <v>0.36525925921572844</v>
      </c>
      <c r="U70">
        <f>+U$3*('Indice PondENGHO'!BE67-'Indice PondENGHO'!BE66)/'Indice PondENGHO'!$BP66</f>
        <v>0.53459457581802894</v>
      </c>
      <c r="V70">
        <f>+V$3*('Indice PondENGHO'!BF67-'Indice PondENGHO'!BF66)/'Indice PondENGHO'!$BP66</f>
        <v>1.0239787992648155</v>
      </c>
      <c r="W70">
        <f>+W$3*('Indice PondENGHO'!BG67-'Indice PondENGHO'!BG66)/'Indice PondENGHO'!$BP66</f>
        <v>0.11516647209272793</v>
      </c>
      <c r="X70">
        <f>+X$3*('Indice PondENGHO'!BH67-'Indice PondENGHO'!BH66)/'Indice PondENGHO'!$BP66</f>
        <v>0.46340764588502448</v>
      </c>
      <c r="Y70">
        <f>+Y$3*('Indice PondENGHO'!BI67-'Indice PondENGHO'!BI66)/'Indice PondENGHO'!$BP66</f>
        <v>0.11481878544213506</v>
      </c>
      <c r="Z70">
        <f>+Z$3*('Indice PondENGHO'!BJ67-'Indice PondENGHO'!BJ66)/'Indice PondENGHO'!$BP66</f>
        <v>0.45262802202866942</v>
      </c>
      <c r="AA70">
        <f>+AA$3*('Indice PondENGHO'!BK67-'Indice PondENGHO'!BK66)/'Indice PondENGHO'!$BP66</f>
        <v>0.19323110252812475</v>
      </c>
      <c r="AC70" s="72">
        <f t="shared" si="7"/>
        <v>0.91992432789796441</v>
      </c>
      <c r="AD70" s="72">
        <f t="shared" si="8"/>
        <v>2.062696577651621E-2</v>
      </c>
      <c r="AE70" s="72">
        <f t="shared" si="9"/>
        <v>0.10814198820948512</v>
      </c>
      <c r="AF70" s="72">
        <f t="shared" si="10"/>
        <v>9.4434230754753656E-2</v>
      </c>
      <c r="AG70" s="72">
        <f t="shared" si="11"/>
        <v>-0.15786167351028788</v>
      </c>
      <c r="AH70" s="72">
        <f t="shared" si="12"/>
        <v>-0.25259148226866918</v>
      </c>
      <c r="AI70" s="72">
        <f t="shared" si="13"/>
        <v>-0.35159060967015066</v>
      </c>
      <c r="AJ70" s="72">
        <f t="shared" si="14"/>
        <v>1.0594563713984789E-2</v>
      </c>
      <c r="AK70" s="72">
        <f t="shared" si="15"/>
        <v>-9.2941857774252512E-2</v>
      </c>
      <c r="AL70" s="72">
        <f t="shared" si="16"/>
        <v>-7.0570566028523921E-2</v>
      </c>
      <c r="AM70" s="72">
        <f t="shared" si="17"/>
        <v>-0.19612631860772589</v>
      </c>
      <c r="AN70" s="72">
        <f t="shared" si="18"/>
        <v>-5.0503801031996198E-2</v>
      </c>
    </row>
    <row r="71" spans="2:40" x14ac:dyDescent="0.3">
      <c r="B71" s="66">
        <f>+'Indice PondENGHO'!A68</f>
        <v>44713</v>
      </c>
      <c r="C71" s="72">
        <f>C$3*('Indice PondENGHO'!D68-'Indice PondENGHO'!D67)/'Indice PondENGHO'!$BL67</f>
        <v>1.6768381264655166</v>
      </c>
      <c r="D71" s="72">
        <f>D$3*('Indice PondENGHO'!E68-'Indice PondENGHO'!E67)/'Indice PondENGHO'!$BL67</f>
        <v>0.11411946646841536</v>
      </c>
      <c r="E71" s="72">
        <f>E$3*('Indice PondENGHO'!F68-'Indice PondENGHO'!F67)/'Indice PondENGHO'!$BL67</f>
        <v>0.49488340993583368</v>
      </c>
      <c r="F71" s="72">
        <f>F$3*('Indice PondENGHO'!G68-'Indice PondENGHO'!G67)/'Indice PondENGHO'!$BL67</f>
        <v>0.73785138018235574</v>
      </c>
      <c r="G71" s="72">
        <f>G$3*('Indice PondENGHO'!H68-'Indice PondENGHO'!H67)/'Indice PondENGHO'!$BL67</f>
        <v>0.22971538513298048</v>
      </c>
      <c r="H71" s="72">
        <f>H$3*('Indice PondENGHO'!I68-'Indice PondENGHO'!I67)/'Indice PondENGHO'!$BL67</f>
        <v>0.33697913542688973</v>
      </c>
      <c r="I71" s="72">
        <f>I$3*('Indice PondENGHO'!J68-'Indice PondENGHO'!J67)/'Indice PondENGHO'!$BL67</f>
        <v>0.56214650606666094</v>
      </c>
      <c r="J71" s="72">
        <f>J$3*('Indice PondENGHO'!K68-'Indice PondENGHO'!K67)/'Indice PondENGHO'!$BL67</f>
        <v>2.2915744999293549E-2</v>
      </c>
      <c r="K71" s="72">
        <f>K$3*('Indice PondENGHO'!L68-'Indice PondENGHO'!L67)/'Indice PondENGHO'!$BL67</f>
        <v>0.2831374706068584</v>
      </c>
      <c r="L71" s="72">
        <f>L$3*('Indice PondENGHO'!M68-'Indice PondENGHO'!M67)/'Indice PondENGHO'!$BL67</f>
        <v>2.7752129748991928E-2</v>
      </c>
      <c r="M71" s="72">
        <f>M$3*('Indice PondENGHO'!N68-'Indice PondENGHO'!N67)/'Indice PondENGHO'!$BL67</f>
        <v>0.27623264878202375</v>
      </c>
      <c r="N71" s="72">
        <f>N$3*('Indice PondENGHO'!O68-'Indice PondENGHO'!O67)/'Indice PondENGHO'!$BL67</f>
        <v>0.15387750514820658</v>
      </c>
      <c r="O71" s="66"/>
      <c r="P71">
        <f>+P$3*('Indice PondENGHO'!AZ68-'Indice PondENGHO'!AZ67)/'Indice PondENGHO'!$BP67</f>
        <v>0.79516023407649805</v>
      </c>
      <c r="Q71">
        <f>+Q$3*('Indice PondENGHO'!BA68-'Indice PondENGHO'!BA67)/'Indice PondENGHO'!$BP67</f>
        <v>9.9633057073148845E-2</v>
      </c>
      <c r="R71">
        <f>+R$3*('Indice PondENGHO'!BB68-'Indice PondENGHO'!BB67)/'Indice PondENGHO'!$BP67</f>
        <v>0.3964922234998382</v>
      </c>
      <c r="S71">
        <f>+S$3*('Indice PondENGHO'!BC68-'Indice PondENGHO'!BC67)/'Indice PondENGHO'!$BP67</f>
        <v>0.77004609171355842</v>
      </c>
      <c r="T71">
        <f>+T$3*('Indice PondENGHO'!BD68-'Indice PondENGHO'!BD67)/'Indice PondENGHO'!$BP67</f>
        <v>0.41176016296481371</v>
      </c>
      <c r="U71">
        <f>+U$3*('Indice PondENGHO'!BE68-'Indice PondENGHO'!BE67)/'Indice PondENGHO'!$BP67</f>
        <v>0.6545151577092081</v>
      </c>
      <c r="V71">
        <f>+V$3*('Indice PondENGHO'!BF68-'Indice PondENGHO'!BF67)/'Indice PondENGHO'!$BP67</f>
        <v>0.78763652965446074</v>
      </c>
      <c r="W71">
        <f>+W$3*('Indice PondENGHO'!BG68-'Indice PondENGHO'!BG67)/'Indice PondENGHO'!$BP67</f>
        <v>1.1906731883858671E-2</v>
      </c>
      <c r="X71">
        <f>+X$3*('Indice PondENGHO'!BH68-'Indice PondENGHO'!BH67)/'Indice PondENGHO'!$BP67</f>
        <v>0.406112553191389</v>
      </c>
      <c r="Y71">
        <f>+Y$3*('Indice PondENGHO'!BI68-'Indice PondENGHO'!BI67)/'Indice PondENGHO'!$BP67</f>
        <v>7.1626419932449253E-2</v>
      </c>
      <c r="Z71">
        <f>+Z$3*('Indice PondENGHO'!BJ68-'Indice PondENGHO'!BJ67)/'Indice PondENGHO'!$BP67</f>
        <v>0.52070696122856897</v>
      </c>
      <c r="AA71">
        <f>+AA$3*('Indice PondENGHO'!BK68-'Indice PondENGHO'!BK67)/'Indice PondENGHO'!$BP67</f>
        <v>0.21689451909909896</v>
      </c>
      <c r="AC71" s="72">
        <f t="shared" ref="AC71:AC94" si="19">+C71-P71</f>
        <v>0.8816778923890185</v>
      </c>
      <c r="AD71" s="72">
        <f t="shared" ref="AD71:AD94" si="20">+D71-Q71</f>
        <v>1.448640939526652E-2</v>
      </c>
      <c r="AE71" s="72">
        <f t="shared" ref="AE71:AE94" si="21">+E71-R71</f>
        <v>9.8391186435995481E-2</v>
      </c>
      <c r="AF71" s="72">
        <f t="shared" ref="AF71:AF94" si="22">+F71-S71</f>
        <v>-3.219471153120268E-2</v>
      </c>
      <c r="AG71" s="72">
        <f t="shared" ref="AG71:AG94" si="23">+G71-T71</f>
        <v>-0.18204477783183323</v>
      </c>
      <c r="AH71" s="72">
        <f t="shared" ref="AH71:AH94" si="24">+H71-U71</f>
        <v>-0.31753602228231836</v>
      </c>
      <c r="AI71" s="72">
        <f t="shared" ref="AI71:AI94" si="25">+I71-V71</f>
        <v>-0.22549002358779979</v>
      </c>
      <c r="AJ71" s="72">
        <f t="shared" ref="AJ71:AJ94" si="26">+J71-W71</f>
        <v>1.1009013115434878E-2</v>
      </c>
      <c r="AK71" s="72">
        <f t="shared" ref="AK71:AK94" si="27">+K71-X71</f>
        <v>-0.1229750825845306</v>
      </c>
      <c r="AL71" s="72">
        <f t="shared" ref="AL71:AL94" si="28">+L71-Y71</f>
        <v>-4.3874290183457329E-2</v>
      </c>
      <c r="AM71" s="72">
        <f t="shared" ref="AM71:AM94" si="29">+M71-Z71</f>
        <v>-0.24447431244654522</v>
      </c>
      <c r="AN71" s="72">
        <f t="shared" ref="AN71:AN94" si="30">+N71-AA71</f>
        <v>-6.3017013950892375E-2</v>
      </c>
    </row>
    <row r="72" spans="2:40" x14ac:dyDescent="0.3">
      <c r="B72" s="66">
        <f>+'Indice PondENGHO'!A69</f>
        <v>44743</v>
      </c>
      <c r="C72" s="72">
        <f>C$3*('Indice PondENGHO'!D69-'Indice PondENGHO'!D68)/'Indice PondENGHO'!$BL68</f>
        <v>2.2116238780502595</v>
      </c>
      <c r="D72" s="72">
        <f>D$3*('Indice PondENGHO'!E69-'Indice PondENGHO'!E68)/'Indice PondENGHO'!$BL68</f>
        <v>0.11238806136846874</v>
      </c>
      <c r="E72" s="72">
        <f>E$3*('Indice PondENGHO'!F69-'Indice PondENGHO'!F68)/'Indice PondENGHO'!$BL68</f>
        <v>0.77271874357202985</v>
      </c>
      <c r="F72" s="72">
        <f>F$3*('Indice PondENGHO'!G69-'Indice PondENGHO'!G68)/'Indice PondENGHO'!$BL68</f>
        <v>0.5235349511267664</v>
      </c>
      <c r="G72" s="72">
        <f>G$3*('Indice PondENGHO'!H69-'Indice PondENGHO'!H68)/'Indice PondENGHO'!$BL68</f>
        <v>0.4054192523922085</v>
      </c>
      <c r="H72" s="72">
        <f>H$3*('Indice PondENGHO'!I69-'Indice PondENGHO'!I68)/'Indice PondENGHO'!$BL68</f>
        <v>0.31807476410799795</v>
      </c>
      <c r="I72" s="72">
        <f>I$3*('Indice PondENGHO'!J69-'Indice PondENGHO'!J68)/'Indice PondENGHO'!$BL68</f>
        <v>0.62696279816964084</v>
      </c>
      <c r="J72" s="72">
        <f>J$3*('Indice PondENGHO'!K69-'Indice PondENGHO'!K68)/'Indice PondENGHO'!$BL68</f>
        <v>0.21799218463328884</v>
      </c>
      <c r="K72" s="72">
        <f>K$3*('Indice PondENGHO'!L69-'Indice PondENGHO'!L68)/'Indice PondENGHO'!$BL68</f>
        <v>0.88803997388543154</v>
      </c>
      <c r="L72" s="72">
        <f>L$3*('Indice PondENGHO'!M69-'Indice PondENGHO'!M68)/'Indice PondENGHO'!$BL68</f>
        <v>8.3792680453696838E-2</v>
      </c>
      <c r="M72" s="72">
        <f>M$3*('Indice PondENGHO'!N69-'Indice PondENGHO'!N68)/'Indice PondENGHO'!$BL68</f>
        <v>0.40818600493285812</v>
      </c>
      <c r="N72" s="72">
        <f>N$3*('Indice PondENGHO'!O69-'Indice PondENGHO'!O68)/'Indice PondENGHO'!$BL68</f>
        <v>0.24883312676692879</v>
      </c>
      <c r="O72" s="66"/>
      <c r="P72">
        <f>+P$3*('Indice PondENGHO'!AZ69-'Indice PondENGHO'!AZ68)/'Indice PondENGHO'!$BP68</f>
        <v>1.0242796125316525</v>
      </c>
      <c r="Q72">
        <f>+Q$3*('Indice PondENGHO'!BA69-'Indice PondENGHO'!BA68)/'Indice PondENGHO'!$BP68</f>
        <v>9.5132216163837574E-2</v>
      </c>
      <c r="R72">
        <f>+R$3*('Indice PondENGHO'!BB69-'Indice PondENGHO'!BB68)/'Indice PondENGHO'!$BP68</f>
        <v>0.58192144650699229</v>
      </c>
      <c r="S72">
        <f>+S$3*('Indice PondENGHO'!BC69-'Indice PondENGHO'!BC68)/'Indice PondENGHO'!$BP68</f>
        <v>0.52798101128010988</v>
      </c>
      <c r="T72">
        <f>+T$3*('Indice PondENGHO'!BD69-'Indice PondENGHO'!BD68)/'Indice PondENGHO'!$BP68</f>
        <v>0.71524541683953402</v>
      </c>
      <c r="U72">
        <f>+U$3*('Indice PondENGHO'!BE69-'Indice PondENGHO'!BE68)/'Indice PondENGHO'!$BP68</f>
        <v>0.61227893247182374</v>
      </c>
      <c r="V72">
        <f>+V$3*('Indice PondENGHO'!BF69-'Indice PondENGHO'!BF68)/'Indice PondENGHO'!$BP68</f>
        <v>0.93342579955072447</v>
      </c>
      <c r="W72">
        <f>+W$3*('Indice PondENGHO'!BG69-'Indice PondENGHO'!BG68)/'Indice PondENGHO'!$BP68</f>
        <v>0.18795741857013087</v>
      </c>
      <c r="X72">
        <f>+X$3*('Indice PondENGHO'!BH69-'Indice PondENGHO'!BH68)/'Indice PondENGHO'!$BP68</f>
        <v>1.1868012206164755</v>
      </c>
      <c r="Y72">
        <f>+Y$3*('Indice PondENGHO'!BI69-'Indice PondENGHO'!BI68)/'Indice PondENGHO'!$BP68</f>
        <v>0.23087368821017021</v>
      </c>
      <c r="Z72">
        <f>+Z$3*('Indice PondENGHO'!BJ69-'Indice PondENGHO'!BJ68)/'Indice PondENGHO'!$BP68</f>
        <v>0.84969465250949194</v>
      </c>
      <c r="AA72">
        <f>+AA$3*('Indice PondENGHO'!BK69-'Indice PondENGHO'!BK68)/'Indice PondENGHO'!$BP68</f>
        <v>0.34348560250286436</v>
      </c>
      <c r="AC72" s="72">
        <f t="shared" si="19"/>
        <v>1.1873442655186071</v>
      </c>
      <c r="AD72" s="72">
        <f t="shared" si="20"/>
        <v>1.7255845204631165E-2</v>
      </c>
      <c r="AE72" s="72">
        <f t="shared" si="21"/>
        <v>0.19079729706503756</v>
      </c>
      <c r="AF72" s="72">
        <f t="shared" si="22"/>
        <v>-4.4460601533434785E-3</v>
      </c>
      <c r="AG72" s="72">
        <f t="shared" si="23"/>
        <v>-0.30982616444732552</v>
      </c>
      <c r="AH72" s="72">
        <f t="shared" si="24"/>
        <v>-0.29420416836382579</v>
      </c>
      <c r="AI72" s="72">
        <f t="shared" si="25"/>
        <v>-0.30646300138108362</v>
      </c>
      <c r="AJ72" s="72">
        <f t="shared" si="26"/>
        <v>3.0034766063157969E-2</v>
      </c>
      <c r="AK72" s="72">
        <f t="shared" si="27"/>
        <v>-0.29876124673104398</v>
      </c>
      <c r="AL72" s="72">
        <f t="shared" si="28"/>
        <v>-0.14708100775647337</v>
      </c>
      <c r="AM72" s="72">
        <f t="shared" si="29"/>
        <v>-0.44150864757663383</v>
      </c>
      <c r="AN72" s="72">
        <f t="shared" si="30"/>
        <v>-9.4652475735935576E-2</v>
      </c>
    </row>
    <row r="73" spans="2:40" x14ac:dyDescent="0.3">
      <c r="B73" s="66">
        <f>+'Indice PondENGHO'!A70</f>
        <v>44774</v>
      </c>
      <c r="C73" s="72">
        <f>C$3*('Indice PondENGHO'!D70-'Indice PondENGHO'!D69)/'Indice PondENGHO'!$BL69</f>
        <v>2.6113531075292102</v>
      </c>
      <c r="D73" s="72">
        <f>D$3*('Indice PondENGHO'!E70-'Indice PondENGHO'!E69)/'Indice PondENGHO'!$BL69</f>
        <v>0.12108137434566099</v>
      </c>
      <c r="E73" s="72">
        <f>E$3*('Indice PondENGHO'!F70-'Indice PondENGHO'!F69)/'Indice PondENGHO'!$BL69</f>
        <v>0.88523258683054717</v>
      </c>
      <c r="F73" s="72">
        <f>F$3*('Indice PondENGHO'!G70-'Indice PondENGHO'!G69)/'Indice PondENGHO'!$BL69</f>
        <v>0.65251300869154727</v>
      </c>
      <c r="G73" s="72">
        <f>G$3*('Indice PondENGHO'!H70-'Indice PondENGHO'!H69)/'Indice PondENGHO'!$BL69</f>
        <v>0.34066986709844482</v>
      </c>
      <c r="H73" s="72">
        <f>H$3*('Indice PondENGHO'!I70-'Indice PondENGHO'!I69)/'Indice PondENGHO'!$BL69</f>
        <v>0.25834630127301256</v>
      </c>
      <c r="I73" s="72">
        <f>I$3*('Indice PondENGHO'!J70-'Indice PondENGHO'!J69)/'Indice PondENGHO'!$BL69</f>
        <v>0.72401898781057394</v>
      </c>
      <c r="J73" s="72">
        <f>J$3*('Indice PondENGHO'!K70-'Indice PondENGHO'!K69)/'Indice PondENGHO'!$BL69</f>
        <v>0.15173616470657406</v>
      </c>
      <c r="K73" s="72">
        <f>K$3*('Indice PondENGHO'!L70-'Indice PondENGHO'!L69)/'Indice PondENGHO'!$BL69</f>
        <v>0.37928722323346026</v>
      </c>
      <c r="L73" s="72">
        <f>L$3*('Indice PondENGHO'!M70-'Indice PondENGHO'!M69)/'Indice PondENGHO'!$BL69</f>
        <v>6.6876021402646299E-2</v>
      </c>
      <c r="M73" s="72">
        <f>M$3*('Indice PondENGHO'!N70-'Indice PondENGHO'!N69)/'Indice PondENGHO'!$BL69</f>
        <v>0.30584553624646571</v>
      </c>
      <c r="N73" s="72">
        <f>N$3*('Indice PondENGHO'!O70-'Indice PondENGHO'!O69)/'Indice PondENGHO'!$BL69</f>
        <v>0.26738725980346967</v>
      </c>
      <c r="O73" s="66"/>
      <c r="P73">
        <f>+P$3*('Indice PondENGHO'!AZ70-'Indice PondENGHO'!AZ69)/'Indice PondENGHO'!$BP69</f>
        <v>1.175214291811544</v>
      </c>
      <c r="Q73">
        <f>+Q$3*('Indice PondENGHO'!BA70-'Indice PondENGHO'!BA69)/'Indice PondENGHO'!$BP69</f>
        <v>0.10293576536530594</v>
      </c>
      <c r="R73">
        <f>+R$3*('Indice PondENGHO'!BB70-'Indice PondENGHO'!BB69)/'Indice PondENGHO'!$BP69</f>
        <v>0.66931237956370471</v>
      </c>
      <c r="S73">
        <f>+S$3*('Indice PondENGHO'!BC70-'Indice PondENGHO'!BC69)/'Indice PondENGHO'!$BP69</f>
        <v>0.5837881832101155</v>
      </c>
      <c r="T73">
        <f>+T$3*('Indice PondENGHO'!BD70-'Indice PondENGHO'!BD69)/'Indice PondENGHO'!$BP69</f>
        <v>0.59388592526719874</v>
      </c>
      <c r="U73">
        <f>+U$3*('Indice PondENGHO'!BE70-'Indice PondENGHO'!BE69)/'Indice PondENGHO'!$BP69</f>
        <v>0.51945655914151034</v>
      </c>
      <c r="V73">
        <f>+V$3*('Indice PondENGHO'!BF70-'Indice PondENGHO'!BF69)/'Indice PondENGHO'!$BP69</f>
        <v>1.128833509307086</v>
      </c>
      <c r="W73">
        <f>+W$3*('Indice PondENGHO'!BG70-'Indice PondENGHO'!BG69)/'Indice PondENGHO'!$BP69</f>
        <v>0.14027573543240843</v>
      </c>
      <c r="X73">
        <f>+X$3*('Indice PondENGHO'!BH70-'Indice PondENGHO'!BH69)/'Indice PondENGHO'!$BP69</f>
        <v>0.47430118757714268</v>
      </c>
      <c r="Y73">
        <f>+Y$3*('Indice PondENGHO'!BI70-'Indice PondENGHO'!BI69)/'Indice PondENGHO'!$BP69</f>
        <v>0.14592029460308045</v>
      </c>
      <c r="Z73">
        <f>+Z$3*('Indice PondENGHO'!BJ70-'Indice PondENGHO'!BJ69)/'Indice PondENGHO'!$BP69</f>
        <v>0.55739168858415744</v>
      </c>
      <c r="AA73">
        <f>+AA$3*('Indice PondENGHO'!BK70-'Indice PondENGHO'!BK69)/'Indice PondENGHO'!$BP69</f>
        <v>0.3646376003084183</v>
      </c>
      <c r="AC73" s="72">
        <f t="shared" si="19"/>
        <v>1.4361388157176662</v>
      </c>
      <c r="AD73" s="72">
        <f t="shared" si="20"/>
        <v>1.8145608980355055E-2</v>
      </c>
      <c r="AE73" s="72">
        <f t="shared" si="21"/>
        <v>0.21592020726684247</v>
      </c>
      <c r="AF73" s="72">
        <f t="shared" si="22"/>
        <v>6.8724825481431773E-2</v>
      </c>
      <c r="AG73" s="72">
        <f t="shared" si="23"/>
        <v>-0.25321605816875392</v>
      </c>
      <c r="AH73" s="72">
        <f t="shared" si="24"/>
        <v>-0.26111025786849779</v>
      </c>
      <c r="AI73" s="72">
        <f t="shared" si="25"/>
        <v>-0.40481452149651209</v>
      </c>
      <c r="AJ73" s="72">
        <f t="shared" si="26"/>
        <v>1.1460429274165629E-2</v>
      </c>
      <c r="AK73" s="72">
        <f t="shared" si="27"/>
        <v>-9.5013964343682422E-2</v>
      </c>
      <c r="AL73" s="72">
        <f t="shared" si="28"/>
        <v>-7.9044273200434154E-2</v>
      </c>
      <c r="AM73" s="72">
        <f t="shared" si="29"/>
        <v>-0.25154615233769173</v>
      </c>
      <c r="AN73" s="72">
        <f t="shared" si="30"/>
        <v>-9.7250340504948629E-2</v>
      </c>
    </row>
    <row r="74" spans="2:40" x14ac:dyDescent="0.3">
      <c r="B74" s="66">
        <f>+'Indice PondENGHO'!A71</f>
        <v>44805</v>
      </c>
      <c r="C74" s="72">
        <f>C$3*('Indice PondENGHO'!D71-'Indice PondENGHO'!D70)/'Indice PondENGHO'!$BL70</f>
        <v>2.3877008391623589</v>
      </c>
      <c r="D74" s="72">
        <f>D$3*('Indice PondENGHO'!E71-'Indice PondENGHO'!E70)/'Indice PondENGHO'!$BL70</f>
        <v>0.16464813669807432</v>
      </c>
      <c r="E74" s="72">
        <f>E$3*('Indice PondENGHO'!F71-'Indice PondENGHO'!F70)/'Indice PondENGHO'!$BL70</f>
        <v>0.95568629274158401</v>
      </c>
      <c r="F74" s="72">
        <f>F$3*('Indice PondENGHO'!G71-'Indice PondENGHO'!G70)/'Indice PondENGHO'!$BL70</f>
        <v>0.40445411060728664</v>
      </c>
      <c r="G74" s="72">
        <f>G$3*('Indice PondENGHO'!H71-'Indice PondENGHO'!H70)/'Indice PondENGHO'!$BL70</f>
        <v>0.24410371261655128</v>
      </c>
      <c r="H74" s="72">
        <f>H$3*('Indice PondENGHO'!I71-'Indice PondENGHO'!I70)/'Indice PondENGHO'!$BL70</f>
        <v>0.20967346130604789</v>
      </c>
      <c r="I74" s="72">
        <f>I$3*('Indice PondENGHO'!J71-'Indice PondENGHO'!J70)/'Indice PondENGHO'!$BL70</f>
        <v>0.61899025679724029</v>
      </c>
      <c r="J74" s="72">
        <f>J$3*('Indice PondENGHO'!K71-'Indice PondENGHO'!K70)/'Indice PondENGHO'!$BL70</f>
        <v>9.3551277738201807E-2</v>
      </c>
      <c r="K74" s="72">
        <f>K$3*('Indice PondENGHO'!L71-'Indice PondENGHO'!L70)/'Indice PondENGHO'!$BL70</f>
        <v>0.36895341898125472</v>
      </c>
      <c r="L74" s="72">
        <f>L$3*('Indice PondENGHO'!M71-'Indice PondENGHO'!M70)/'Indice PondENGHO'!$BL70</f>
        <v>4.7870568213377998E-2</v>
      </c>
      <c r="M74" s="72">
        <f>M$3*('Indice PondENGHO'!N71-'Indice PondENGHO'!N70)/'Indice PondENGHO'!$BL70</f>
        <v>0.2269969844612896</v>
      </c>
      <c r="N74" s="72">
        <f>N$3*('Indice PondENGHO'!O71-'Indice PondENGHO'!O70)/'Indice PondENGHO'!$BL70</f>
        <v>0.21225822763909241</v>
      </c>
      <c r="O74" s="66"/>
      <c r="P74">
        <f>+P$3*('Indice PondENGHO'!AZ71-'Indice PondENGHO'!AZ70)/'Indice PondENGHO'!$BP70</f>
        <v>1.136468029598966</v>
      </c>
      <c r="Q74">
        <f>+Q$3*('Indice PondENGHO'!BA71-'Indice PondENGHO'!BA70)/'Indice PondENGHO'!$BP70</f>
        <v>0.13720416689827666</v>
      </c>
      <c r="R74">
        <f>+R$3*('Indice PondENGHO'!BB71-'Indice PondENGHO'!BB70)/'Indice PondENGHO'!$BP70</f>
        <v>0.74165894772311691</v>
      </c>
      <c r="S74">
        <f>+S$3*('Indice PondENGHO'!BC71-'Indice PondENGHO'!BC70)/'Indice PondENGHO'!$BP70</f>
        <v>0.30811700471525394</v>
      </c>
      <c r="T74">
        <f>+T$3*('Indice PondENGHO'!BD71-'Indice PondENGHO'!BD70)/'Indice PondENGHO'!$BP70</f>
        <v>0.43591677303056636</v>
      </c>
      <c r="U74">
        <f>+U$3*('Indice PondENGHO'!BE71-'Indice PondENGHO'!BE70)/'Indice PondENGHO'!$BP70</f>
        <v>0.36269345492273786</v>
      </c>
      <c r="V74">
        <f>+V$3*('Indice PondENGHO'!BF71-'Indice PondENGHO'!BF70)/'Indice PondENGHO'!$BP70</f>
        <v>0.966459860972674</v>
      </c>
      <c r="W74">
        <f>+W$3*('Indice PondENGHO'!BG71-'Indice PondENGHO'!BG70)/'Indice PondENGHO'!$BP70</f>
        <v>8.1407469879358957E-2</v>
      </c>
      <c r="X74">
        <f>+X$3*('Indice PondENGHO'!BH71-'Indice PondENGHO'!BH70)/'Indice PondENGHO'!$BP70</f>
        <v>0.4946952489344465</v>
      </c>
      <c r="Y74">
        <f>+Y$3*('Indice PondENGHO'!BI71-'Indice PondENGHO'!BI70)/'Indice PondENGHO'!$BP70</f>
        <v>0.11239812734994488</v>
      </c>
      <c r="Z74">
        <f>+Z$3*('Indice PondENGHO'!BJ71-'Indice PondENGHO'!BJ70)/'Indice PondENGHO'!$BP70</f>
        <v>0.39448996941088427</v>
      </c>
      <c r="AA74">
        <f>+AA$3*('Indice PondENGHO'!BK71-'Indice PondENGHO'!BK70)/'Indice PondENGHO'!$BP70</f>
        <v>0.29500189069595251</v>
      </c>
      <c r="AC74" s="72">
        <f t="shared" si="19"/>
        <v>1.2512328095633929</v>
      </c>
      <c r="AD74" s="72">
        <f t="shared" si="20"/>
        <v>2.7443969799797657E-2</v>
      </c>
      <c r="AE74" s="72">
        <f t="shared" si="21"/>
        <v>0.2140273450184671</v>
      </c>
      <c r="AF74" s="72">
        <f t="shared" si="22"/>
        <v>9.6337105892032704E-2</v>
      </c>
      <c r="AG74" s="72">
        <f t="shared" si="23"/>
        <v>-0.19181306041401508</v>
      </c>
      <c r="AH74" s="72">
        <f t="shared" si="24"/>
        <v>-0.15301999361668997</v>
      </c>
      <c r="AI74" s="72">
        <f t="shared" si="25"/>
        <v>-0.34746960417543371</v>
      </c>
      <c r="AJ74" s="72">
        <f t="shared" si="26"/>
        <v>1.2143807858842851E-2</v>
      </c>
      <c r="AK74" s="72">
        <f t="shared" si="27"/>
        <v>-0.12574182995319177</v>
      </c>
      <c r="AL74" s="72">
        <f t="shared" si="28"/>
        <v>-6.4527559136566881E-2</v>
      </c>
      <c r="AM74" s="72">
        <f t="shared" si="29"/>
        <v>-0.16749298494959466</v>
      </c>
      <c r="AN74" s="72">
        <f t="shared" si="30"/>
        <v>-8.2743663056860095E-2</v>
      </c>
    </row>
    <row r="75" spans="2:40" x14ac:dyDescent="0.3">
      <c r="B75" s="66">
        <f>+'Indice PondENGHO'!A72</f>
        <v>44835</v>
      </c>
      <c r="C75" s="72">
        <f>C$3*('Indice PondENGHO'!D72-'Indice PondENGHO'!D71)/'Indice PondENGHO'!$BL71</f>
        <v>2.1943427508402991</v>
      </c>
      <c r="D75" s="72">
        <f>D$3*('Indice PondENGHO'!E72-'Indice PondENGHO'!E71)/'Indice PondENGHO'!$BL71</f>
        <v>9.7156980140788524E-2</v>
      </c>
      <c r="E75" s="72">
        <f>E$3*('Indice PondENGHO'!F72-'Indice PondENGHO'!F71)/'Indice PondENGHO'!$BL71</f>
        <v>0.65349118602371159</v>
      </c>
      <c r="F75" s="72">
        <f>F$3*('Indice PondENGHO'!G72-'Indice PondENGHO'!G71)/'Indice PondENGHO'!$BL71</f>
        <v>0.78433897896522631</v>
      </c>
      <c r="G75" s="72">
        <f>G$3*('Indice PondENGHO'!H72-'Indice PondENGHO'!H71)/'Indice PondENGHO'!$BL71</f>
        <v>0.20590940926875731</v>
      </c>
      <c r="H75" s="72">
        <f>H$3*('Indice PondENGHO'!I72-'Indice PondENGHO'!I71)/'Indice PondENGHO'!$BL71</f>
        <v>0.31326726237422958</v>
      </c>
      <c r="I75" s="72">
        <f>I$3*('Indice PondENGHO'!J72-'Indice PondENGHO'!J71)/'Indice PondENGHO'!$BL71</f>
        <v>0.52726705233569271</v>
      </c>
      <c r="J75" s="72">
        <f>J$3*('Indice PondENGHO'!K72-'Indice PondENGHO'!K71)/'Indice PondENGHO'!$BL71</f>
        <v>0.41456379905425855</v>
      </c>
      <c r="K75" s="72">
        <f>K$3*('Indice PondENGHO'!L72-'Indice PondENGHO'!L71)/'Indice PondENGHO'!$BL71</f>
        <v>0.40080616796210755</v>
      </c>
      <c r="L75" s="72">
        <f>L$3*('Indice PondENGHO'!M72-'Indice PondENGHO'!M71)/'Indice PondENGHO'!$BL71</f>
        <v>8.7113533112057745E-2</v>
      </c>
      <c r="M75" s="72">
        <f>M$3*('Indice PondENGHO'!N72-'Indice PondENGHO'!N71)/'Indice PondENGHO'!$BL71</f>
        <v>0.32267493084556848</v>
      </c>
      <c r="N75" s="72">
        <f>N$3*('Indice PondENGHO'!O72-'Indice PondENGHO'!O71)/'Indice PondENGHO'!$BL71</f>
        <v>0.19476350443097781</v>
      </c>
      <c r="O75" s="66"/>
      <c r="P75">
        <f>+P$3*('Indice PondENGHO'!AZ72-'Indice PondENGHO'!AZ71)/'Indice PondENGHO'!$BP71</f>
        <v>1.0573673634279135</v>
      </c>
      <c r="Q75">
        <f>+Q$3*('Indice PondENGHO'!BA72-'Indice PondENGHO'!BA71)/'Indice PondENGHO'!$BP71</f>
        <v>8.2436020811471111E-2</v>
      </c>
      <c r="R75">
        <f>+R$3*('Indice PondENGHO'!BB72-'Indice PondENGHO'!BB71)/'Indice PondENGHO'!$BP71</f>
        <v>0.49763652032898131</v>
      </c>
      <c r="S75">
        <f>+S$3*('Indice PondENGHO'!BC72-'Indice PondENGHO'!BC71)/'Indice PondENGHO'!$BP71</f>
        <v>0.79874543301630829</v>
      </c>
      <c r="T75">
        <f>+T$3*('Indice PondENGHO'!BD72-'Indice PondENGHO'!BD71)/'Indice PondENGHO'!$BP71</f>
        <v>0.34995365250880361</v>
      </c>
      <c r="U75">
        <f>+U$3*('Indice PondENGHO'!BE72-'Indice PondENGHO'!BE71)/'Indice PondENGHO'!$BP71</f>
        <v>0.62353864699593375</v>
      </c>
      <c r="V75">
        <f>+V$3*('Indice PondENGHO'!BF72-'Indice PondENGHO'!BF71)/'Indice PondENGHO'!$BP71</f>
        <v>0.72788409794162368</v>
      </c>
      <c r="W75">
        <f>+W$3*('Indice PondENGHO'!BG72-'Indice PondENGHO'!BG71)/'Indice PondENGHO'!$BP71</f>
        <v>0.39156509385596583</v>
      </c>
      <c r="X75">
        <f>+X$3*('Indice PondENGHO'!BH72-'Indice PondENGHO'!BH71)/'Indice PondENGHO'!$BP71</f>
        <v>0.52094528635036397</v>
      </c>
      <c r="Y75">
        <f>+Y$3*('Indice PondENGHO'!BI72-'Indice PondENGHO'!BI71)/'Indice PondENGHO'!$BP71</f>
        <v>0.26445887757582437</v>
      </c>
      <c r="Z75">
        <f>+Z$3*('Indice PondENGHO'!BJ72-'Indice PondENGHO'!BJ71)/'Indice PondENGHO'!$BP71</f>
        <v>0.63794989368774335</v>
      </c>
      <c r="AA75">
        <f>+AA$3*('Indice PondENGHO'!BK72-'Indice PondENGHO'!BK71)/'Indice PondENGHO'!$BP71</f>
        <v>0.27378634241325506</v>
      </c>
      <c r="AC75" s="72">
        <f t="shared" si="19"/>
        <v>1.1369753874123856</v>
      </c>
      <c r="AD75" s="72">
        <f t="shared" si="20"/>
        <v>1.4720959329317412E-2</v>
      </c>
      <c r="AE75" s="72">
        <f t="shared" si="21"/>
        <v>0.15585466569473028</v>
      </c>
      <c r="AF75" s="72">
        <f t="shared" si="22"/>
        <v>-1.4406454051081985E-2</v>
      </c>
      <c r="AG75" s="72">
        <f t="shared" si="23"/>
        <v>-0.1440442432400463</v>
      </c>
      <c r="AH75" s="72">
        <f t="shared" si="24"/>
        <v>-0.31027138462170417</v>
      </c>
      <c r="AI75" s="72">
        <f t="shared" si="25"/>
        <v>-0.20061704560593097</v>
      </c>
      <c r="AJ75" s="72">
        <f t="shared" si="26"/>
        <v>2.2998705198292724E-2</v>
      </c>
      <c r="AK75" s="72">
        <f t="shared" si="27"/>
        <v>-0.12013911838825642</v>
      </c>
      <c r="AL75" s="72">
        <f t="shared" si="28"/>
        <v>-0.17734534446376662</v>
      </c>
      <c r="AM75" s="72">
        <f t="shared" si="29"/>
        <v>-0.31527496284217488</v>
      </c>
      <c r="AN75" s="72">
        <f t="shared" si="30"/>
        <v>-7.9022837982277244E-2</v>
      </c>
    </row>
    <row r="76" spans="2:40" x14ac:dyDescent="0.3">
      <c r="B76" s="66">
        <f>+'Indice PondENGHO'!A73</f>
        <v>44866</v>
      </c>
      <c r="C76" s="72">
        <f>C$3*('Indice PondENGHO'!D73-'Indice PondENGHO'!D72)/'Indice PondENGHO'!$BL72</f>
        <v>1.3105791669290856</v>
      </c>
      <c r="D76" s="72">
        <f>D$3*('Indice PondENGHO'!E73-'Indice PondENGHO'!E72)/'Indice PondENGHO'!$BL72</f>
        <v>0.11415946777356564</v>
      </c>
      <c r="E76" s="72">
        <f>E$3*('Indice PondENGHO'!F73-'Indice PondENGHO'!F72)/'Indice PondENGHO'!$BL72</f>
        <v>0.42822265645468277</v>
      </c>
      <c r="F76" s="72">
        <f>F$3*('Indice PondENGHO'!G73-'Indice PondENGHO'!G72)/'Indice PondENGHO'!$BL72</f>
        <v>0.85365199755968668</v>
      </c>
      <c r="G76" s="72">
        <f>G$3*('Indice PondENGHO'!H73-'Indice PondENGHO'!H72)/'Indice PondENGHO'!$BL72</f>
        <v>0.21209843266506326</v>
      </c>
      <c r="H76" s="72">
        <f>H$3*('Indice PondENGHO'!I73-'Indice PondENGHO'!I72)/'Indice PondENGHO'!$BL72</f>
        <v>0.20082878997843259</v>
      </c>
      <c r="I76" s="72">
        <f>I$3*('Indice PondENGHO'!J73-'Indice PondENGHO'!J72)/'Indice PondENGHO'!$BL72</f>
        <v>0.61909834115684403</v>
      </c>
      <c r="J76" s="72">
        <f>J$3*('Indice PondENGHO'!K73-'Indice PondENGHO'!K72)/'Indice PondENGHO'!$BL72</f>
        <v>0.22667585026469736</v>
      </c>
      <c r="K76" s="72">
        <f>K$3*('Indice PondENGHO'!L73-'Indice PondENGHO'!L72)/'Indice PondENGHO'!$BL72</f>
        <v>0.30257344071946962</v>
      </c>
      <c r="L76" s="72">
        <f>L$3*('Indice PondENGHO'!M73-'Indice PondENGHO'!M72)/'Indice PondENGHO'!$BL72</f>
        <v>4.567944139684188E-2</v>
      </c>
      <c r="M76" s="72">
        <f>M$3*('Indice PondENGHO'!N73-'Indice PondENGHO'!N72)/'Indice PondENGHO'!$BL72</f>
        <v>0.24002929783917754</v>
      </c>
      <c r="N76" s="72">
        <f>N$3*('Indice PondENGHO'!O73-'Indice PondENGHO'!O72)/'Indice PondENGHO'!$BL72</f>
        <v>0.18283871288107084</v>
      </c>
      <c r="O76" s="66"/>
      <c r="P76">
        <f>+P$3*('Indice PondENGHO'!AZ73-'Indice PondENGHO'!AZ72)/'Indice PondENGHO'!$BP72</f>
        <v>0.58390321459121686</v>
      </c>
      <c r="Q76">
        <f>+Q$3*('Indice PondENGHO'!BA73-'Indice PondENGHO'!BA72)/'Indice PondENGHO'!$BP72</f>
        <v>9.5031364539192101E-2</v>
      </c>
      <c r="R76">
        <f>+R$3*('Indice PondENGHO'!BB73-'Indice PondENGHO'!BB72)/'Indice PondENGHO'!$BP72</f>
        <v>0.33570638556354332</v>
      </c>
      <c r="S76">
        <f>+S$3*('Indice PondENGHO'!BC73-'Indice PondENGHO'!BC72)/'Indice PondENGHO'!$BP72</f>
        <v>0.96011394859025967</v>
      </c>
      <c r="T76">
        <f>+T$3*('Indice PondENGHO'!BD73-'Indice PondENGHO'!BD72)/'Indice PondENGHO'!$BP72</f>
        <v>0.38732902207282011</v>
      </c>
      <c r="U76">
        <f>+U$3*('Indice PondENGHO'!BE73-'Indice PondENGHO'!BE72)/'Indice PondENGHO'!$BP72</f>
        <v>0.33016110488703282</v>
      </c>
      <c r="V76">
        <f>+V$3*('Indice PondENGHO'!BF73-'Indice PondENGHO'!BF72)/'Indice PondENGHO'!$BP72</f>
        <v>1.0035071393687367</v>
      </c>
      <c r="W76">
        <f>+W$3*('Indice PondENGHO'!BG73-'Indice PondENGHO'!BG72)/'Indice PondENGHO'!$BP72</f>
        <v>0.21604254408453327</v>
      </c>
      <c r="X76">
        <f>+X$3*('Indice PondENGHO'!BH73-'Indice PondENGHO'!BH72)/'Indice PondENGHO'!$BP72</f>
        <v>0.37331190922955376</v>
      </c>
      <c r="Y76">
        <f>+Y$3*('Indice PondENGHO'!BI73-'Indice PondENGHO'!BI72)/'Indice PondENGHO'!$BP72</f>
        <v>0.11717034529339164</v>
      </c>
      <c r="Z76">
        <f>+Z$3*('Indice PondENGHO'!BJ73-'Indice PondENGHO'!BJ72)/'Indice PondENGHO'!$BP72</f>
        <v>0.47373243328302989</v>
      </c>
      <c r="AA76">
        <f>+AA$3*('Indice PondENGHO'!BK73-'Indice PondENGHO'!BK72)/'Indice PondENGHO'!$BP72</f>
        <v>0.25430334438770497</v>
      </c>
      <c r="AC76" s="72">
        <f t="shared" si="19"/>
        <v>0.72667595233786875</v>
      </c>
      <c r="AD76" s="72">
        <f t="shared" si="20"/>
        <v>1.9128103234373542E-2</v>
      </c>
      <c r="AE76" s="72">
        <f t="shared" si="21"/>
        <v>9.2516270891139452E-2</v>
      </c>
      <c r="AF76" s="72">
        <f t="shared" si="22"/>
        <v>-0.10646195103057299</v>
      </c>
      <c r="AG76" s="72">
        <f t="shared" si="23"/>
        <v>-0.17523058940775685</v>
      </c>
      <c r="AH76" s="72">
        <f t="shared" si="24"/>
        <v>-0.12933231490860023</v>
      </c>
      <c r="AI76" s="72">
        <f t="shared" si="25"/>
        <v>-0.38440879821189267</v>
      </c>
      <c r="AJ76" s="72">
        <f t="shared" si="26"/>
        <v>1.0633306180164087E-2</v>
      </c>
      <c r="AK76" s="72">
        <f t="shared" si="27"/>
        <v>-7.073846851008414E-2</v>
      </c>
      <c r="AL76" s="72">
        <f t="shared" si="28"/>
        <v>-7.149090389654976E-2</v>
      </c>
      <c r="AM76" s="72">
        <f t="shared" si="29"/>
        <v>-0.23370313544385235</v>
      </c>
      <c r="AN76" s="72">
        <f t="shared" si="30"/>
        <v>-7.1464631506634124E-2</v>
      </c>
    </row>
    <row r="77" spans="2:40" x14ac:dyDescent="0.3">
      <c r="B77" s="66">
        <f>+'Indice PondENGHO'!A74</f>
        <v>44896</v>
      </c>
      <c r="C77" s="72">
        <f>C$3*('Indice PondENGHO'!D74-'Indice PondENGHO'!D73)/'Indice PondENGHO'!$BL73</f>
        <v>1.5467503332045072</v>
      </c>
      <c r="D77" s="72">
        <f>D$3*('Indice PondENGHO'!E74-'Indice PondENGHO'!E73)/'Indice PondENGHO'!$BL73</f>
        <v>0.13021919659100287</v>
      </c>
      <c r="E77" s="72">
        <f>E$3*('Indice PondENGHO'!F74-'Indice PondENGHO'!F73)/'Indice PondENGHO'!$BL73</f>
        <v>0.38552957451228564</v>
      </c>
      <c r="F77" s="72">
        <f>F$3*('Indice PondENGHO'!G74-'Indice PondENGHO'!G73)/'Indice PondENGHO'!$BL73</f>
        <v>0.45662653354206245</v>
      </c>
      <c r="G77" s="72">
        <f>G$3*('Indice PondENGHO'!H74-'Indice PondENGHO'!H73)/'Indice PondENGHO'!$BL73</f>
        <v>0.24383280481564945</v>
      </c>
      <c r="H77" s="72">
        <f>H$3*('Indice PondENGHO'!I74-'Indice PondENGHO'!I73)/'Indice PondENGHO'!$BL73</f>
        <v>0.25662016228000722</v>
      </c>
      <c r="I77" s="72">
        <f>I$3*('Indice PondENGHO'!J74-'Indice PondENGHO'!J73)/'Indice PondENGHO'!$BL73</f>
        <v>0.64773301687650753</v>
      </c>
      <c r="J77" s="72">
        <f>J$3*('Indice PondENGHO'!K74-'Indice PondENGHO'!K73)/'Indice PondENGHO'!$BL73</f>
        <v>0.13881063020712148</v>
      </c>
      <c r="K77" s="72">
        <f>K$3*('Indice PondENGHO'!L74-'Indice PondENGHO'!L73)/'Indice PondENGHO'!$BL73</f>
        <v>0.34446105272216349</v>
      </c>
      <c r="L77" s="72">
        <f>L$3*('Indice PondENGHO'!M74-'Indice PondENGHO'!M73)/'Indice PondENGHO'!$BL73</f>
        <v>4.7429615841166305E-2</v>
      </c>
      <c r="M77" s="72">
        <f>M$3*('Indice PondENGHO'!N74-'Indice PondENGHO'!N73)/'Indice PondENGHO'!$BL73</f>
        <v>0.32038500996147312</v>
      </c>
      <c r="N77" s="72">
        <f>N$3*('Indice PondENGHO'!O74-'Indice PondENGHO'!O73)/'Indice PondENGHO'!$BL73</f>
        <v>0.18008581824609773</v>
      </c>
      <c r="O77" s="66"/>
      <c r="P77">
        <f>+P$3*('Indice PondENGHO'!AZ74-'Indice PondENGHO'!AZ73)/'Indice PondENGHO'!$BP73</f>
        <v>0.79144057926257794</v>
      </c>
      <c r="Q77">
        <f>+Q$3*('Indice PondENGHO'!BA74-'Indice PondENGHO'!BA73)/'Indice PondENGHO'!$BP73</f>
        <v>0.10787179121177713</v>
      </c>
      <c r="R77">
        <f>+R$3*('Indice PondENGHO'!BB74-'Indice PondENGHO'!BB73)/'Indice PondENGHO'!$BP73</f>
        <v>0.29480057996182507</v>
      </c>
      <c r="S77">
        <f>+S$3*('Indice PondENGHO'!BC74-'Indice PondENGHO'!BC73)/'Indice PondENGHO'!$BP73</f>
        <v>0.47074808622547948</v>
      </c>
      <c r="T77">
        <f>+T$3*('Indice PondENGHO'!BD74-'Indice PondENGHO'!BD73)/'Indice PondENGHO'!$BP73</f>
        <v>0.418358001080949</v>
      </c>
      <c r="U77">
        <f>+U$3*('Indice PondENGHO'!BE74-'Indice PondENGHO'!BE73)/'Indice PondENGHO'!$BP73</f>
        <v>0.48618308455876097</v>
      </c>
      <c r="V77">
        <f>+V$3*('Indice PondENGHO'!BF74-'Indice PondENGHO'!BF73)/'Indice PondENGHO'!$BP73</f>
        <v>0.93557528886177854</v>
      </c>
      <c r="W77">
        <f>+W$3*('Indice PondENGHO'!BG74-'Indice PondENGHO'!BG73)/'Indice PondENGHO'!$BP73</f>
        <v>0.11138253637111147</v>
      </c>
      <c r="X77">
        <f>+X$3*('Indice PondENGHO'!BH74-'Indice PondENGHO'!BH73)/'Indice PondENGHO'!$BP73</f>
        <v>0.40768203958136567</v>
      </c>
      <c r="Y77">
        <f>+Y$3*('Indice PondENGHO'!BI74-'Indice PondENGHO'!BI73)/'Indice PondENGHO'!$BP73</f>
        <v>0.14729743551849919</v>
      </c>
      <c r="Z77">
        <f>+Z$3*('Indice PondENGHO'!BJ74-'Indice PondENGHO'!BJ73)/'Indice PondENGHO'!$BP73</f>
        <v>0.61504198633444851</v>
      </c>
      <c r="AA77">
        <f>+AA$3*('Indice PondENGHO'!BK74-'Indice PondENGHO'!BK73)/'Indice PondENGHO'!$BP73</f>
        <v>0.25459889316622791</v>
      </c>
      <c r="AC77" s="72">
        <f t="shared" si="19"/>
        <v>0.75530975394192923</v>
      </c>
      <c r="AD77" s="72">
        <f t="shared" si="20"/>
        <v>2.2347405379225735E-2</v>
      </c>
      <c r="AE77" s="72">
        <f t="shared" si="21"/>
        <v>9.0728994550460573E-2</v>
      </c>
      <c r="AF77" s="72">
        <f t="shared" si="22"/>
        <v>-1.4121552683417027E-2</v>
      </c>
      <c r="AG77" s="72">
        <f t="shared" si="23"/>
        <v>-0.17452519626529955</v>
      </c>
      <c r="AH77" s="72">
        <f t="shared" si="24"/>
        <v>-0.22956292227875374</v>
      </c>
      <c r="AI77" s="72">
        <f t="shared" si="25"/>
        <v>-0.28784227198527101</v>
      </c>
      <c r="AJ77" s="72">
        <f t="shared" si="26"/>
        <v>2.7428093836010012E-2</v>
      </c>
      <c r="AK77" s="72">
        <f t="shared" si="27"/>
        <v>-6.3220986859202188E-2</v>
      </c>
      <c r="AL77" s="72">
        <f t="shared" si="28"/>
        <v>-9.9867819677332881E-2</v>
      </c>
      <c r="AM77" s="72">
        <f t="shared" si="29"/>
        <v>-0.29465697637297539</v>
      </c>
      <c r="AN77" s="72">
        <f t="shared" si="30"/>
        <v>-7.4513074920130179E-2</v>
      </c>
    </row>
    <row r="78" spans="2:40" x14ac:dyDescent="0.3">
      <c r="B78" s="66">
        <f>+'Indice PondENGHO'!A75</f>
        <v>44927</v>
      </c>
      <c r="C78" s="72">
        <f>C$3*('Indice PondENGHO'!D75-'Indice PondENGHO'!D74)/'Indice PondENGHO'!$BL74</f>
        <v>2.4746746039979675</v>
      </c>
      <c r="D78" s="72">
        <f>D$3*('Indice PondENGHO'!E75-'Indice PondENGHO'!E74)/'Indice PondENGHO'!$BL74</f>
        <v>0.13322464746337404</v>
      </c>
      <c r="E78" s="72">
        <f>E$3*('Indice PondENGHO'!F75-'Indice PondENGHO'!F74)/'Indice PondENGHO'!$BL74</f>
        <v>0.23877648752624472</v>
      </c>
      <c r="F78" s="72">
        <f>F$3*('Indice PondENGHO'!G75-'Indice PondENGHO'!G74)/'Indice PondENGHO'!$BL74</f>
        <v>0.8384475519013147</v>
      </c>
      <c r="G78" s="72">
        <f>G$3*('Indice PondENGHO'!H75-'Indice PondENGHO'!H74)/'Indice PondENGHO'!$BL74</f>
        <v>0.22943959883213158</v>
      </c>
      <c r="H78" s="72">
        <f>H$3*('Indice PondENGHO'!I75-'Indice PondENGHO'!I74)/'Indice PondENGHO'!$BL74</f>
        <v>0.21549811617256309</v>
      </c>
      <c r="I78" s="72">
        <f>I$3*('Indice PondENGHO'!J75-'Indice PondENGHO'!J74)/'Indice PondENGHO'!$BL74</f>
        <v>0.6277449827287479</v>
      </c>
      <c r="J78" s="72">
        <f>J$3*('Indice PondENGHO'!K75-'Indice PondENGHO'!K74)/'Indice PondENGHO'!$BL74</f>
        <v>0.29579585448924822</v>
      </c>
      <c r="K78" s="72">
        <f>K$3*('Indice PondENGHO'!L75-'Indice PondENGHO'!L74)/'Indice PondENGHO'!$BL74</f>
        <v>0.59811134880030048</v>
      </c>
      <c r="L78" s="72">
        <f>L$3*('Indice PondENGHO'!M75-'Indice PondENGHO'!M74)/'Indice PondENGHO'!$BL74</f>
        <v>1.1618418359872989E-2</v>
      </c>
      <c r="M78" s="72">
        <f>M$3*('Indice PondENGHO'!N75-'Indice PondENGHO'!N74)/'Indice PondENGHO'!$BL74</f>
        <v>0.30177686401794951</v>
      </c>
      <c r="N78" s="72">
        <f>N$3*('Indice PondENGHO'!O75-'Indice PondENGHO'!O74)/'Indice PondENGHO'!$BL74</f>
        <v>0.21759134567616892</v>
      </c>
      <c r="O78" s="66"/>
      <c r="P78">
        <f>+P$3*('Indice PondENGHO'!AZ75-'Indice PondENGHO'!AZ74)/'Indice PondENGHO'!$BP74</f>
        <v>1.1018417937367835</v>
      </c>
      <c r="Q78">
        <f>+Q$3*('Indice PondENGHO'!BA75-'Indice PondENGHO'!BA74)/'Indice PondENGHO'!$BP74</f>
        <v>0.11308963001590035</v>
      </c>
      <c r="R78">
        <f>+R$3*('Indice PondENGHO'!BB75-'Indice PondENGHO'!BB74)/'Indice PondENGHO'!$BP74</f>
        <v>0.16937692406164731</v>
      </c>
      <c r="S78">
        <f>+S$3*('Indice PondENGHO'!BC75-'Indice PondENGHO'!BC74)/'Indice PondENGHO'!$BP74</f>
        <v>0.9005134937054714</v>
      </c>
      <c r="T78">
        <f>+T$3*('Indice PondENGHO'!BD75-'Indice PondENGHO'!BD74)/'Indice PondENGHO'!$BP74</f>
        <v>0.3821176287008497</v>
      </c>
      <c r="U78">
        <f>+U$3*('Indice PondENGHO'!BE75-'Indice PondENGHO'!BE74)/'Indice PondENGHO'!$BP74</f>
        <v>0.43450049028772719</v>
      </c>
      <c r="V78">
        <f>+V$3*('Indice PondENGHO'!BF75-'Indice PondENGHO'!BF74)/'Indice PondENGHO'!$BP74</f>
        <v>0.98539983859341229</v>
      </c>
      <c r="W78">
        <f>+W$3*('Indice PondENGHO'!BG75-'Indice PondENGHO'!BG74)/'Indice PondENGHO'!$BP74</f>
        <v>0.26943585848050255</v>
      </c>
      <c r="X78">
        <f>+X$3*('Indice PondENGHO'!BH75-'Indice PondENGHO'!BH74)/'Indice PondENGHO'!$BP74</f>
        <v>0.82064972141718273</v>
      </c>
      <c r="Y78">
        <f>+Y$3*('Indice PondENGHO'!BI75-'Indice PondENGHO'!BI74)/'Indice PondENGHO'!$BP74</f>
        <v>2.8451208059688007E-2</v>
      </c>
      <c r="Z78">
        <f>+Z$3*('Indice PondENGHO'!BJ75-'Indice PondENGHO'!BJ74)/'Indice PondENGHO'!$BP74</f>
        <v>0.52589006689883511</v>
      </c>
      <c r="AA78">
        <f>+AA$3*('Indice PondENGHO'!BK75-'Indice PondENGHO'!BK74)/'Indice PondENGHO'!$BP74</f>
        <v>0.30214319977468351</v>
      </c>
      <c r="AC78" s="72">
        <f t="shared" si="19"/>
        <v>1.372832810261184</v>
      </c>
      <c r="AD78" s="72">
        <f t="shared" si="20"/>
        <v>2.0135017447473688E-2</v>
      </c>
      <c r="AE78" s="72">
        <f t="shared" si="21"/>
        <v>6.9399563464597414E-2</v>
      </c>
      <c r="AF78" s="72">
        <f t="shared" si="22"/>
        <v>-6.2065941804156699E-2</v>
      </c>
      <c r="AG78" s="72">
        <f t="shared" si="23"/>
        <v>-0.15267802986871812</v>
      </c>
      <c r="AH78" s="72">
        <f t="shared" si="24"/>
        <v>-0.2190023741151641</v>
      </c>
      <c r="AI78" s="72">
        <f t="shared" si="25"/>
        <v>-0.35765485586466439</v>
      </c>
      <c r="AJ78" s="72">
        <f t="shared" si="26"/>
        <v>2.6359996008745668E-2</v>
      </c>
      <c r="AK78" s="72">
        <f t="shared" si="27"/>
        <v>-0.22253837261688225</v>
      </c>
      <c r="AL78" s="72">
        <f t="shared" si="28"/>
        <v>-1.6832789699815019E-2</v>
      </c>
      <c r="AM78" s="72">
        <f t="shared" si="29"/>
        <v>-0.2241132028808856</v>
      </c>
      <c r="AN78" s="72">
        <f t="shared" si="30"/>
        <v>-8.4551854098514595E-2</v>
      </c>
    </row>
    <row r="79" spans="2:40" x14ac:dyDescent="0.3">
      <c r="B79" s="66">
        <f>+'Indice PondENGHO'!A76</f>
        <v>44958</v>
      </c>
      <c r="C79" s="72">
        <f>C$3*('Indice PondENGHO'!D76-'Indice PondENGHO'!D75)/'Indice PondENGHO'!$BL75</f>
        <v>3.5651317284999045</v>
      </c>
      <c r="D79" s="72">
        <f>D$3*('Indice PondENGHO'!E76-'Indice PondENGHO'!E75)/'Indice PondENGHO'!$BL75</f>
        <v>9.8582361671637989E-2</v>
      </c>
      <c r="E79" s="72">
        <f>E$3*('Indice PondENGHO'!F76-'Indice PondENGHO'!F75)/'Indice PondENGHO'!$BL75</f>
        <v>0.34349427393829973</v>
      </c>
      <c r="F79" s="72">
        <f>F$3*('Indice PondENGHO'!G76-'Indice PondENGHO'!G75)/'Indice PondENGHO'!$BL75</f>
        <v>0.52103743062631291</v>
      </c>
      <c r="G79" s="72">
        <f>G$3*('Indice PondENGHO'!H76-'Indice PondENGHO'!H75)/'Indice PondENGHO'!$BL75</f>
        <v>0.21756304299818485</v>
      </c>
      <c r="H79" s="72">
        <f>H$3*('Indice PondENGHO'!I76-'Indice PondENGHO'!I75)/'Indice PondENGHO'!$BL75</f>
        <v>0.23698585639322348</v>
      </c>
      <c r="I79" s="72">
        <f>I$3*('Indice PondENGHO'!J76-'Indice PondENGHO'!J75)/'Indice PondENGHO'!$BL75</f>
        <v>0.5568905055285932</v>
      </c>
      <c r="J79" s="72">
        <f>J$3*('Indice PondENGHO'!K76-'Indice PondENGHO'!K75)/'Indice PondENGHO'!$BL75</f>
        <v>0.29003822758664388</v>
      </c>
      <c r="K79" s="72">
        <f>K$3*('Indice PondENGHO'!L76-'Indice PondENGHO'!L75)/'Indice PondENGHO'!$BL75</f>
        <v>0.47241790985467369</v>
      </c>
      <c r="L79" s="72">
        <f>L$3*('Indice PondENGHO'!M76-'Indice PondENGHO'!M75)/'Indice PondENGHO'!$BL75</f>
        <v>4.4242657404981636E-2</v>
      </c>
      <c r="M79" s="72">
        <f>M$3*('Indice PondENGHO'!N76-'Indice PondENGHO'!N75)/'Indice PondENGHO'!$BL75</f>
        <v>0.35647684334071617</v>
      </c>
      <c r="N79" s="72">
        <f>N$3*('Indice PondENGHO'!O76-'Indice PondENGHO'!O75)/'Indice PondENGHO'!$BL75</f>
        <v>0.20496821570762466</v>
      </c>
      <c r="O79" s="66"/>
      <c r="P79">
        <f>+P$3*('Indice PondENGHO'!AZ76-'Indice PondENGHO'!AZ75)/'Indice PondENGHO'!$BP75</f>
        <v>1.6148047981486373</v>
      </c>
      <c r="Q79">
        <f>+Q$3*('Indice PondENGHO'!BA76-'Indice PondENGHO'!BA75)/'Indice PondENGHO'!$BP75</f>
        <v>8.1043352307496416E-2</v>
      </c>
      <c r="R79">
        <f>+R$3*('Indice PondENGHO'!BB76-'Indice PondENGHO'!BB75)/'Indice PondENGHO'!$BP75</f>
        <v>0.27754377927232621</v>
      </c>
      <c r="S79">
        <f>+S$3*('Indice PondENGHO'!BC76-'Indice PondENGHO'!BC75)/'Indice PondENGHO'!$BP75</f>
        <v>0.53913556550091613</v>
      </c>
      <c r="T79">
        <f>+T$3*('Indice PondENGHO'!BD76-'Indice PondENGHO'!BD75)/'Indice PondENGHO'!$BP75</f>
        <v>0.35394993276578651</v>
      </c>
      <c r="U79">
        <f>+U$3*('Indice PondENGHO'!BE76-'Indice PondENGHO'!BE75)/'Indice PondENGHO'!$BP75</f>
        <v>0.45765973603053733</v>
      </c>
      <c r="V79">
        <f>+V$3*('Indice PondENGHO'!BF76-'Indice PondENGHO'!BF75)/'Indice PondENGHO'!$BP75</f>
        <v>0.78694171353329134</v>
      </c>
      <c r="W79">
        <f>+W$3*('Indice PondENGHO'!BG76-'Indice PondENGHO'!BG75)/'Indice PondENGHO'!$BP75</f>
        <v>0.2637219930293126</v>
      </c>
      <c r="X79">
        <f>+X$3*('Indice PondENGHO'!BH76-'Indice PondENGHO'!BH75)/'Indice PondENGHO'!$BP75</f>
        <v>0.53895945905151643</v>
      </c>
      <c r="Y79">
        <f>+Y$3*('Indice PondENGHO'!BI76-'Indice PondENGHO'!BI75)/'Indice PondENGHO'!$BP75</f>
        <v>0.10433138295958132</v>
      </c>
      <c r="Z79">
        <f>+Z$3*('Indice PondENGHO'!BJ76-'Indice PondENGHO'!BJ75)/'Indice PondENGHO'!$BP75</f>
        <v>0.65073374479874024</v>
      </c>
      <c r="AA79">
        <f>+AA$3*('Indice PondENGHO'!BK76-'Indice PondENGHO'!BK75)/'Indice PondENGHO'!$BP75</f>
        <v>0.29266746634956814</v>
      </c>
      <c r="AC79" s="72">
        <f t="shared" si="19"/>
        <v>1.9503269303512671</v>
      </c>
      <c r="AD79" s="72">
        <f t="shared" si="20"/>
        <v>1.7539009364141572E-2</v>
      </c>
      <c r="AE79" s="72">
        <f t="shared" si="21"/>
        <v>6.5950494665973525E-2</v>
      </c>
      <c r="AF79" s="72">
        <f t="shared" si="22"/>
        <v>-1.8098134874603211E-2</v>
      </c>
      <c r="AG79" s="72">
        <f t="shared" si="23"/>
        <v>-0.13638688976760166</v>
      </c>
      <c r="AH79" s="72">
        <f t="shared" si="24"/>
        <v>-0.22067387963731386</v>
      </c>
      <c r="AI79" s="72">
        <f t="shared" si="25"/>
        <v>-0.23005120800469814</v>
      </c>
      <c r="AJ79" s="72">
        <f t="shared" si="26"/>
        <v>2.6316234557331286E-2</v>
      </c>
      <c r="AK79" s="72">
        <f t="shared" si="27"/>
        <v>-6.6541549196842742E-2</v>
      </c>
      <c r="AL79" s="72">
        <f t="shared" si="28"/>
        <v>-6.0088725554599681E-2</v>
      </c>
      <c r="AM79" s="72">
        <f t="shared" si="29"/>
        <v>-0.29425690145802408</v>
      </c>
      <c r="AN79" s="72">
        <f t="shared" si="30"/>
        <v>-8.7699250641943477E-2</v>
      </c>
    </row>
    <row r="80" spans="2:40" x14ac:dyDescent="0.3">
      <c r="B80" s="66">
        <f>+'Indice PondENGHO'!A77</f>
        <v>44986</v>
      </c>
      <c r="C80" s="72">
        <f>C$3*('Indice PondENGHO'!D77-'Indice PondENGHO'!D76)/'Indice PondENGHO'!$BL76</f>
        <v>3.3175875514077133</v>
      </c>
      <c r="D80" s="72">
        <f>D$3*('Indice PondENGHO'!E77-'Indice PondENGHO'!E76)/'Indice PondENGHO'!$BL76</f>
        <v>0.15224527536464835</v>
      </c>
      <c r="E80" s="72">
        <f>E$3*('Indice PondENGHO'!F77-'Indice PondENGHO'!F76)/'Indice PondENGHO'!$BL76</f>
        <v>0.749992213771421</v>
      </c>
      <c r="F80" s="72">
        <f>F$3*('Indice PondENGHO'!G77-'Indice PondENGHO'!G76)/'Indice PondENGHO'!$BL76</f>
        <v>0.68785767577958501</v>
      </c>
      <c r="G80" s="72">
        <f>G$3*('Indice PondENGHO'!H77-'Indice PondENGHO'!H76)/'Indice PondENGHO'!$BL76</f>
        <v>0.23380093419694897</v>
      </c>
      <c r="H80" s="72">
        <f>H$3*('Indice PondENGHO'!I77-'Indice PondENGHO'!I76)/'Indice PondENGHO'!$BL76</f>
        <v>0.25307115824510129</v>
      </c>
      <c r="I80" s="72">
        <f>I$3*('Indice PondENGHO'!J77-'Indice PondENGHO'!J76)/'Indice PondENGHO'!$BL76</f>
        <v>0.55714079036505326</v>
      </c>
      <c r="J80" s="72">
        <f>J$3*('Indice PondENGHO'!K77-'Indice PondENGHO'!K76)/'Indice PondENGHO'!$BL76</f>
        <v>7.4981670135954206E-2</v>
      </c>
      <c r="K80" s="72">
        <f>K$3*('Indice PondENGHO'!L77-'Indice PondENGHO'!L76)/'Indice PondENGHO'!$BL76</f>
        <v>0.32821027576472744</v>
      </c>
      <c r="L80" s="72">
        <f>L$3*('Indice PondENGHO'!M77-'Indice PondENGHO'!M76)/'Indice PondENGHO'!$BL76</f>
        <v>0.34431989789660394</v>
      </c>
      <c r="M80" s="72">
        <f>M$3*('Indice PondENGHO'!N77-'Indice PondENGHO'!N76)/'Indice PondENGHO'!$BL76</f>
        <v>0.36974020763356708</v>
      </c>
      <c r="N80" s="72">
        <f>N$3*('Indice PondENGHO'!O77-'Indice PondENGHO'!O76)/'Indice PondENGHO'!$BL76</f>
        <v>0.19835765364998351</v>
      </c>
      <c r="O80" s="66"/>
      <c r="P80">
        <f>+P$3*('Indice PondENGHO'!AZ77-'Indice PondENGHO'!AZ76)/'Indice PondENGHO'!$BP76</f>
        <v>1.6167583870868185</v>
      </c>
      <c r="Q80">
        <f>+Q$3*('Indice PondENGHO'!BA77-'Indice PondENGHO'!BA76)/'Indice PondENGHO'!$BP76</f>
        <v>0.12819962327656337</v>
      </c>
      <c r="R80">
        <f>+R$3*('Indice PondENGHO'!BB77-'Indice PondENGHO'!BB76)/'Indice PondENGHO'!$BP76</f>
        <v>0.65783454845750489</v>
      </c>
      <c r="S80">
        <f>+S$3*('Indice PondENGHO'!BC77-'Indice PondENGHO'!BC76)/'Indice PondENGHO'!$BP76</f>
        <v>0.7154451647975858</v>
      </c>
      <c r="T80">
        <f>+T$3*('Indice PondENGHO'!BD77-'Indice PondENGHO'!BD76)/'Indice PondENGHO'!$BP76</f>
        <v>0.40414372187480491</v>
      </c>
      <c r="U80">
        <f>+U$3*('Indice PondENGHO'!BE77-'Indice PondENGHO'!BE76)/'Indice PondENGHO'!$BP76</f>
        <v>0.48157601297641528</v>
      </c>
      <c r="V80">
        <f>+V$3*('Indice PondENGHO'!BF77-'Indice PondENGHO'!BF76)/'Indice PondENGHO'!$BP76</f>
        <v>0.86046634743229544</v>
      </c>
      <c r="W80">
        <f>+W$3*('Indice PondENGHO'!BG77-'Indice PondENGHO'!BG76)/'Indice PondENGHO'!$BP76</f>
        <v>6.4830204262644339E-2</v>
      </c>
      <c r="X80">
        <f>+X$3*('Indice PondENGHO'!BH77-'Indice PondENGHO'!BH76)/'Indice PondENGHO'!$BP76</f>
        <v>0.40249341685114493</v>
      </c>
      <c r="Y80">
        <f>+Y$3*('Indice PondENGHO'!BI77-'Indice PondENGHO'!BI76)/'Indice PondENGHO'!$BP76</f>
        <v>0.78869621134780843</v>
      </c>
      <c r="Z80">
        <f>+Z$3*('Indice PondENGHO'!BJ77-'Indice PondENGHO'!BJ76)/'Indice PondENGHO'!$BP76</f>
        <v>0.68178923118852919</v>
      </c>
      <c r="AA80">
        <f>+AA$3*('Indice PondENGHO'!BK77-'Indice PondENGHO'!BK76)/'Indice PondENGHO'!$BP76</f>
        <v>0.28131920010813144</v>
      </c>
      <c r="AC80" s="72">
        <f t="shared" si="19"/>
        <v>1.7008291643208948</v>
      </c>
      <c r="AD80" s="72">
        <f t="shared" si="20"/>
        <v>2.4045652088084984E-2</v>
      </c>
      <c r="AE80" s="72">
        <f t="shared" si="21"/>
        <v>9.2157665313916115E-2</v>
      </c>
      <c r="AF80" s="72">
        <f t="shared" si="22"/>
        <v>-2.7587489018000788E-2</v>
      </c>
      <c r="AG80" s="72">
        <f t="shared" si="23"/>
        <v>-0.17034278767785593</v>
      </c>
      <c r="AH80" s="72">
        <f t="shared" si="24"/>
        <v>-0.22850485473131399</v>
      </c>
      <c r="AI80" s="72">
        <f t="shared" si="25"/>
        <v>-0.30332555706724218</v>
      </c>
      <c r="AJ80" s="72">
        <f t="shared" si="26"/>
        <v>1.0151465873309867E-2</v>
      </c>
      <c r="AK80" s="72">
        <f t="shared" si="27"/>
        <v>-7.4283141086417481E-2</v>
      </c>
      <c r="AL80" s="72">
        <f t="shared" si="28"/>
        <v>-0.44437631345120449</v>
      </c>
      <c r="AM80" s="72">
        <f t="shared" si="29"/>
        <v>-0.31204902355496211</v>
      </c>
      <c r="AN80" s="72">
        <f t="shared" si="30"/>
        <v>-8.2961546458147933E-2</v>
      </c>
    </row>
    <row r="81" spans="2:40" x14ac:dyDescent="0.3">
      <c r="B81" s="66">
        <f>+'Indice PondENGHO'!A78</f>
        <v>45017</v>
      </c>
      <c r="C81" s="72">
        <f>C$3*('Indice PondENGHO'!D78-'Indice PondENGHO'!D77)/'Indice PondENGHO'!$BL77</f>
        <v>3.6900212582295713</v>
      </c>
      <c r="D81" s="72">
        <f>D$3*('Indice PondENGHO'!E78-'Indice PondENGHO'!E77)/'Indice PondENGHO'!$BL77</f>
        <v>7.1787482310957523E-2</v>
      </c>
      <c r="E81" s="72">
        <f>E$3*('Indice PondENGHO'!F78-'Indice PondENGHO'!F77)/'Indice PondENGHO'!$BL77</f>
        <v>0.92130633817409158</v>
      </c>
      <c r="F81" s="72">
        <f>F$3*('Indice PondENGHO'!G78-'Indice PondENGHO'!G77)/'Indice PondENGHO'!$BL77</f>
        <v>0.5618366748227237</v>
      </c>
      <c r="G81" s="72">
        <f>G$3*('Indice PondENGHO'!H78-'Indice PondENGHO'!H77)/'Indice PondENGHO'!$BL77</f>
        <v>0.33687620333449636</v>
      </c>
      <c r="H81" s="72">
        <f>H$3*('Indice PondENGHO'!I78-'Indice PondENGHO'!I77)/'Indice PondENGHO'!$BL77</f>
        <v>0.28443266009121287</v>
      </c>
      <c r="I81" s="72">
        <f>I$3*('Indice PondENGHO'!J78-'Indice PondENGHO'!J77)/'Indice PondENGHO'!$BL77</f>
        <v>0.64226362773570833</v>
      </c>
      <c r="J81" s="72">
        <f>J$3*('Indice PondENGHO'!K78-'Indice PondENGHO'!K77)/'Indice PondENGHO'!$BL77</f>
        <v>0.222148518593178</v>
      </c>
      <c r="K81" s="72">
        <f>K$3*('Indice PondENGHO'!L78-'Indice PondENGHO'!L77)/'Indice PondENGHO'!$BL77</f>
        <v>0.50180232636005961</v>
      </c>
      <c r="L81" s="72">
        <f>L$3*('Indice PondENGHO'!M78-'Indice PondENGHO'!M77)/'Indice PondENGHO'!$BL77</f>
        <v>6.6842004835693539E-2</v>
      </c>
      <c r="M81" s="72">
        <f>M$3*('Indice PondENGHO'!N78-'Indice PondENGHO'!N77)/'Indice PondENGHO'!$BL77</f>
        <v>0.47942597511447194</v>
      </c>
      <c r="N81" s="72">
        <f>N$3*('Indice PondENGHO'!O78-'Indice PondENGHO'!O77)/'Indice PondENGHO'!$BL77</f>
        <v>0.20242883058920869</v>
      </c>
      <c r="O81" s="66"/>
      <c r="P81">
        <f>+P$3*('Indice PondENGHO'!AZ78-'Indice PondENGHO'!AZ77)/'Indice PondENGHO'!$BP77</f>
        <v>1.7812557239433138</v>
      </c>
      <c r="Q81">
        <f>+Q$3*('Indice PondENGHO'!BA78-'Indice PondENGHO'!BA77)/'Indice PondENGHO'!$BP77</f>
        <v>5.7301581905947765E-2</v>
      </c>
      <c r="R81">
        <f>+R$3*('Indice PondENGHO'!BB78-'Indice PondENGHO'!BB77)/'Indice PondENGHO'!$BP77</f>
        <v>0.75991753228019188</v>
      </c>
      <c r="S81">
        <f>+S$3*('Indice PondENGHO'!BC78-'Indice PondENGHO'!BC77)/'Indice PondENGHO'!$BP77</f>
        <v>0.65400233724540346</v>
      </c>
      <c r="T81">
        <f>+T$3*('Indice PondENGHO'!BD78-'Indice PondENGHO'!BD77)/'Indice PondENGHO'!$BP77</f>
        <v>0.5995237028659518</v>
      </c>
      <c r="U81">
        <f>+U$3*('Indice PondENGHO'!BE78-'Indice PondENGHO'!BE77)/'Indice PondENGHO'!$BP77</f>
        <v>0.54948363432106195</v>
      </c>
      <c r="V81">
        <f>+V$3*('Indice PondENGHO'!BF78-'Indice PondENGHO'!BF77)/'Indice PondENGHO'!$BP77</f>
        <v>1.046969797472084</v>
      </c>
      <c r="W81">
        <f>+W$3*('Indice PondENGHO'!BG78-'Indice PondENGHO'!BG77)/'Indice PondENGHO'!$BP77</f>
        <v>0.20573858417433871</v>
      </c>
      <c r="X81">
        <f>+X$3*('Indice PondENGHO'!BH78-'Indice PondENGHO'!BH77)/'Indice PondENGHO'!$BP77</f>
        <v>0.68819403547384794</v>
      </c>
      <c r="Y81">
        <f>+Y$3*('Indice PondENGHO'!BI78-'Indice PondENGHO'!BI77)/'Indice PondENGHO'!$BP77</f>
        <v>0.17892665946632108</v>
      </c>
      <c r="Z81">
        <f>+Z$3*('Indice PondENGHO'!BJ78-'Indice PondENGHO'!BJ77)/'Indice PondENGHO'!$BP77</f>
        <v>0.83647962833497647</v>
      </c>
      <c r="AA81">
        <f>+AA$3*('Indice PondENGHO'!BK78-'Indice PondENGHO'!BK77)/'Indice PondENGHO'!$BP77</f>
        <v>0.29691224372654496</v>
      </c>
      <c r="AC81" s="72">
        <f t="shared" si="19"/>
        <v>1.9087655342862575</v>
      </c>
      <c r="AD81" s="72">
        <f t="shared" si="20"/>
        <v>1.4485900405009758E-2</v>
      </c>
      <c r="AE81" s="72">
        <f t="shared" si="21"/>
        <v>0.1613888058938997</v>
      </c>
      <c r="AF81" s="72">
        <f t="shared" si="22"/>
        <v>-9.2165662422679762E-2</v>
      </c>
      <c r="AG81" s="72">
        <f t="shared" si="23"/>
        <v>-0.26264749953145544</v>
      </c>
      <c r="AH81" s="72">
        <f t="shared" si="24"/>
        <v>-0.26505097422984908</v>
      </c>
      <c r="AI81" s="72">
        <f t="shared" si="25"/>
        <v>-0.40470616973637563</v>
      </c>
      <c r="AJ81" s="72">
        <f t="shared" si="26"/>
        <v>1.6409934418839284E-2</v>
      </c>
      <c r="AK81" s="72">
        <f t="shared" si="27"/>
        <v>-0.18639170911378833</v>
      </c>
      <c r="AL81" s="72">
        <f t="shared" si="28"/>
        <v>-0.11208465463062754</v>
      </c>
      <c r="AM81" s="72">
        <f t="shared" si="29"/>
        <v>-0.35705365322050453</v>
      </c>
      <c r="AN81" s="72">
        <f t="shared" si="30"/>
        <v>-9.448341313733627E-2</v>
      </c>
    </row>
    <row r="82" spans="2:40" x14ac:dyDescent="0.3">
      <c r="B82" s="66">
        <f>+'Indice PondENGHO'!A79</f>
        <v>45047</v>
      </c>
      <c r="C82" s="72">
        <f>C$3*('Indice PondENGHO'!D79-'Indice PondENGHO'!D78)/'Indice PondENGHO'!$BL78</f>
        <v>2.3008748894949007</v>
      </c>
      <c r="D82" s="72">
        <f>D$3*('Indice PondENGHO'!E79-'Indice PondENGHO'!E78)/'Indice PondENGHO'!$BL78</f>
        <v>0.15001244458982274</v>
      </c>
      <c r="E82" s="72">
        <f>E$3*('Indice PondENGHO'!F79-'Indice PondENGHO'!F78)/'Indice PondENGHO'!$BL78</f>
        <v>0.6794562339920337</v>
      </c>
      <c r="F82" s="72">
        <f>F$3*('Indice PondENGHO'!G79-'Indice PondENGHO'!G78)/'Indice PondENGHO'!$BL78</f>
        <v>1.2240351042502455</v>
      </c>
      <c r="G82" s="72">
        <f>G$3*('Indice PondENGHO'!H79-'Indice PondENGHO'!H78)/'Indice PondENGHO'!$BL78</f>
        <v>0.34665599687326781</v>
      </c>
      <c r="H82" s="72">
        <f>H$3*('Indice PondENGHO'!I79-'Indice PondENGHO'!I78)/'Indice PondENGHO'!$BL78</f>
        <v>0.40023523422052204</v>
      </c>
      <c r="I82" s="72">
        <f>I$3*('Indice PondENGHO'!J79-'Indice PondENGHO'!J78)/'Indice PondENGHO'!$BL78</f>
        <v>0.76838696727772615</v>
      </c>
      <c r="J82" s="72">
        <f>J$3*('Indice PondENGHO'!K79-'Indice PondENGHO'!K78)/'Indice PondENGHO'!$BL78</f>
        <v>0.23453818963215947</v>
      </c>
      <c r="K82" s="72">
        <f>K$3*('Indice PondENGHO'!L79-'Indice PondENGHO'!L78)/'Indice PondENGHO'!$BL78</f>
        <v>0.5322448711419846</v>
      </c>
      <c r="L82" s="72">
        <f>L$3*('Indice PondENGHO'!M79-'Indice PondENGHO'!M78)/'Indice PondENGHO'!$BL78</f>
        <v>6.492733448956016E-2</v>
      </c>
      <c r="M82" s="72">
        <f>M$3*('Indice PondENGHO'!N79-'Indice PondENGHO'!N78)/'Indice PondENGHO'!$BL78</f>
        <v>0.43124715046091011</v>
      </c>
      <c r="N82" s="72">
        <f>N$3*('Indice PondENGHO'!O79-'Indice PondENGHO'!O78)/'Indice PondENGHO'!$BL78</f>
        <v>0.22365676958389877</v>
      </c>
      <c r="O82" s="66"/>
      <c r="P82">
        <f>+P$3*('Indice PondENGHO'!AZ79-'Indice PondENGHO'!AZ78)/'Indice PondENGHO'!$BP78</f>
        <v>1.0234587436987492</v>
      </c>
      <c r="Q82">
        <f>+Q$3*('Indice PondENGHO'!BA79-'Indice PondENGHO'!BA78)/'Indice PondENGHO'!$BP78</f>
        <v>0.12558741468173984</v>
      </c>
      <c r="R82">
        <f>+R$3*('Indice PondENGHO'!BB79-'Indice PondENGHO'!BB78)/'Indice PondENGHO'!$BP78</f>
        <v>0.54593789855654495</v>
      </c>
      <c r="S82">
        <f>+S$3*('Indice PondENGHO'!BC79-'Indice PondENGHO'!BC78)/'Indice PondENGHO'!$BP78</f>
        <v>1.2535395776557166</v>
      </c>
      <c r="T82">
        <f>+T$3*('Indice PondENGHO'!BD79-'Indice PondENGHO'!BD78)/'Indice PondENGHO'!$BP78</f>
        <v>0.60466246667926582</v>
      </c>
      <c r="U82">
        <f>+U$3*('Indice PondENGHO'!BE79-'Indice PondENGHO'!BE78)/'Indice PondENGHO'!$BP78</f>
        <v>0.71561871325280912</v>
      </c>
      <c r="V82">
        <f>+V$3*('Indice PondENGHO'!BF79-'Indice PondENGHO'!BF78)/'Indice PondENGHO'!$BP78</f>
        <v>1.2747052106073116</v>
      </c>
      <c r="W82">
        <f>+W$3*('Indice PondENGHO'!BG79-'Indice PondENGHO'!BG78)/'Indice PondENGHO'!$BP78</f>
        <v>0.21881330579181388</v>
      </c>
      <c r="X82">
        <f>+X$3*('Indice PondENGHO'!BH79-'Indice PondENGHO'!BH78)/'Indice PondENGHO'!$BP78</f>
        <v>0.78082328794620481</v>
      </c>
      <c r="Y82">
        <f>+Y$3*('Indice PondENGHO'!BI79-'Indice PondENGHO'!BI78)/'Indice PondENGHO'!$BP78</f>
        <v>0.16566129982824937</v>
      </c>
      <c r="Z82">
        <f>+Z$3*('Indice PondENGHO'!BJ79-'Indice PondENGHO'!BJ78)/'Indice PondENGHO'!$BP78</f>
        <v>0.8400088226912511</v>
      </c>
      <c r="AA82">
        <f>+AA$3*('Indice PondENGHO'!BK79-'Indice PondENGHO'!BK78)/'Indice PondENGHO'!$BP78</f>
        <v>0.30479359451369925</v>
      </c>
      <c r="AC82" s="72">
        <f t="shared" si="19"/>
        <v>1.2774161457961515</v>
      </c>
      <c r="AD82" s="72">
        <f t="shared" si="20"/>
        <v>2.4425029908082901E-2</v>
      </c>
      <c r="AE82" s="72">
        <f t="shared" si="21"/>
        <v>0.13351833543548874</v>
      </c>
      <c r="AF82" s="72">
        <f t="shared" si="22"/>
        <v>-2.9504473405471021E-2</v>
      </c>
      <c r="AG82" s="72">
        <f t="shared" si="23"/>
        <v>-0.25800646980599801</v>
      </c>
      <c r="AH82" s="72">
        <f t="shared" si="24"/>
        <v>-0.31538347903228708</v>
      </c>
      <c r="AI82" s="72">
        <f t="shared" si="25"/>
        <v>-0.50631824332958542</v>
      </c>
      <c r="AJ82" s="72">
        <f t="shared" si="26"/>
        <v>1.5724883840345594E-2</v>
      </c>
      <c r="AK82" s="72">
        <f t="shared" si="27"/>
        <v>-0.24857841680422021</v>
      </c>
      <c r="AL82" s="72">
        <f t="shared" si="28"/>
        <v>-0.10073396533868921</v>
      </c>
      <c r="AM82" s="72">
        <f t="shared" si="29"/>
        <v>-0.40876167223034099</v>
      </c>
      <c r="AN82" s="72">
        <f t="shared" si="30"/>
        <v>-8.1136824929800483E-2</v>
      </c>
    </row>
    <row r="83" spans="2:40" x14ac:dyDescent="0.3">
      <c r="B83" s="66">
        <f>+'Indice PondENGHO'!A80</f>
        <v>45078</v>
      </c>
      <c r="C83" s="72">
        <f>C$3*('Indice PondENGHO'!D80-'Indice PondENGHO'!D79)/'Indice PondENGHO'!$BL79</f>
        <v>1.6681927854056178</v>
      </c>
      <c r="D83" s="72">
        <f>D$3*('Indice PondENGHO'!E80-'Indice PondENGHO'!E79)/'Indice PondENGHO'!$BL79</f>
        <v>8.0772681752039069E-2</v>
      </c>
      <c r="E83" s="72">
        <f>E$3*('Indice PondENGHO'!F80-'Indice PondENGHO'!F79)/'Indice PondENGHO'!$BL79</f>
        <v>0.39717548266810321</v>
      </c>
      <c r="F83" s="72">
        <f>F$3*('Indice PondENGHO'!G80-'Indice PondENGHO'!G79)/'Indice PondENGHO'!$BL79</f>
        <v>1.0251058306968053</v>
      </c>
      <c r="G83" s="72">
        <f>G$3*('Indice PondENGHO'!H80-'Indice PondENGHO'!H79)/'Indice PondENGHO'!$BL79</f>
        <v>0.31261755726816592</v>
      </c>
      <c r="H83" s="72">
        <f>H$3*('Indice PondENGHO'!I80-'Indice PondENGHO'!I79)/'Indice PondENGHO'!$BL79</f>
        <v>0.37759095495296291</v>
      </c>
      <c r="I83" s="72">
        <f>I$3*('Indice PondENGHO'!J80-'Indice PondENGHO'!J79)/'Indice PondENGHO'!$BL79</f>
        <v>0.64666466177929338</v>
      </c>
      <c r="J83" s="72">
        <f>J$3*('Indice PondENGHO'!K80-'Indice PondENGHO'!K79)/'Indice PondENGHO'!$BL79</f>
        <v>0.3534817666402445</v>
      </c>
      <c r="K83" s="72">
        <f>K$3*('Indice PondENGHO'!L80-'Indice PondENGHO'!L79)/'Indice PondENGHO'!$BL79</f>
        <v>0.4448691429043678</v>
      </c>
      <c r="L83" s="72">
        <f>L$3*('Indice PondENGHO'!M80-'Indice PondENGHO'!M79)/'Indice PondENGHO'!$BL79</f>
        <v>9.1023152693212039E-2</v>
      </c>
      <c r="M83" s="72">
        <f>M$3*('Indice PondENGHO'!N80-'Indice PondENGHO'!N79)/'Indice PondENGHO'!$BL79</f>
        <v>0.27644543160275165</v>
      </c>
      <c r="N83" s="72">
        <f>N$3*('Indice PondENGHO'!O80-'Indice PondENGHO'!O79)/'Indice PondENGHO'!$BL79</f>
        <v>0.20490985891146607</v>
      </c>
      <c r="O83" s="66"/>
      <c r="P83">
        <f>+P$3*('Indice PondENGHO'!AZ80-'Indice PondENGHO'!AZ79)/'Indice PondENGHO'!$BP79</f>
        <v>0.70908022828993778</v>
      </c>
      <c r="Q83">
        <f>+Q$3*('Indice PondENGHO'!BA80-'Indice PondENGHO'!BA79)/'Indice PondENGHO'!$BP79</f>
        <v>6.6680939571654857E-2</v>
      </c>
      <c r="R83">
        <f>+R$3*('Indice PondENGHO'!BB80-'Indice PondENGHO'!BB79)/'Indice PondENGHO'!$BP79</f>
        <v>0.30448759808561421</v>
      </c>
      <c r="S83">
        <f>+S$3*('Indice PondENGHO'!BC80-'Indice PondENGHO'!BC79)/'Indice PondENGHO'!$BP79</f>
        <v>0.86842627311639531</v>
      </c>
      <c r="T83">
        <f>+T$3*('Indice PondENGHO'!BD80-'Indice PondENGHO'!BD79)/'Indice PondENGHO'!$BP79</f>
        <v>0.56199334923710831</v>
      </c>
      <c r="U83">
        <f>+U$3*('Indice PondENGHO'!BE80-'Indice PondENGHO'!BE79)/'Indice PondENGHO'!$BP79</f>
        <v>0.70336013536930242</v>
      </c>
      <c r="V83">
        <f>+V$3*('Indice PondENGHO'!BF80-'Indice PondENGHO'!BF79)/'Indice PondENGHO'!$BP79</f>
        <v>1.0197773400239005</v>
      </c>
      <c r="W83">
        <f>+W$3*('Indice PondENGHO'!BG80-'Indice PondENGHO'!BG79)/'Indice PondENGHO'!$BP79</f>
        <v>0.33162749714761075</v>
      </c>
      <c r="X83">
        <f>+X$3*('Indice PondENGHO'!BH80-'Indice PondENGHO'!BH79)/'Indice PondENGHO'!$BP79</f>
        <v>0.5832921262639218</v>
      </c>
      <c r="Y83">
        <f>+Y$3*('Indice PondENGHO'!BI80-'Indice PondENGHO'!BI79)/'Indice PondENGHO'!$BP79</f>
        <v>0.2116843950535604</v>
      </c>
      <c r="Z83">
        <f>+Z$3*('Indice PondENGHO'!BJ80-'Indice PondENGHO'!BJ79)/'Indice PondENGHO'!$BP79</f>
        <v>0.59369660423576964</v>
      </c>
      <c r="AA83">
        <f>+AA$3*('Indice PondENGHO'!BK80-'Indice PondENGHO'!BK79)/'Indice PondENGHO'!$BP79</f>
        <v>0.27987814884604018</v>
      </c>
      <c r="AC83" s="72">
        <f t="shared" si="19"/>
        <v>0.95911255711568</v>
      </c>
      <c r="AD83" s="72">
        <f t="shared" si="20"/>
        <v>1.4091742180384212E-2</v>
      </c>
      <c r="AE83" s="72">
        <f t="shared" si="21"/>
        <v>9.2687884582489E-2</v>
      </c>
      <c r="AF83" s="72">
        <f t="shared" si="22"/>
        <v>0.15667955758040997</v>
      </c>
      <c r="AG83" s="72">
        <f t="shared" si="23"/>
        <v>-0.24937579196894238</v>
      </c>
      <c r="AH83" s="72">
        <f t="shared" si="24"/>
        <v>-0.32576918041633951</v>
      </c>
      <c r="AI83" s="72">
        <f t="shared" si="25"/>
        <v>-0.37311267824460714</v>
      </c>
      <c r="AJ83" s="72">
        <f t="shared" si="26"/>
        <v>2.1854269492633749E-2</v>
      </c>
      <c r="AK83" s="72">
        <f t="shared" si="27"/>
        <v>-0.138422983359554</v>
      </c>
      <c r="AL83" s="72">
        <f t="shared" si="28"/>
        <v>-0.12066124236034836</v>
      </c>
      <c r="AM83" s="72">
        <f t="shared" si="29"/>
        <v>-0.317251172633018</v>
      </c>
      <c r="AN83" s="72">
        <f t="shared" si="30"/>
        <v>-7.4968289934574106E-2</v>
      </c>
    </row>
    <row r="84" spans="2:40" x14ac:dyDescent="0.3">
      <c r="B84" s="66">
        <f>+'Indice PondENGHO'!A81</f>
        <v>45108</v>
      </c>
      <c r="C84" s="72">
        <f>C$3*('Indice PondENGHO'!D81-'Indice PondENGHO'!D80)/'Indice PondENGHO'!$BL80</f>
        <v>2.0795296836288935</v>
      </c>
      <c r="D84" s="72">
        <f>D$3*('Indice PondENGHO'!E81-'Indice PondENGHO'!E80)/'Indice PondENGHO'!$BL80</f>
        <v>0.15914100941382267</v>
      </c>
      <c r="E84" s="72">
        <f>E$3*('Indice PondENGHO'!F81-'Indice PondENGHO'!F80)/'Indice PondENGHO'!$BL80</f>
        <v>0.28908442375697996</v>
      </c>
      <c r="F84" s="72">
        <f>F$3*('Indice PondENGHO'!G81-'Indice PondENGHO'!G80)/'Indice PondENGHO'!$BL80</f>
        <v>0.47917816030046184</v>
      </c>
      <c r="G84" s="72">
        <f>G$3*('Indice PondENGHO'!H81-'Indice PondENGHO'!H80)/'Indice PondENGHO'!$BL80</f>
        <v>0.25422951508973946</v>
      </c>
      <c r="H84" s="72">
        <f>H$3*('Indice PondENGHO'!I81-'Indice PondENGHO'!I80)/'Indice PondENGHO'!$BL80</f>
        <v>0.41246022485564299</v>
      </c>
      <c r="I84" s="72">
        <f>I$3*('Indice PondENGHO'!J81-'Indice PondENGHO'!J80)/'Indice PondENGHO'!$BL80</f>
        <v>0.57540195206851164</v>
      </c>
      <c r="J84" s="72">
        <f>J$3*('Indice PondENGHO'!K81-'Indice PondENGHO'!K80)/'Indice PondENGHO'!$BL80</f>
        <v>0.43069551762660668</v>
      </c>
      <c r="K84" s="72">
        <f>K$3*('Indice PondENGHO'!L81-'Indice PondENGHO'!L80)/'Indice PondENGHO'!$BL80</f>
        <v>0.74683231924988369</v>
      </c>
      <c r="L84" s="72">
        <f>L$3*('Indice PondENGHO'!M81-'Indice PondENGHO'!M80)/'Indice PondENGHO'!$BL80</f>
        <v>8.4664012338174985E-2</v>
      </c>
      <c r="M84" s="72">
        <f>M$3*('Indice PondENGHO'!N81-'Indice PondENGHO'!N80)/'Indice PondENGHO'!$BL80</f>
        <v>0.35705314632550439</v>
      </c>
      <c r="N84" s="72">
        <f>N$3*('Indice PondENGHO'!O81-'Indice PondENGHO'!O80)/'Indice PondENGHO'!$BL80</f>
        <v>0.19417436847478486</v>
      </c>
      <c r="O84" s="66"/>
      <c r="P84">
        <f>+P$3*('Indice PondENGHO'!AZ81-'Indice PondENGHO'!AZ80)/'Indice PondENGHO'!$BP80</f>
        <v>0.99744592029706536</v>
      </c>
      <c r="Q84">
        <f>+Q$3*('Indice PondENGHO'!BA81-'Indice PondENGHO'!BA80)/'Indice PondENGHO'!$BP80</f>
        <v>0.13440656939699058</v>
      </c>
      <c r="R84">
        <f>+R$3*('Indice PondENGHO'!BB81-'Indice PondENGHO'!BB80)/'Indice PondENGHO'!$BP80</f>
        <v>0.2176382003521502</v>
      </c>
      <c r="S84">
        <f>+S$3*('Indice PondENGHO'!BC81-'Indice PondENGHO'!BC80)/'Indice PondENGHO'!$BP80</f>
        <v>0.44682859326593632</v>
      </c>
      <c r="T84">
        <f>+T$3*('Indice PondENGHO'!BD81-'Indice PondENGHO'!BD80)/'Indice PondENGHO'!$BP80</f>
        <v>0.44155669635605327</v>
      </c>
      <c r="U84">
        <f>+U$3*('Indice PondENGHO'!BE81-'Indice PondENGHO'!BE80)/'Indice PondENGHO'!$BP80</f>
        <v>0.74284560048240844</v>
      </c>
      <c r="V84">
        <f>+V$3*('Indice PondENGHO'!BF81-'Indice PondENGHO'!BF80)/'Indice PondENGHO'!$BP80</f>
        <v>0.85376797951138939</v>
      </c>
      <c r="W84">
        <f>+W$3*('Indice PondENGHO'!BG81-'Indice PondENGHO'!BG80)/'Indice PondENGHO'!$BP80</f>
        <v>0.40754246053004256</v>
      </c>
      <c r="X84">
        <f>+X$3*('Indice PondENGHO'!BH81-'Indice PondENGHO'!BH80)/'Indice PondENGHO'!$BP80</f>
        <v>1.0165656974281938</v>
      </c>
      <c r="Y84">
        <f>+Y$3*('Indice PondENGHO'!BI81-'Indice PondENGHO'!BI80)/'Indice PondENGHO'!$BP80</f>
        <v>0.21313597859904648</v>
      </c>
      <c r="Z84">
        <f>+Z$3*('Indice PondENGHO'!BJ81-'Indice PondENGHO'!BJ80)/'Indice PondENGHO'!$BP80</f>
        <v>0.6659279529939679</v>
      </c>
      <c r="AA84">
        <f>+AA$3*('Indice PondENGHO'!BK81-'Indice PondENGHO'!BK80)/'Indice PondENGHO'!$BP80</f>
        <v>0.27971598448654972</v>
      </c>
      <c r="AC84" s="72">
        <f t="shared" si="19"/>
        <v>1.0820837633318281</v>
      </c>
      <c r="AD84" s="72">
        <f t="shared" si="20"/>
        <v>2.4734440016832088E-2</v>
      </c>
      <c r="AE84" s="72">
        <f t="shared" si="21"/>
        <v>7.1446223404829756E-2</v>
      </c>
      <c r="AF84" s="72">
        <f t="shared" si="22"/>
        <v>3.2349567034525517E-2</v>
      </c>
      <c r="AG84" s="72">
        <f t="shared" si="23"/>
        <v>-0.18732718126631381</v>
      </c>
      <c r="AH84" s="72">
        <f t="shared" si="24"/>
        <v>-0.33038537562676545</v>
      </c>
      <c r="AI84" s="72">
        <f t="shared" si="25"/>
        <v>-0.27836602744287775</v>
      </c>
      <c r="AJ84" s="72">
        <f t="shared" si="26"/>
        <v>2.3153057096564122E-2</v>
      </c>
      <c r="AK84" s="72">
        <f t="shared" si="27"/>
        <v>-0.26973337817831011</v>
      </c>
      <c r="AL84" s="72">
        <f t="shared" si="28"/>
        <v>-0.12847196626087148</v>
      </c>
      <c r="AM84" s="72">
        <f t="shared" si="29"/>
        <v>-0.30887480666846351</v>
      </c>
      <c r="AN84" s="72">
        <f t="shared" si="30"/>
        <v>-8.5541616011764854E-2</v>
      </c>
    </row>
    <row r="85" spans="2:40" x14ac:dyDescent="0.3">
      <c r="B85" s="66">
        <f>+'Indice PondENGHO'!A82</f>
        <v>45139</v>
      </c>
      <c r="C85" s="72">
        <f>C$3*('Indice PondENGHO'!D82-'Indice PondENGHO'!D81)/'Indice PondENGHO'!$BL81</f>
        <v>5.9145897451730125</v>
      </c>
      <c r="D85" s="72">
        <f>D$3*('Indice PondENGHO'!E82-'Indice PondENGHO'!E81)/'Indice PondENGHO'!$BL81</f>
        <v>0.16033883557213394</v>
      </c>
      <c r="E85" s="72">
        <f>E$3*('Indice PondENGHO'!F82-'Indice PondENGHO'!F81)/'Indice PondENGHO'!$BL81</f>
        <v>0.82006646075274781</v>
      </c>
      <c r="F85" s="72">
        <f>F$3*('Indice PondENGHO'!G82-'Indice PondENGHO'!G81)/'Indice PondENGHO'!$BL81</f>
        <v>0.91609617861403503</v>
      </c>
      <c r="G85" s="72">
        <f>G$3*('Indice PondENGHO'!H82-'Indice PondENGHO'!H81)/'Indice PondENGHO'!$BL81</f>
        <v>0.58225370636201046</v>
      </c>
      <c r="H85" s="72">
        <f>H$3*('Indice PondENGHO'!I82-'Indice PondENGHO'!I81)/'Indice PondENGHO'!$BL81</f>
        <v>0.69672938025055686</v>
      </c>
      <c r="I85" s="72">
        <f>I$3*('Indice PondENGHO'!J82-'Indice PondENGHO'!J81)/'Indice PondENGHO'!$BL81</f>
        <v>1.091033852074887</v>
      </c>
      <c r="J85" s="72">
        <f>J$3*('Indice PondENGHO'!K82-'Indice PondENGHO'!K81)/'Indice PondENGHO'!$BL81</f>
        <v>0.17553629402417079</v>
      </c>
      <c r="K85" s="72">
        <f>K$3*('Indice PondENGHO'!L82-'Indice PondENGHO'!L81)/'Indice PondENGHO'!$BL81</f>
        <v>0.83708113373942628</v>
      </c>
      <c r="L85" s="72">
        <f>L$3*('Indice PondENGHO'!M82-'Indice PondENGHO'!M81)/'Indice PondENGHO'!$BL81</f>
        <v>0.11731212891143915</v>
      </c>
      <c r="M85" s="72">
        <f>M$3*('Indice PondENGHO'!N82-'Indice PondENGHO'!N81)/'Indice PondENGHO'!$BL81</f>
        <v>0.62379276159986974</v>
      </c>
      <c r="N85" s="72">
        <f>N$3*('Indice PondENGHO'!O82-'Indice PondENGHO'!O81)/'Indice PondENGHO'!$BL81</f>
        <v>0.29935257894804651</v>
      </c>
      <c r="O85" s="66"/>
      <c r="P85">
        <f>+P$3*('Indice PondENGHO'!AZ82-'Indice PondENGHO'!AZ81)/'Indice PondENGHO'!$BP81</f>
        <v>2.6022250624957488</v>
      </c>
      <c r="Q85">
        <f>+Q$3*('Indice PondENGHO'!BA82-'Indice PondENGHO'!BA81)/'Indice PondENGHO'!$BP81</f>
        <v>0.12454100187966778</v>
      </c>
      <c r="R85">
        <f>+R$3*('Indice PondENGHO'!BB82-'Indice PondENGHO'!BB81)/'Indice PondENGHO'!$BP81</f>
        <v>0.61790910431387136</v>
      </c>
      <c r="S85">
        <f>+S$3*('Indice PondENGHO'!BC82-'Indice PondENGHO'!BC81)/'Indice PondENGHO'!$BP81</f>
        <v>1.0538666773849799</v>
      </c>
      <c r="T85">
        <f>+T$3*('Indice PondENGHO'!BD82-'Indice PondENGHO'!BD81)/'Indice PondENGHO'!$BP81</f>
        <v>0.99466425201294417</v>
      </c>
      <c r="U85">
        <f>+U$3*('Indice PondENGHO'!BE82-'Indice PondENGHO'!BE81)/'Indice PondENGHO'!$BP81</f>
        <v>1.3212324154801021</v>
      </c>
      <c r="V85">
        <f>+V$3*('Indice PondENGHO'!BF82-'Indice PondENGHO'!BF81)/'Indice PondENGHO'!$BP81</f>
        <v>1.6319445070649936</v>
      </c>
      <c r="W85">
        <f>+W$3*('Indice PondENGHO'!BG82-'Indice PondENGHO'!BG81)/'Indice PondENGHO'!$BP81</f>
        <v>0.15740196436903581</v>
      </c>
      <c r="X85">
        <f>+X$3*('Indice PondENGHO'!BH82-'Indice PondENGHO'!BH81)/'Indice PondENGHO'!$BP81</f>
        <v>1.1096768337200436</v>
      </c>
      <c r="Y85">
        <f>+Y$3*('Indice PondENGHO'!BI82-'Indice PondENGHO'!BI81)/'Indice PondENGHO'!$BP81</f>
        <v>0.29690894333435019</v>
      </c>
      <c r="Z85">
        <f>+Z$3*('Indice PondENGHO'!BJ82-'Indice PondENGHO'!BJ81)/'Indice PondENGHO'!$BP81</f>
        <v>1.1300966608469449</v>
      </c>
      <c r="AA85">
        <f>+AA$3*('Indice PondENGHO'!BK82-'Indice PondENGHO'!BK81)/'Indice PondENGHO'!$BP81</f>
        <v>0.39927062889836556</v>
      </c>
      <c r="AC85" s="72">
        <f t="shared" si="19"/>
        <v>3.3123646826772637</v>
      </c>
      <c r="AD85" s="72">
        <f t="shared" si="20"/>
        <v>3.5797833692466155E-2</v>
      </c>
      <c r="AE85" s="72">
        <f t="shared" si="21"/>
        <v>0.20215735643887645</v>
      </c>
      <c r="AF85" s="72">
        <f t="shared" si="22"/>
        <v>-0.13777049877094483</v>
      </c>
      <c r="AG85" s="72">
        <f t="shared" si="23"/>
        <v>-0.41241054565093371</v>
      </c>
      <c r="AH85" s="72">
        <f t="shared" si="24"/>
        <v>-0.6245030352295452</v>
      </c>
      <c r="AI85" s="72">
        <f t="shared" si="25"/>
        <v>-0.5409106549901066</v>
      </c>
      <c r="AJ85" s="72">
        <f t="shared" si="26"/>
        <v>1.8134329655134979E-2</v>
      </c>
      <c r="AK85" s="72">
        <f t="shared" si="27"/>
        <v>-0.27259569998061728</v>
      </c>
      <c r="AL85" s="72">
        <f t="shared" si="28"/>
        <v>-0.17959681442291103</v>
      </c>
      <c r="AM85" s="72">
        <f t="shared" si="29"/>
        <v>-0.5063038992470752</v>
      </c>
      <c r="AN85" s="72">
        <f t="shared" si="30"/>
        <v>-9.9918049950319054E-2</v>
      </c>
    </row>
    <row r="86" spans="2:40" x14ac:dyDescent="0.3">
      <c r="B86" s="66">
        <f>+'Indice PondENGHO'!A83</f>
        <v>45170</v>
      </c>
      <c r="C86" s="72">
        <f>C$3*('Indice PondENGHO'!D83-'Indice PondENGHO'!D82)/'Indice PondENGHO'!$BL82</f>
        <v>5.4629930489275749</v>
      </c>
      <c r="D86" s="72">
        <f>D$3*('Indice PondENGHO'!E83-'Indice PondENGHO'!E82)/'Indice PondENGHO'!$BL82</f>
        <v>0.20175964901613172</v>
      </c>
      <c r="E86" s="72">
        <f>E$3*('Indice PondENGHO'!F83-'Indice PondENGHO'!F82)/'Indice PondENGHO'!$BL82</f>
        <v>1.2691163050023697</v>
      </c>
      <c r="F86" s="72">
        <f>F$3*('Indice PondENGHO'!G83-'Indice PondENGHO'!G82)/'Indice PondENGHO'!$BL82</f>
        <v>0.94422751085048484</v>
      </c>
      <c r="G86" s="72">
        <f>G$3*('Indice PondENGHO'!H83-'Indice PondENGHO'!H82)/'Indice PondENGHO'!$BL82</f>
        <v>0.52865142233291329</v>
      </c>
      <c r="H86" s="72">
        <f>H$3*('Indice PondENGHO'!I83-'Indice PondENGHO'!I82)/'Indice PondENGHO'!$BL82</f>
        <v>0.46565573591823523</v>
      </c>
      <c r="I86" s="72">
        <f>I$3*('Indice PondENGHO'!J83-'Indice PondENGHO'!J82)/'Indice PondENGHO'!$BL82</f>
        <v>1.1172414341915899</v>
      </c>
      <c r="J86" s="72">
        <f>J$3*('Indice PondENGHO'!K83-'Indice PondENGHO'!K82)/'Indice PondENGHO'!$BL82</f>
        <v>0.34090651678880279</v>
      </c>
      <c r="K86" s="72">
        <f>K$3*('Indice PondENGHO'!L83-'Indice PondENGHO'!L82)/'Indice PondENGHO'!$BL82</f>
        <v>1.0729575420196564</v>
      </c>
      <c r="L86" s="72">
        <f>L$3*('Indice PondENGHO'!M83-'Indice PondENGHO'!M82)/'Indice PondENGHO'!$BL82</f>
        <v>0.1045099925432464</v>
      </c>
      <c r="M86" s="72">
        <f>M$3*('Indice PondENGHO'!N83-'Indice PondENGHO'!N82)/'Indice PondENGHO'!$BL82</f>
        <v>0.62640654408684227</v>
      </c>
      <c r="N86" s="72">
        <f>N$3*('Indice PondENGHO'!O83-'Indice PondENGHO'!O82)/'Indice PondENGHO'!$BL82</f>
        <v>0.35015716737561187</v>
      </c>
      <c r="O86" s="66"/>
      <c r="P86">
        <f>+P$3*('Indice PondENGHO'!AZ83-'Indice PondENGHO'!AZ82)/'Indice PondENGHO'!$BP82</f>
        <v>2.4941481058280974</v>
      </c>
      <c r="Q86">
        <f>+Q$3*('Indice PondENGHO'!BA83-'Indice PondENGHO'!BA82)/'Indice PondENGHO'!$BP82</f>
        <v>0.16787387498932296</v>
      </c>
      <c r="R86">
        <f>+R$3*('Indice PondENGHO'!BB83-'Indice PondENGHO'!BB82)/'Indice PondENGHO'!$BP82</f>
        <v>1.0361345337431025</v>
      </c>
      <c r="S86">
        <f>+S$3*('Indice PondENGHO'!BC83-'Indice PondENGHO'!BC82)/'Indice PondENGHO'!$BP82</f>
        <v>0.90257595162749849</v>
      </c>
      <c r="T86">
        <f>+T$3*('Indice PondENGHO'!BD83-'Indice PondENGHO'!BD82)/'Indice PondENGHO'!$BP82</f>
        <v>0.90532856204371037</v>
      </c>
      <c r="U86">
        <f>+U$3*('Indice PondENGHO'!BE83-'Indice PondENGHO'!BE82)/'Indice PondENGHO'!$BP82</f>
        <v>0.81132527514318942</v>
      </c>
      <c r="V86">
        <f>+V$3*('Indice PondENGHO'!BF83-'Indice PondENGHO'!BF82)/'Indice PondENGHO'!$BP82</f>
        <v>1.6361876589431186</v>
      </c>
      <c r="W86">
        <f>+W$3*('Indice PondENGHO'!BG83-'Indice PondENGHO'!BG82)/'Indice PondENGHO'!$BP82</f>
        <v>0.30871395755463904</v>
      </c>
      <c r="X86">
        <f>+X$3*('Indice PondENGHO'!BH83-'Indice PondENGHO'!BH82)/'Indice PondENGHO'!$BP82</f>
        <v>1.4222564766421193</v>
      </c>
      <c r="Y86">
        <f>+Y$3*('Indice PondENGHO'!BI83-'Indice PondENGHO'!BI82)/'Indice PondENGHO'!$BP82</f>
        <v>0.28629168669158073</v>
      </c>
      <c r="Z86">
        <f>+Z$3*('Indice PondENGHO'!BJ83-'Indice PondENGHO'!BJ82)/'Indice PondENGHO'!$BP82</f>
        <v>1.232971625893428</v>
      </c>
      <c r="AA86">
        <f>+AA$3*('Indice PondENGHO'!BK83-'Indice PondENGHO'!BK82)/'Indice PondENGHO'!$BP82</f>
        <v>0.49780557683394372</v>
      </c>
      <c r="AC86" s="72">
        <f t="shared" si="19"/>
        <v>2.9688449430994774</v>
      </c>
      <c r="AD86" s="72">
        <f t="shared" si="20"/>
        <v>3.3885774026808757E-2</v>
      </c>
      <c r="AE86" s="72">
        <f t="shared" si="21"/>
        <v>0.23298177125926722</v>
      </c>
      <c r="AF86" s="72">
        <f t="shared" si="22"/>
        <v>4.1651559222986356E-2</v>
      </c>
      <c r="AG86" s="72">
        <f t="shared" si="23"/>
        <v>-0.37667713971079708</v>
      </c>
      <c r="AH86" s="72">
        <f t="shared" si="24"/>
        <v>-0.34566953922495419</v>
      </c>
      <c r="AI86" s="72">
        <f t="shared" si="25"/>
        <v>-0.51894622475152863</v>
      </c>
      <c r="AJ86" s="72">
        <f t="shared" si="26"/>
        <v>3.2192559234163753E-2</v>
      </c>
      <c r="AK86" s="72">
        <f t="shared" si="27"/>
        <v>-0.34929893462246286</v>
      </c>
      <c r="AL86" s="72">
        <f t="shared" si="28"/>
        <v>-0.18178169414833434</v>
      </c>
      <c r="AM86" s="72">
        <f t="shared" si="29"/>
        <v>-0.60656508180658575</v>
      </c>
      <c r="AN86" s="72">
        <f t="shared" si="30"/>
        <v>-0.14764840945833185</v>
      </c>
    </row>
    <row r="87" spans="2:40" x14ac:dyDescent="0.3">
      <c r="B87" s="66">
        <f>+'Indice PondENGHO'!A84</f>
        <v>45200</v>
      </c>
      <c r="C87" s="72">
        <f>C$3*('Indice PondENGHO'!D84-'Indice PondENGHO'!D83)/'Indice PondENGHO'!$BL83</f>
        <v>2.799234399598284</v>
      </c>
      <c r="D87" s="72">
        <f>D$3*('Indice PondENGHO'!E84-'Indice PondENGHO'!E83)/'Indice PondENGHO'!$BL83</f>
        <v>0.16646009775856332</v>
      </c>
      <c r="E87" s="72">
        <f>E$3*('Indice PondENGHO'!F84-'Indice PondENGHO'!F83)/'Indice PondENGHO'!$BL83</f>
        <v>0.91999187206749744</v>
      </c>
      <c r="F87" s="72">
        <f>F$3*('Indice PondENGHO'!G84-'Indice PondENGHO'!G83)/'Indice PondENGHO'!$BL83</f>
        <v>0.73292480716967368</v>
      </c>
      <c r="G87" s="72">
        <f>G$3*('Indice PondENGHO'!H84-'Indice PondENGHO'!H83)/'Indice PondENGHO'!$BL83</f>
        <v>0.42971731175360367</v>
      </c>
      <c r="H87" s="72">
        <f>H$3*('Indice PondENGHO'!I84-'Indice PondENGHO'!I83)/'Indice PondENGHO'!$BL83</f>
        <v>0.22285057193978522</v>
      </c>
      <c r="I87" s="72">
        <f>I$3*('Indice PondENGHO'!J84-'Indice PondENGHO'!J83)/'Indice PondENGHO'!$BL83</f>
        <v>0.69241920625939901</v>
      </c>
      <c r="J87" s="72">
        <f>J$3*('Indice PondENGHO'!K84-'Indice PondENGHO'!K83)/'Indice PondENGHO'!$BL83</f>
        <v>0.42561799522913524</v>
      </c>
      <c r="K87" s="72">
        <f>K$3*('Indice PondENGHO'!L84-'Indice PondENGHO'!L83)/'Indice PondENGHO'!$BL83</f>
        <v>0.68803674426769412</v>
      </c>
      <c r="L87" s="72">
        <f>L$3*('Indice PondENGHO'!M84-'Indice PondENGHO'!M83)/'Indice PondENGHO'!$BL83</f>
        <v>7.8100396705451061E-2</v>
      </c>
      <c r="M87" s="72">
        <f>M$3*('Indice PondENGHO'!N84-'Indice PondENGHO'!N83)/'Indice PondENGHO'!$BL83</f>
        <v>0.42937583644034261</v>
      </c>
      <c r="N87" s="72">
        <f>N$3*('Indice PondENGHO'!O84-'Indice PondENGHO'!O83)/'Indice PondENGHO'!$BL83</f>
        <v>0.23196808605783287</v>
      </c>
      <c r="O87" s="66"/>
      <c r="P87">
        <f>+P$3*('Indice PondENGHO'!AZ84-'Indice PondENGHO'!AZ83)/'Indice PondENGHO'!$BP83</f>
        <v>1.3921924179502103</v>
      </c>
      <c r="Q87">
        <f>+Q$3*('Indice PondENGHO'!BA84-'Indice PondENGHO'!BA83)/'Indice PondENGHO'!$BP83</f>
        <v>0.1429612604251288</v>
      </c>
      <c r="R87">
        <f>+R$3*('Indice PondENGHO'!BB84-'Indice PondENGHO'!BB83)/'Indice PondENGHO'!$BP83</f>
        <v>0.75055066963556039</v>
      </c>
      <c r="S87">
        <f>+S$3*('Indice PondENGHO'!BC84-'Indice PondENGHO'!BC83)/'Indice PondENGHO'!$BP83</f>
        <v>0.83455576151730815</v>
      </c>
      <c r="T87">
        <f>+T$3*('Indice PondENGHO'!BD84-'Indice PondENGHO'!BD83)/'Indice PondENGHO'!$BP83</f>
        <v>0.77728088140884832</v>
      </c>
      <c r="U87">
        <f>+U$3*('Indice PondENGHO'!BE84-'Indice PondENGHO'!BE83)/'Indice PondENGHO'!$BP83</f>
        <v>0.44949088091498146</v>
      </c>
      <c r="V87">
        <f>+V$3*('Indice PondENGHO'!BF84-'Indice PondENGHO'!BF83)/'Indice PondENGHO'!$BP83</f>
        <v>1.0717866736618171</v>
      </c>
      <c r="W87">
        <f>+W$3*('Indice PondENGHO'!BG84-'Indice PondENGHO'!BG83)/'Indice PondENGHO'!$BP83</f>
        <v>0.40163460079573499</v>
      </c>
      <c r="X87">
        <f>+X$3*('Indice PondENGHO'!BH84-'Indice PondENGHO'!BH83)/'Indice PondENGHO'!$BP83</f>
        <v>0.87601741899039398</v>
      </c>
      <c r="Y87">
        <f>+Y$3*('Indice PondENGHO'!BI84-'Indice PondENGHO'!BI83)/'Indice PondENGHO'!$BP83</f>
        <v>0.20132943278579912</v>
      </c>
      <c r="Z87">
        <f>+Z$3*('Indice PondENGHO'!BJ84-'Indice PondENGHO'!BJ83)/'Indice PondENGHO'!$BP83</f>
        <v>0.80811184040154316</v>
      </c>
      <c r="AA87">
        <f>+AA$3*('Indice PondENGHO'!BK84-'Indice PondENGHO'!BK83)/'Indice PondENGHO'!$BP83</f>
        <v>0.30801658518424307</v>
      </c>
      <c r="AC87" s="72">
        <f t="shared" si="19"/>
        <v>1.4070419816480737</v>
      </c>
      <c r="AD87" s="72">
        <f t="shared" si="20"/>
        <v>2.3498837333434525E-2</v>
      </c>
      <c r="AE87" s="72">
        <f t="shared" si="21"/>
        <v>0.16944120243193705</v>
      </c>
      <c r="AF87" s="72">
        <f t="shared" si="22"/>
        <v>-0.10163095434763447</v>
      </c>
      <c r="AG87" s="72">
        <f t="shared" si="23"/>
        <v>-0.34756356965524465</v>
      </c>
      <c r="AH87" s="72">
        <f t="shared" si="24"/>
        <v>-0.22664030897519624</v>
      </c>
      <c r="AI87" s="72">
        <f t="shared" si="25"/>
        <v>-0.37936746740241811</v>
      </c>
      <c r="AJ87" s="72">
        <f t="shared" si="26"/>
        <v>2.3983394433400251E-2</v>
      </c>
      <c r="AK87" s="72">
        <f t="shared" si="27"/>
        <v>-0.18798067472269986</v>
      </c>
      <c r="AL87" s="72">
        <f t="shared" si="28"/>
        <v>-0.12322903608034806</v>
      </c>
      <c r="AM87" s="72">
        <f t="shared" si="29"/>
        <v>-0.37873600396120055</v>
      </c>
      <c r="AN87" s="72">
        <f t="shared" si="30"/>
        <v>-7.6048499126410207E-2</v>
      </c>
    </row>
    <row r="88" spans="2:40" x14ac:dyDescent="0.3">
      <c r="B88" s="66">
        <f>+'Indice PondENGHO'!A85</f>
        <v>45231</v>
      </c>
      <c r="C88" s="72">
        <f>C$3*('Indice PondENGHO'!D85-'Indice PondENGHO'!D84)/'Indice PondENGHO'!$BL84</f>
        <v>5.7511230831802065</v>
      </c>
      <c r="D88" s="72">
        <f>D$3*('Indice PondENGHO'!E85-'Indice PondENGHO'!E84)/'Indice PondENGHO'!$BL84</f>
        <v>0.2045885602057177</v>
      </c>
      <c r="E88" s="72">
        <f>E$3*('Indice PondENGHO'!F85-'Indice PondENGHO'!F84)/'Indice PondENGHO'!$BL84</f>
        <v>0.90238539914551297</v>
      </c>
      <c r="F88" s="72">
        <f>F$3*('Indice PondENGHO'!G85-'Indice PondENGHO'!G84)/'Indice PondENGHO'!$BL84</f>
        <v>0.7433937071114034</v>
      </c>
      <c r="G88" s="72">
        <f>G$3*('Indice PondENGHO'!H85-'Indice PondENGHO'!H84)/'Indice PondENGHO'!$BL84</f>
        <v>0.52471461077809112</v>
      </c>
      <c r="H88" s="72">
        <f>H$3*('Indice PondENGHO'!I85-'Indice PondENGHO'!I84)/'Indice PondENGHO'!$BL84</f>
        <v>0.68939206992680446</v>
      </c>
      <c r="I88" s="72">
        <f>I$3*('Indice PondENGHO'!J85-'Indice PondENGHO'!J84)/'Indice PondENGHO'!$BL84</f>
        <v>1.012488709272658</v>
      </c>
      <c r="J88" s="72">
        <f>J$3*('Indice PondENGHO'!K85-'Indice PondENGHO'!K84)/'Indice PondENGHO'!$BL84</f>
        <v>0.53789491591831162</v>
      </c>
      <c r="K88" s="72">
        <f>K$3*('Indice PondENGHO'!L85-'Indice PondENGHO'!L84)/'Indice PondENGHO'!$BL84</f>
        <v>0.94607821801570458</v>
      </c>
      <c r="L88" s="72">
        <f>L$3*('Indice PondENGHO'!M85-'Indice PondENGHO'!M84)/'Indice PondENGHO'!$BL84</f>
        <v>9.8349666980877826E-2</v>
      </c>
      <c r="M88" s="72">
        <f>M$3*('Indice PondENGHO'!N85-'Indice PondENGHO'!N84)/'Indice PondENGHO'!$BL84</f>
        <v>0.56943781903301327</v>
      </c>
      <c r="N88" s="72">
        <f>N$3*('Indice PondENGHO'!O85-'Indice PondENGHO'!O84)/'Indice PondENGHO'!$BL84</f>
        <v>0.34249267939456701</v>
      </c>
      <c r="O88" s="66"/>
      <c r="P88">
        <f>+P$3*('Indice PondENGHO'!AZ85-'Indice PondENGHO'!AZ84)/'Indice PondENGHO'!$BP84</f>
        <v>2.7813582339475542</v>
      </c>
      <c r="Q88">
        <f>+Q$3*('Indice PondENGHO'!BA85-'Indice PondENGHO'!BA84)/'Indice PondENGHO'!$BP84</f>
        <v>0.1718300454901906</v>
      </c>
      <c r="R88">
        <f>+R$3*('Indice PondENGHO'!BB85-'Indice PondENGHO'!BB84)/'Indice PondENGHO'!$BP84</f>
        <v>0.69479534875098514</v>
      </c>
      <c r="S88">
        <f>+S$3*('Indice PondENGHO'!BC85-'Indice PondENGHO'!BC84)/'Indice PondENGHO'!$BP84</f>
        <v>0.71207340040797473</v>
      </c>
      <c r="T88">
        <f>+T$3*('Indice PondENGHO'!BD85-'Indice PondENGHO'!BD84)/'Indice PondENGHO'!$BP84</f>
        <v>0.91830004392367603</v>
      </c>
      <c r="U88">
        <f>+U$3*('Indice PondENGHO'!BE85-'Indice PondENGHO'!BE84)/'Indice PondENGHO'!$BP84</f>
        <v>1.3481420906841945</v>
      </c>
      <c r="V88">
        <f>+V$3*('Indice PondENGHO'!BF85-'Indice PondENGHO'!BF84)/'Indice PondENGHO'!$BP84</f>
        <v>1.5498904931629749</v>
      </c>
      <c r="W88">
        <f>+W$3*('Indice PondENGHO'!BG85-'Indice PondENGHO'!BG84)/'Indice PondENGHO'!$BP84</f>
        <v>0.49981968192375509</v>
      </c>
      <c r="X88">
        <f>+X$3*('Indice PondENGHO'!BH85-'Indice PondENGHO'!BH84)/'Indice PondENGHO'!$BP84</f>
        <v>1.2831869160186007</v>
      </c>
      <c r="Y88">
        <f>+Y$3*('Indice PondENGHO'!BI85-'Indice PondENGHO'!BI84)/'Indice PondENGHO'!$BP84</f>
        <v>0.27943681364386347</v>
      </c>
      <c r="Z88">
        <f>+Z$3*('Indice PondENGHO'!BJ85-'Indice PondENGHO'!BJ84)/'Indice PondENGHO'!$BP84</f>
        <v>1.1338247602668965</v>
      </c>
      <c r="AA88">
        <f>+AA$3*('Indice PondENGHO'!BK85-'Indice PondENGHO'!BK84)/'Indice PondENGHO'!$BP84</f>
        <v>0.47748837744548206</v>
      </c>
      <c r="AC88" s="72">
        <f t="shared" si="19"/>
        <v>2.9697648492326523</v>
      </c>
      <c r="AD88" s="72">
        <f t="shared" si="20"/>
        <v>3.2758514715527098E-2</v>
      </c>
      <c r="AE88" s="72">
        <f t="shared" si="21"/>
        <v>0.20759005039452783</v>
      </c>
      <c r="AF88" s="72">
        <f t="shared" si="22"/>
        <v>3.1320306703428669E-2</v>
      </c>
      <c r="AG88" s="72">
        <f t="shared" si="23"/>
        <v>-0.39358543314558492</v>
      </c>
      <c r="AH88" s="72">
        <f t="shared" si="24"/>
        <v>-0.65875002075739009</v>
      </c>
      <c r="AI88" s="72">
        <f t="shared" si="25"/>
        <v>-0.5374017838903169</v>
      </c>
      <c r="AJ88" s="72">
        <f t="shared" si="26"/>
        <v>3.8075233994556534E-2</v>
      </c>
      <c r="AK88" s="72">
        <f t="shared" si="27"/>
        <v>-0.33710869800289611</v>
      </c>
      <c r="AL88" s="72">
        <f t="shared" si="28"/>
        <v>-0.18108714666298564</v>
      </c>
      <c r="AM88" s="72">
        <f t="shared" si="29"/>
        <v>-0.56438694123388322</v>
      </c>
      <c r="AN88" s="72">
        <f t="shared" si="30"/>
        <v>-0.13499569805091505</v>
      </c>
    </row>
    <row r="89" spans="2:40" x14ac:dyDescent="0.3">
      <c r="B89" s="66">
        <f>+'Indice PondENGHO'!A86</f>
        <v>45261</v>
      </c>
      <c r="C89" s="72">
        <f>C$3*('Indice PondENGHO'!D86-'Indice PondENGHO'!D85)/'Indice PondENGHO'!$BL85</f>
        <v>11.494301675160811</v>
      </c>
      <c r="D89" s="72">
        <f>D$3*('Indice PondENGHO'!E86-'Indice PondENGHO'!E85)/'Indice PondENGHO'!$BL85</f>
        <v>0.34631861128840813</v>
      </c>
      <c r="E89" s="72">
        <f>E$3*('Indice PondENGHO'!F86-'Indice PondENGHO'!F85)/'Indice PondENGHO'!$BL85</f>
        <v>1.4405379412707076</v>
      </c>
      <c r="F89" s="72">
        <f>F$3*('Indice PondENGHO'!G86-'Indice PondENGHO'!G85)/'Indice PondENGHO'!$BL85</f>
        <v>1.3221700972612465</v>
      </c>
      <c r="G89" s="72">
        <f>G$3*('Indice PondENGHO'!H86-'Indice PondENGHO'!H85)/'Indice PondENGHO'!$BL85</f>
        <v>1.2729385504900765</v>
      </c>
      <c r="H89" s="72">
        <f>H$3*('Indice PondENGHO'!I86-'Indice PondENGHO'!I85)/'Indice PondENGHO'!$BL85</f>
        <v>1.494123961014183</v>
      </c>
      <c r="I89" s="72">
        <f>I$3*('Indice PondENGHO'!J86-'Indice PondENGHO'!J85)/'Indice PondENGHO'!$BL85</f>
        <v>3.0769221171386967</v>
      </c>
      <c r="J89" s="72">
        <f>J$3*('Indice PondENGHO'!K86-'Indice PondENGHO'!K85)/'Indice PondENGHO'!$BL85</f>
        <v>0.57495014331598371</v>
      </c>
      <c r="K89" s="72">
        <f>K$3*('Indice PondENGHO'!L86-'Indice PondENGHO'!L85)/'Indice PondENGHO'!$BL85</f>
        <v>1.4816366855198382</v>
      </c>
      <c r="L89" s="72">
        <f>L$3*('Indice PondENGHO'!M86-'Indice PondENGHO'!M85)/'Indice PondENGHO'!$BL85</f>
        <v>7.3246871202234234E-2</v>
      </c>
      <c r="M89" s="72">
        <f>M$3*('Indice PondENGHO'!N86-'Indice PondENGHO'!N85)/'Indice PondENGHO'!$BL85</f>
        <v>1.040016273295729</v>
      </c>
      <c r="N89" s="72">
        <f>N$3*('Indice PondENGHO'!O86-'Indice PondENGHO'!O85)/'Indice PondENGHO'!$BL85</f>
        <v>0.97191892583883144</v>
      </c>
      <c r="O89" s="66"/>
      <c r="P89">
        <f>+P$3*('Indice PondENGHO'!AZ86-'Indice PondENGHO'!AZ85)/'Indice PondENGHO'!$BP85</f>
        <v>5.3559583746848185</v>
      </c>
      <c r="Q89">
        <f>+Q$3*('Indice PondENGHO'!BA86-'Indice PondENGHO'!BA85)/'Indice PondENGHO'!$BP85</f>
        <v>0.29402504335040236</v>
      </c>
      <c r="R89">
        <f>+R$3*('Indice PondENGHO'!BB86-'Indice PondENGHO'!BB85)/'Indice PondENGHO'!$BP85</f>
        <v>1.1707513714811717</v>
      </c>
      <c r="S89">
        <f>+S$3*('Indice PondENGHO'!BC86-'Indice PondENGHO'!BC85)/'Indice PondENGHO'!$BP85</f>
        <v>1.3483554477312096</v>
      </c>
      <c r="T89">
        <f>+T$3*('Indice PondENGHO'!BD86-'Indice PondENGHO'!BD85)/'Indice PondENGHO'!$BP85</f>
        <v>2.2514021274217528</v>
      </c>
      <c r="U89">
        <f>+U$3*('Indice PondENGHO'!BE86-'Indice PondENGHO'!BE85)/'Indice PondENGHO'!$BP85</f>
        <v>2.7593535753362581</v>
      </c>
      <c r="V89">
        <f>+V$3*('Indice PondENGHO'!BF86-'Indice PondENGHO'!BF85)/'Indice PondENGHO'!$BP85</f>
        <v>4.582169616053676</v>
      </c>
      <c r="W89">
        <f>+W$3*('Indice PondENGHO'!BG86-'Indice PondENGHO'!BG85)/'Indice PondENGHO'!$BP85</f>
        <v>0.52151347262516867</v>
      </c>
      <c r="X89">
        <f>+X$3*('Indice PondENGHO'!BH86-'Indice PondENGHO'!BH85)/'Indice PondENGHO'!$BP85</f>
        <v>1.9700220453838742</v>
      </c>
      <c r="Y89">
        <f>+Y$3*('Indice PondENGHO'!BI86-'Indice PondENGHO'!BI85)/'Indice PondENGHO'!$BP85</f>
        <v>0.19098300567956888</v>
      </c>
      <c r="Z89">
        <f>+Z$3*('Indice PondENGHO'!BJ86-'Indice PondENGHO'!BJ85)/'Indice PondENGHO'!$BP85</f>
        <v>1.9979245456870391</v>
      </c>
      <c r="AA89">
        <f>+AA$3*('Indice PondENGHO'!BK86-'Indice PondENGHO'!BK85)/'Indice PondENGHO'!$BP85</f>
        <v>1.313496379131301</v>
      </c>
      <c r="AC89" s="72">
        <f t="shared" si="19"/>
        <v>6.1383433004759924</v>
      </c>
      <c r="AD89" s="72">
        <f t="shared" si="20"/>
        <v>5.2293567938005769E-2</v>
      </c>
      <c r="AE89" s="72">
        <f t="shared" si="21"/>
        <v>0.26978656978953586</v>
      </c>
      <c r="AF89" s="72">
        <f t="shared" si="22"/>
        <v>-2.6185350469963176E-2</v>
      </c>
      <c r="AG89" s="72">
        <f t="shared" si="23"/>
        <v>-0.97846357693167629</v>
      </c>
      <c r="AH89" s="72">
        <f t="shared" si="24"/>
        <v>-1.2652296143220751</v>
      </c>
      <c r="AI89" s="72">
        <f t="shared" si="25"/>
        <v>-1.5052474989149793</v>
      </c>
      <c r="AJ89" s="72">
        <f t="shared" si="26"/>
        <v>5.3436670690815036E-2</v>
      </c>
      <c r="AK89" s="72">
        <f t="shared" si="27"/>
        <v>-0.48838535986403597</v>
      </c>
      <c r="AL89" s="72">
        <f t="shared" si="28"/>
        <v>-0.11773613447733465</v>
      </c>
      <c r="AM89" s="72">
        <f t="shared" si="29"/>
        <v>-0.95790827239131016</v>
      </c>
      <c r="AN89" s="72">
        <f t="shared" si="30"/>
        <v>-0.34157745329246958</v>
      </c>
    </row>
    <row r="90" spans="2:40" x14ac:dyDescent="0.3">
      <c r="B90" s="66">
        <f>+'Indice PondENGHO'!A87</f>
        <v>45292</v>
      </c>
      <c r="C90" s="72">
        <f>C$3*('Indice PondENGHO'!D87-'Indice PondENGHO'!D86)/'Indice PondENGHO'!$BL86</f>
        <v>8.0926148968088185</v>
      </c>
      <c r="D90" s="72">
        <f>D$3*('Indice PondENGHO'!E87-'Indice PondENGHO'!E86)/'Indice PondENGHO'!$BL86</f>
        <v>0.34351971504759388</v>
      </c>
      <c r="E90" s="72">
        <f>E$3*('Indice PondENGHO'!F87-'Indice PondENGHO'!F86)/'Indice PondENGHO'!$BL86</f>
        <v>0.95956544822955181</v>
      </c>
      <c r="F90" s="72">
        <f>F$3*('Indice PondENGHO'!G87-'Indice PondENGHO'!G86)/'Indice PondENGHO'!$BL86</f>
        <v>1.3478289178301677</v>
      </c>
      <c r="G90" s="72">
        <f>G$3*('Indice PondENGHO'!H87-'Indice PondENGHO'!H86)/'Indice PondENGHO'!$BL86</f>
        <v>0.97417571167601802</v>
      </c>
      <c r="H90" s="72">
        <f>H$3*('Indice PondENGHO'!I87-'Indice PondENGHO'!I86)/'Indice PondENGHO'!$BL86</f>
        <v>0.97108157473225809</v>
      </c>
      <c r="I90" s="72">
        <f>I$3*('Indice PondENGHO'!J87-'Indice PondENGHO'!J86)/'Indice PondENGHO'!$BL86</f>
        <v>2.6655633234148635</v>
      </c>
      <c r="J90" s="72">
        <f>J$3*('Indice PondENGHO'!K87-'Indice PondENGHO'!K86)/'Indice PondENGHO'!$BL86</f>
        <v>0.84405203607726298</v>
      </c>
      <c r="K90" s="72">
        <f>K$3*('Indice PondENGHO'!L87-'Indice PondENGHO'!L86)/'Indice PondENGHO'!$BL86</f>
        <v>1.6584934051554059</v>
      </c>
      <c r="L90" s="72">
        <f>L$3*('Indice PondENGHO'!M87-'Indice PondENGHO'!M86)/'Indice PondENGHO'!$BL86</f>
        <v>1.0034240659921166E-2</v>
      </c>
      <c r="M90" s="72">
        <f>M$3*('Indice PondENGHO'!N87-'Indice PondENGHO'!N86)/'Indice PondENGHO'!$BL86</f>
        <v>0.91204522727737636</v>
      </c>
      <c r="N90" s="72">
        <f>N$3*('Indice PondENGHO'!O87-'Indice PondENGHO'!O86)/'Indice PondENGHO'!$BL86</f>
        <v>1.3779551275377857</v>
      </c>
      <c r="O90" s="66"/>
      <c r="P90">
        <f>+P$3*('Indice PondENGHO'!AZ87-'Indice PondENGHO'!AZ86)/'Indice PondENGHO'!$BP86</f>
        <v>3.8634256605029975</v>
      </c>
      <c r="Q90">
        <f>+Q$3*('Indice PondENGHO'!BA87-'Indice PondENGHO'!BA86)/'Indice PondENGHO'!$BP86</f>
        <v>0.29624864588678174</v>
      </c>
      <c r="R90">
        <f>+R$3*('Indice PondENGHO'!BB87-'Indice PondENGHO'!BB86)/'Indice PondENGHO'!$BP86</f>
        <v>0.756172722524181</v>
      </c>
      <c r="S90">
        <f>+S$3*('Indice PondENGHO'!BC87-'Indice PondENGHO'!BC86)/'Indice PondENGHO'!$BP86</f>
        <v>1.1830157287341514</v>
      </c>
      <c r="T90">
        <f>+T$3*('Indice PondENGHO'!BD87-'Indice PondENGHO'!BD86)/'Indice PondENGHO'!$BP86</f>
        <v>1.7084441442891449</v>
      </c>
      <c r="U90">
        <f>+U$3*('Indice PondENGHO'!BE87-'Indice PondENGHO'!BE86)/'Indice PondENGHO'!$BP86</f>
        <v>1.8576779385003859</v>
      </c>
      <c r="V90">
        <f>+V$3*('Indice PondENGHO'!BF87-'Indice PondENGHO'!BF86)/'Indice PondENGHO'!$BP86</f>
        <v>4.0637546652974406</v>
      </c>
      <c r="W90">
        <f>+W$3*('Indice PondENGHO'!BG87-'Indice PondENGHO'!BG86)/'Indice PondENGHO'!$BP86</f>
        <v>0.77508634878467053</v>
      </c>
      <c r="X90">
        <f>+X$3*('Indice PondENGHO'!BH87-'Indice PondENGHO'!BH86)/'Indice PondENGHO'!$BP86</f>
        <v>2.2317741883901352</v>
      </c>
      <c r="Y90">
        <f>+Y$3*('Indice PondENGHO'!BI87-'Indice PondENGHO'!BI86)/'Indice PondENGHO'!$BP86</f>
        <v>1.9868976418645282E-2</v>
      </c>
      <c r="Z90">
        <f>+Z$3*('Indice PondENGHO'!BJ87-'Indice PondENGHO'!BJ86)/'Indice PondENGHO'!$BP86</f>
        <v>1.7280272844920614</v>
      </c>
      <c r="AA90">
        <f>+AA$3*('Indice PondENGHO'!BK87-'Indice PondENGHO'!BK86)/'Indice PondENGHO'!$BP86</f>
        <v>1.9315286729039494</v>
      </c>
      <c r="AC90" s="72">
        <f t="shared" si="19"/>
        <v>4.229189236305821</v>
      </c>
      <c r="AD90" s="72">
        <f t="shared" si="20"/>
        <v>4.727106916081214E-2</v>
      </c>
      <c r="AE90" s="72">
        <f t="shared" si="21"/>
        <v>0.20339272570537081</v>
      </c>
      <c r="AF90" s="72">
        <f t="shared" si="22"/>
        <v>0.16481318909601628</v>
      </c>
      <c r="AG90" s="72">
        <f t="shared" si="23"/>
        <v>-0.73426843261312691</v>
      </c>
      <c r="AH90" s="72">
        <f t="shared" si="24"/>
        <v>-0.88659636376812778</v>
      </c>
      <c r="AI90" s="72">
        <f t="shared" si="25"/>
        <v>-1.3981913418825771</v>
      </c>
      <c r="AJ90" s="72">
        <f t="shared" si="26"/>
        <v>6.8965687292592448E-2</v>
      </c>
      <c r="AK90" s="72">
        <f t="shared" si="27"/>
        <v>-0.57328078323472931</v>
      </c>
      <c r="AL90" s="72">
        <f t="shared" si="28"/>
        <v>-9.8347357587241155E-3</v>
      </c>
      <c r="AM90" s="72">
        <f t="shared" si="29"/>
        <v>-0.81598205721468509</v>
      </c>
      <c r="AN90" s="72">
        <f t="shared" si="30"/>
        <v>-0.55357354536616366</v>
      </c>
    </row>
    <row r="91" spans="2:40" x14ac:dyDescent="0.3">
      <c r="B91" s="66">
        <f>+'Indice PondENGHO'!A88</f>
        <v>45323</v>
      </c>
      <c r="C91" s="72">
        <f>C$3*('Indice PondENGHO'!D88-'Indice PondENGHO'!D87)/'Indice PondENGHO'!$BL87</f>
        <v>4.4591808049132888</v>
      </c>
      <c r="D91" s="72">
        <f>D$3*('Indice PondENGHO'!E88-'Indice PondENGHO'!E87)/'Indice PondENGHO'!$BL87</f>
        <v>0.28600986835463948</v>
      </c>
      <c r="E91" s="72">
        <f>E$3*('Indice PondENGHO'!F88-'Indice PondENGHO'!F87)/'Indice PondENGHO'!$BL87</f>
        <v>0.55368659652542729</v>
      </c>
      <c r="F91" s="72">
        <f>F$3*('Indice PondENGHO'!G88-'Indice PondENGHO'!G87)/'Indice PondENGHO'!$BL87</f>
        <v>1.6579639565137805</v>
      </c>
      <c r="G91" s="72">
        <f>G$3*('Indice PondENGHO'!H88-'Indice PondENGHO'!H87)/'Indice PondENGHO'!$BL87</f>
        <v>0.45039380712018418</v>
      </c>
      <c r="H91" s="72">
        <f>H$3*('Indice PondENGHO'!I88-'Indice PondENGHO'!I87)/'Indice PondENGHO'!$BL87</f>
        <v>0.62809950109566648</v>
      </c>
      <c r="I91" s="72">
        <f>I$3*('Indice PondENGHO'!J88-'Indice PondENGHO'!J87)/'Indice PondENGHO'!$BL87</f>
        <v>2.0500026814606489</v>
      </c>
      <c r="J91" s="72">
        <f>J$3*('Indice PondENGHO'!K88-'Indice PondENGHO'!K87)/'Indice PondENGHO'!$BL87</f>
        <v>0.83700557928877894</v>
      </c>
      <c r="K91" s="72">
        <f>K$3*('Indice PondENGHO'!L88-'Indice PondENGHO'!L87)/'Indice PondENGHO'!$BL87</f>
        <v>0.62303959692287114</v>
      </c>
      <c r="L91" s="72">
        <f>L$3*('Indice PondENGHO'!M88-'Indice PondENGHO'!M87)/'Indice PondENGHO'!$BL87</f>
        <v>8.4996295254553364E-2</v>
      </c>
      <c r="M91" s="72">
        <f>M$3*('Indice PondENGHO'!N88-'Indice PondENGHO'!N87)/'Indice PondENGHO'!$BL87</f>
        <v>0.52991381628935674</v>
      </c>
      <c r="N91" s="72">
        <f>N$3*('Indice PondENGHO'!O88-'Indice PondENGHO'!O87)/'Indice PondENGHO'!$BL87</f>
        <v>0.62414888475083674</v>
      </c>
      <c r="O91" s="66"/>
      <c r="P91">
        <f>+P$3*('Indice PondENGHO'!AZ88-'Indice PondENGHO'!AZ87)/'Indice PondENGHO'!$BP87</f>
        <v>2.2620943394965778</v>
      </c>
      <c r="Q91">
        <f>+Q$3*('Indice PondENGHO'!BA88-'Indice PondENGHO'!BA87)/'Indice PondENGHO'!$BP87</f>
        <v>0.25128583876129434</v>
      </c>
      <c r="R91">
        <f>+R$3*('Indice PondENGHO'!BB88-'Indice PondENGHO'!BB87)/'Indice PondENGHO'!$BP87</f>
        <v>0.42442539086557018</v>
      </c>
      <c r="S91">
        <f>+S$3*('Indice PondENGHO'!BC88-'Indice PondENGHO'!BC87)/'Indice PondENGHO'!$BP87</f>
        <v>1.6823509184099716</v>
      </c>
      <c r="T91">
        <f>+T$3*('Indice PondENGHO'!BD88-'Indice PondENGHO'!BD87)/'Indice PondENGHO'!$BP87</f>
        <v>0.80133493003007228</v>
      </c>
      <c r="U91">
        <f>+U$3*('Indice PondENGHO'!BE88-'Indice PondENGHO'!BE87)/'Indice PondENGHO'!$BP87</f>
        <v>1.2598999764733629</v>
      </c>
      <c r="V91">
        <f>+V$3*('Indice PondENGHO'!BF88-'Indice PondENGHO'!BF87)/'Indice PondENGHO'!$BP87</f>
        <v>3.4942550753475925</v>
      </c>
      <c r="W91">
        <f>+W$3*('Indice PondENGHO'!BG88-'Indice PondENGHO'!BG87)/'Indice PondENGHO'!$BP87</f>
        <v>0.79993772961662435</v>
      </c>
      <c r="X91">
        <f>+X$3*('Indice PondENGHO'!BH88-'Indice PondENGHO'!BH87)/'Indice PondENGHO'!$BP87</f>
        <v>0.81453724409508721</v>
      </c>
      <c r="Y91">
        <f>+Y$3*('Indice PondENGHO'!BI88-'Indice PondENGHO'!BI87)/'Indice PondENGHO'!$BP87</f>
        <v>0.25465652558568341</v>
      </c>
      <c r="Z91">
        <f>+Z$3*('Indice PondENGHO'!BJ88-'Indice PondENGHO'!BJ87)/'Indice PondENGHO'!$BP87</f>
        <v>0.95802311545433672</v>
      </c>
      <c r="AA91">
        <f>+AA$3*('Indice PondENGHO'!BK88-'Indice PondENGHO'!BK87)/'Indice PondENGHO'!$BP87</f>
        <v>0.84988512443909636</v>
      </c>
      <c r="AC91" s="72">
        <f t="shared" si="19"/>
        <v>2.197086465416711</v>
      </c>
      <c r="AD91" s="72">
        <f t="shared" si="20"/>
        <v>3.472402959334514E-2</v>
      </c>
      <c r="AE91" s="72">
        <f t="shared" si="21"/>
        <v>0.1292612056598571</v>
      </c>
      <c r="AF91" s="72">
        <f t="shared" si="22"/>
        <v>-2.4386961896191162E-2</v>
      </c>
      <c r="AG91" s="72">
        <f t="shared" si="23"/>
        <v>-0.3509411229098881</v>
      </c>
      <c r="AH91" s="72">
        <f t="shared" si="24"/>
        <v>-0.63180047537769646</v>
      </c>
      <c r="AI91" s="72">
        <f t="shared" si="25"/>
        <v>-1.4442523938869436</v>
      </c>
      <c r="AJ91" s="72">
        <f t="shared" si="26"/>
        <v>3.7067849672154596E-2</v>
      </c>
      <c r="AK91" s="72">
        <f t="shared" si="27"/>
        <v>-0.19149764717221607</v>
      </c>
      <c r="AL91" s="72">
        <f t="shared" si="28"/>
        <v>-0.16966023033113004</v>
      </c>
      <c r="AM91" s="72">
        <f t="shared" si="29"/>
        <v>-0.42810929916497997</v>
      </c>
      <c r="AN91" s="72">
        <f t="shared" si="30"/>
        <v>-0.22573623968825962</v>
      </c>
    </row>
    <row r="92" spans="2:40" x14ac:dyDescent="0.3">
      <c r="B92" s="66">
        <f>+'Indice PondENGHO'!A89</f>
        <v>45352</v>
      </c>
      <c r="C92" s="72">
        <f>C$3*('Indice PondENGHO'!D89-'Indice PondENGHO'!D88)/'Indice PondENGHO'!$BL88</f>
        <v>3.9238389738480346</v>
      </c>
      <c r="D92" s="72">
        <f>D$3*('Indice PondENGHO'!E89-'Indice PondENGHO'!E88)/'Indice PondENGHO'!$BL88</f>
        <v>0.2096376537340533</v>
      </c>
      <c r="E92" s="72">
        <f>E$3*('Indice PondENGHO'!F89-'Indice PondENGHO'!F88)/'Indice PondENGHO'!$BL88</f>
        <v>0.69197181166545274</v>
      </c>
      <c r="F92" s="72">
        <f>F$3*('Indice PondENGHO'!G89-'Indice PondENGHO'!G88)/'Indice PondENGHO'!$BL88</f>
        <v>1.1061066677769151</v>
      </c>
      <c r="G92" s="72">
        <f>G$3*('Indice PondENGHO'!H89-'Indice PondENGHO'!H88)/'Indice PondENGHO'!$BL88</f>
        <v>0.21200742931727498</v>
      </c>
      <c r="H92" s="72">
        <f>H$3*('Indice PondENGHO'!I89-'Indice PondENGHO'!I88)/'Indice PondENGHO'!$BL88</f>
        <v>0.57462282693423272</v>
      </c>
      <c r="I92" s="72">
        <f>I$3*('Indice PondENGHO'!J89-'Indice PondENGHO'!J88)/'Indice PondENGHO'!$BL88</f>
        <v>1.5214032606469376</v>
      </c>
      <c r="J92" s="72">
        <f>J$3*('Indice PondENGHO'!K89-'Indice PondENGHO'!K88)/'Indice PondENGHO'!$BL88</f>
        <v>0.59606546310030939</v>
      </c>
      <c r="K92" s="72">
        <f>K$3*('Indice PondENGHO'!L89-'Indice PondENGHO'!L88)/'Indice PondENGHO'!$BL88</f>
        <v>0.57716442339563356</v>
      </c>
      <c r="L92" s="72">
        <f>L$3*('Indice PondENGHO'!M89-'Indice PondENGHO'!M88)/'Indice PondENGHO'!$BL88</f>
        <v>0.42175573024333524</v>
      </c>
      <c r="M92" s="72">
        <f>M$3*('Indice PondENGHO'!N89-'Indice PondENGHO'!N88)/'Indice PondENGHO'!$BL88</f>
        <v>0.37795096681155244</v>
      </c>
      <c r="N92" s="72">
        <f>N$3*('Indice PondENGHO'!O89-'Indice PondENGHO'!O88)/'Indice PondENGHO'!$BL88</f>
        <v>0.36183095722918579</v>
      </c>
      <c r="O92" s="66"/>
      <c r="P92">
        <f>+P$3*('Indice PondENGHO'!AZ89-'Indice PondENGHO'!AZ88)/'Indice PondENGHO'!$BP88</f>
        <v>1.9863378031577643</v>
      </c>
      <c r="Q92">
        <f>+Q$3*('Indice PondENGHO'!BA89-'Indice PondENGHO'!BA88)/'Indice PondENGHO'!$BP88</f>
        <v>0.17911103952060933</v>
      </c>
      <c r="R92">
        <f>+R$3*('Indice PondENGHO'!BB89-'Indice PondENGHO'!BB88)/'Indice PondENGHO'!$BP88</f>
        <v>0.63172848347168176</v>
      </c>
      <c r="S92">
        <f>+S$3*('Indice PondENGHO'!BC89-'Indice PondENGHO'!BC88)/'Indice PondENGHO'!$BP88</f>
        <v>1.1896451352688666</v>
      </c>
      <c r="T92">
        <f>+T$3*('Indice PondENGHO'!BD89-'Indice PondENGHO'!BD88)/'Indice PondENGHO'!$BP88</f>
        <v>0.37422172389524849</v>
      </c>
      <c r="U92">
        <f>+U$3*('Indice PondENGHO'!BE89-'Indice PondENGHO'!BE88)/'Indice PondENGHO'!$BP88</f>
        <v>1.124269884643065</v>
      </c>
      <c r="V92">
        <f>+V$3*('Indice PondENGHO'!BF89-'Indice PondENGHO'!BF88)/'Indice PondENGHO'!$BP88</f>
        <v>2.1618753222490086</v>
      </c>
      <c r="W92">
        <f>+W$3*('Indice PondENGHO'!BG89-'Indice PondENGHO'!BG88)/'Indice PondENGHO'!$BP88</f>
        <v>0.56288376492955849</v>
      </c>
      <c r="X92">
        <f>+X$3*('Indice PondENGHO'!BH89-'Indice PondENGHO'!BH88)/'Indice PondENGHO'!$BP88</f>
        <v>0.77842745310168715</v>
      </c>
      <c r="Y92">
        <f>+Y$3*('Indice PondENGHO'!BI89-'Indice PondENGHO'!BI88)/'Indice PondENGHO'!$BP88</f>
        <v>1.0260898758411874</v>
      </c>
      <c r="Z92">
        <f>+Z$3*('Indice PondENGHO'!BJ89-'Indice PondENGHO'!BJ88)/'Indice PondENGHO'!$BP88</f>
        <v>0.71163841487623303</v>
      </c>
      <c r="AA92">
        <f>+AA$3*('Indice PondENGHO'!BK89-'Indice PondENGHO'!BK88)/'Indice PondENGHO'!$BP88</f>
        <v>0.50766554925698193</v>
      </c>
      <c r="AC92" s="72">
        <f t="shared" si="19"/>
        <v>1.9375011706902703</v>
      </c>
      <c r="AD92" s="72">
        <f t="shared" si="20"/>
        <v>3.0526614213443964E-2</v>
      </c>
      <c r="AE92" s="72">
        <f t="shared" si="21"/>
        <v>6.0243328193770984E-2</v>
      </c>
      <c r="AF92" s="72">
        <f t="shared" si="22"/>
        <v>-8.3538467491951485E-2</v>
      </c>
      <c r="AG92" s="72">
        <f t="shared" si="23"/>
        <v>-0.16221429457797351</v>
      </c>
      <c r="AH92" s="72">
        <f t="shared" si="24"/>
        <v>-0.54964705770883227</v>
      </c>
      <c r="AI92" s="72">
        <f t="shared" si="25"/>
        <v>-0.64047206160207093</v>
      </c>
      <c r="AJ92" s="72">
        <f t="shared" si="26"/>
        <v>3.3181698170750895E-2</v>
      </c>
      <c r="AK92" s="72">
        <f t="shared" si="27"/>
        <v>-0.20126302970605359</v>
      </c>
      <c r="AL92" s="72">
        <f t="shared" si="28"/>
        <v>-0.60433414559785215</v>
      </c>
      <c r="AM92" s="72">
        <f t="shared" si="29"/>
        <v>-0.33368744806468059</v>
      </c>
      <c r="AN92" s="72">
        <f t="shared" si="30"/>
        <v>-0.14583459202779614</v>
      </c>
    </row>
    <row r="93" spans="2:40" x14ac:dyDescent="0.3">
      <c r="B93" s="66">
        <f>+'Indice PondENGHO'!A90</f>
        <v>45383</v>
      </c>
      <c r="C93" s="72">
        <f>C$3*('Indice PondENGHO'!D90-'Indice PondENGHO'!D89)/'Indice PondENGHO'!$BL89</f>
        <v>2.3918451055575534</v>
      </c>
      <c r="D93" s="72">
        <f>D$3*('Indice PondENGHO'!E90-'Indice PondENGHO'!E89)/'Indice PondENGHO'!$BL89</f>
        <v>9.6331324948104285E-2</v>
      </c>
      <c r="E93" s="72">
        <f>E$3*('Indice PondENGHO'!F90-'Indice PondENGHO'!F89)/'Indice PondENGHO'!$BL89</f>
        <v>0.66336867390292997</v>
      </c>
      <c r="F93" s="72">
        <f>F$3*('Indice PondENGHO'!G90-'Indice PondENGHO'!G89)/'Indice PondENGHO'!$BL89</f>
        <v>2.9449490776210667</v>
      </c>
      <c r="G93" s="72">
        <f>G$3*('Indice PondENGHO'!H90-'Indice PondENGHO'!H89)/'Indice PondENGHO'!$BL89</f>
        <v>0.26088646622762135</v>
      </c>
      <c r="H93" s="72">
        <f>H$3*('Indice PondENGHO'!I90-'Indice PondENGHO'!I89)/'Indice PondENGHO'!$BL89</f>
        <v>0.43564394424446629</v>
      </c>
      <c r="I93" s="72">
        <f>I$3*('Indice PondENGHO'!J90-'Indice PondENGHO'!J89)/'Indice PondENGHO'!$BL89</f>
        <v>0.70156356551749777</v>
      </c>
      <c r="J93" s="72">
        <f>J$3*('Indice PondENGHO'!K90-'Indice PondENGHO'!K89)/'Indice PondENGHO'!$BL89</f>
        <v>0.57348776203417506</v>
      </c>
      <c r="K93" s="72">
        <f>K$3*('Indice PondENGHO'!L90-'Indice PondENGHO'!L89)/'Indice PondENGHO'!$BL89</f>
        <v>0.50694844923769</v>
      </c>
      <c r="L93" s="72">
        <f>L$3*('Indice PondENGHO'!M90-'Indice PondENGHO'!M89)/'Indice PondENGHO'!$BL89</f>
        <v>9.5373755011683659E-2</v>
      </c>
      <c r="M93" s="72">
        <f>M$3*('Indice PondENGHO'!N90-'Indice PondENGHO'!N89)/'Indice PondENGHO'!$BL89</f>
        <v>0.31465610421057155</v>
      </c>
      <c r="N93" s="72">
        <f>N$3*('Indice PondENGHO'!O90-'Indice PondENGHO'!O89)/'Indice PondENGHO'!$BL89</f>
        <v>0.21653314411578367</v>
      </c>
      <c r="O93" s="66"/>
      <c r="P93">
        <f>+P$3*('Indice PondENGHO'!AZ90-'Indice PondENGHO'!AZ89)/'Indice PondENGHO'!$BP89</f>
        <v>1.0993868595067033</v>
      </c>
      <c r="Q93">
        <f>+Q$3*('Indice PondENGHO'!BA90-'Indice PondENGHO'!BA89)/'Indice PondENGHO'!$BP89</f>
        <v>8.114672802103827E-2</v>
      </c>
      <c r="R93">
        <f>+R$3*('Indice PondENGHO'!BB90-'Indice PondENGHO'!BB89)/'Indice PondENGHO'!$BP89</f>
        <v>0.53069787984423678</v>
      </c>
      <c r="S93">
        <f>+S$3*('Indice PondENGHO'!BC90-'Indice PondENGHO'!BC89)/'Indice PondENGHO'!$BP89</f>
        <v>3.3674541353650951</v>
      </c>
      <c r="T93">
        <f>+T$3*('Indice PondENGHO'!BD90-'Indice PondENGHO'!BD89)/'Indice PondENGHO'!$BP89</f>
        <v>0.46881209595302276</v>
      </c>
      <c r="U93">
        <f>+U$3*('Indice PondENGHO'!BE90-'Indice PondENGHO'!BE89)/'Indice PondENGHO'!$BP89</f>
        <v>0.85214149817339135</v>
      </c>
      <c r="V93">
        <f>+V$3*('Indice PondENGHO'!BF90-'Indice PondENGHO'!BF89)/'Indice PondENGHO'!$BP89</f>
        <v>1.0625548032933991</v>
      </c>
      <c r="W93">
        <f>+W$3*('Indice PondENGHO'!BG90-'Indice PondENGHO'!BG89)/'Indice PondENGHO'!$BP89</f>
        <v>0.521296281063231</v>
      </c>
      <c r="X93">
        <f>+X$3*('Indice PondENGHO'!BH90-'Indice PondENGHO'!BH89)/'Indice PondENGHO'!$BP89</f>
        <v>0.62555205963505089</v>
      </c>
      <c r="Y93">
        <f>+Y$3*('Indice PondENGHO'!BI90-'Indice PondENGHO'!BI89)/'Indice PondENGHO'!$BP89</f>
        <v>0.23696942862489795</v>
      </c>
      <c r="Z93">
        <f>+Z$3*('Indice PondENGHO'!BJ90-'Indice PondENGHO'!BJ89)/'Indice PondENGHO'!$BP89</f>
        <v>0.63028505760934961</v>
      </c>
      <c r="AA93">
        <f>+AA$3*('Indice PondENGHO'!BK90-'Indice PondENGHO'!BK89)/'Indice PondENGHO'!$BP89</f>
        <v>0.29838401639609818</v>
      </c>
      <c r="AC93" s="72">
        <f t="shared" si="19"/>
        <v>1.29245824605085</v>
      </c>
      <c r="AD93" s="72">
        <f t="shared" si="20"/>
        <v>1.5184596927066016E-2</v>
      </c>
      <c r="AE93" s="72">
        <f t="shared" si="21"/>
        <v>0.1326707940586932</v>
      </c>
      <c r="AF93" s="72">
        <f t="shared" si="22"/>
        <v>-0.42250505774402836</v>
      </c>
      <c r="AG93" s="72">
        <f t="shared" si="23"/>
        <v>-0.20792562972540141</v>
      </c>
      <c r="AH93" s="72">
        <f t="shared" si="24"/>
        <v>-0.41649755392892507</v>
      </c>
      <c r="AI93" s="72">
        <f t="shared" si="25"/>
        <v>-0.36099123777590136</v>
      </c>
      <c r="AJ93" s="72">
        <f t="shared" si="26"/>
        <v>5.219148097094406E-2</v>
      </c>
      <c r="AK93" s="72">
        <f t="shared" si="27"/>
        <v>-0.11860361039736089</v>
      </c>
      <c r="AL93" s="72">
        <f t="shared" si="28"/>
        <v>-0.14159567361321429</v>
      </c>
      <c r="AM93" s="72">
        <f t="shared" si="29"/>
        <v>-0.31562895339877806</v>
      </c>
      <c r="AN93" s="72">
        <f t="shared" si="30"/>
        <v>-8.1850872280314513E-2</v>
      </c>
    </row>
    <row r="94" spans="2:40" x14ac:dyDescent="0.3">
      <c r="B94" s="66">
        <f>+'Indice PondENGHO'!A91</f>
        <v>45413</v>
      </c>
      <c r="C94" s="72">
        <f>C$3*('Indice PondENGHO'!D91-'Indice PondENGHO'!D90)/'Indice PondENGHO'!$BL90</f>
        <v>1.7726930178119651</v>
      </c>
      <c r="D94" s="72">
        <f>D$3*('Indice PondENGHO'!E91-'Indice PondENGHO'!E90)/'Indice PondENGHO'!$BL90</f>
        <v>0.10999557180271198</v>
      </c>
      <c r="E94" s="72">
        <f>E$3*('Indice PondENGHO'!F91-'Indice PondENGHO'!F90)/'Indice PondENGHO'!$BL90</f>
        <v>0.26711338917078797</v>
      </c>
      <c r="F94" s="72">
        <f>F$3*('Indice PondENGHO'!G91-'Indice PondENGHO'!G90)/'Indice PondENGHO'!$BL90</f>
        <v>0.29224712223505989</v>
      </c>
      <c r="G94" s="72">
        <f>G$3*('Indice PondENGHO'!H91-'Indice PondENGHO'!H90)/'Indice PondENGHO'!$BL90</f>
        <v>0.13150500018651964</v>
      </c>
      <c r="H94" s="72">
        <f>H$3*('Indice PondENGHO'!I91-'Indice PondENGHO'!I90)/'Indice PondENGHO'!$BL90</f>
        <v>4.149252555582883E-2</v>
      </c>
      <c r="I94" s="72">
        <f>I$3*('Indice PondENGHO'!J91-'Indice PondENGHO'!J90)/'Indice PondENGHO'!$BL90</f>
        <v>0.49186867263051043</v>
      </c>
      <c r="J94" s="72">
        <f>J$3*('Indice PondENGHO'!K91-'Indice PondENGHO'!K90)/'Indice PondENGHO'!$BL90</f>
        <v>0.34144525919209251</v>
      </c>
      <c r="K94" s="72">
        <f>K$3*('Indice PondENGHO'!L91-'Indice PondENGHO'!L90)/'Indice PondENGHO'!$BL90</f>
        <v>0.28668008041650145</v>
      </c>
      <c r="L94" s="72">
        <f>L$3*('Indice PondENGHO'!M91-'Indice PondENGHO'!M90)/'Indice PondENGHO'!$BL90</f>
        <v>8.3710469946692928E-2</v>
      </c>
      <c r="M94" s="72">
        <f>M$3*('Indice PondENGHO'!N91-'Indice PondENGHO'!N90)/'Indice PondENGHO'!$BL90</f>
        <v>0.2375636612961369</v>
      </c>
      <c r="N94" s="72">
        <f>N$3*('Indice PondENGHO'!O91-'Indice PondENGHO'!O90)/'Indice PondENGHO'!$BL90</f>
        <v>0.15328925835287632</v>
      </c>
      <c r="O94" s="66"/>
      <c r="P94">
        <f>+P$3*('Indice PondENGHO'!AZ91-'Indice PondENGHO'!AZ90)/'Indice PondENGHO'!$BP90</f>
        <v>0.88193853570683656</v>
      </c>
      <c r="Q94">
        <f>+Q$3*('Indice PondENGHO'!BA91-'Indice PondENGHO'!BA90)/'Indice PondENGHO'!$BP90</f>
        <v>9.6569276994544206E-2</v>
      </c>
      <c r="R94">
        <f>+R$3*('Indice PondENGHO'!BB91-'Indice PondENGHO'!BB90)/'Indice PondENGHO'!$BP90</f>
        <v>0.20252201600695552</v>
      </c>
      <c r="S94">
        <f>+S$3*('Indice PondENGHO'!BC91-'Indice PondENGHO'!BC90)/'Indice PondENGHO'!$BP90</f>
        <v>0.27696888762132532</v>
      </c>
      <c r="T94">
        <f>+T$3*('Indice PondENGHO'!BD91-'Indice PondENGHO'!BD90)/'Indice PondENGHO'!$BP90</f>
        <v>0.22142017969223052</v>
      </c>
      <c r="U94">
        <f>+U$3*('Indice PondENGHO'!BE91-'Indice PondENGHO'!BE90)/'Indice PondENGHO'!$BP90</f>
        <v>4.8561907542858912E-2</v>
      </c>
      <c r="V94">
        <f>+V$3*('Indice PondENGHO'!BF91-'Indice PondENGHO'!BF90)/'Indice PondENGHO'!$BP90</f>
        <v>0.67795965565002503</v>
      </c>
      <c r="W94">
        <f>+W$3*('Indice PondENGHO'!BG91-'Indice PondENGHO'!BG90)/'Indice PondENGHO'!$BP90</f>
        <v>0.32356702089753808</v>
      </c>
      <c r="X94">
        <f>+X$3*('Indice PondENGHO'!BH91-'Indice PondENGHO'!BH90)/'Indice PondENGHO'!$BP90</f>
        <v>0.42239115000455851</v>
      </c>
      <c r="Y94">
        <f>+Y$3*('Indice PondENGHO'!BI91-'Indice PondENGHO'!BI90)/'Indice PondENGHO'!$BP90</f>
        <v>0.23005541529159337</v>
      </c>
      <c r="Z94">
        <f>+Z$3*('Indice PondENGHO'!BJ91-'Indice PondENGHO'!BJ90)/'Indice PondENGHO'!$BP90</f>
        <v>0.47421005487905138</v>
      </c>
      <c r="AA94">
        <f>+AA$3*('Indice PondENGHO'!BK91-'Indice PondENGHO'!BK90)/'Indice PondENGHO'!$BP90</f>
        <v>0.22428646103633004</v>
      </c>
      <c r="AC94" s="72">
        <f t="shared" si="19"/>
        <v>0.89075448210512853</v>
      </c>
      <c r="AD94" s="72">
        <f t="shared" si="20"/>
        <v>1.3426294808167774E-2</v>
      </c>
      <c r="AE94" s="72">
        <f t="shared" si="21"/>
        <v>6.4591373163832455E-2</v>
      </c>
      <c r="AF94" s="72">
        <f t="shared" si="22"/>
        <v>1.5278234613734565E-2</v>
      </c>
      <c r="AG94" s="72">
        <f t="shared" si="23"/>
        <v>-8.9915179505710874E-2</v>
      </c>
      <c r="AH94" s="72">
        <f t="shared" si="24"/>
        <v>-7.0693819870300822E-3</v>
      </c>
      <c r="AI94" s="72">
        <f t="shared" si="25"/>
        <v>-0.1860909830195146</v>
      </c>
      <c r="AJ94" s="72">
        <f t="shared" si="26"/>
        <v>1.7878238294554427E-2</v>
      </c>
      <c r="AK94" s="72">
        <f t="shared" si="27"/>
        <v>-0.13571106958805706</v>
      </c>
      <c r="AL94" s="72">
        <f t="shared" si="28"/>
        <v>-0.14634494534490045</v>
      </c>
      <c r="AM94" s="72">
        <f t="shared" si="29"/>
        <v>-0.23664639358291448</v>
      </c>
      <c r="AN94" s="72">
        <f t="shared" si="30"/>
        <v>-7.099720268345372E-2</v>
      </c>
    </row>
    <row r="95" spans="2:40" x14ac:dyDescent="0.3">
      <c r="B95" s="66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66"/>
    </row>
    <row r="96" spans="2:40" x14ac:dyDescent="0.3">
      <c r="B96" s="66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66"/>
    </row>
    <row r="97" spans="2:15" x14ac:dyDescent="0.3">
      <c r="B97" s="66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66"/>
    </row>
    <row r="98" spans="2:15" x14ac:dyDescent="0.3">
      <c r="B98" s="66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66"/>
    </row>
    <row r="99" spans="2:15" x14ac:dyDescent="0.3">
      <c r="B99" s="66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66"/>
    </row>
    <row r="100" spans="2:15" x14ac:dyDescent="0.3">
      <c r="B100" s="66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66"/>
    </row>
    <row r="101" spans="2:15" x14ac:dyDescent="0.3">
      <c r="B101" s="66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66"/>
    </row>
    <row r="102" spans="2:15" x14ac:dyDescent="0.3">
      <c r="B102" s="66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66"/>
    </row>
    <row r="103" spans="2:15" x14ac:dyDescent="0.3">
      <c r="B103" s="66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66"/>
    </row>
    <row r="104" spans="2:15" x14ac:dyDescent="0.3">
      <c r="B104" s="66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66"/>
    </row>
    <row r="105" spans="2:15" x14ac:dyDescent="0.3">
      <c r="B105" s="66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66"/>
    </row>
    <row r="106" spans="2:15" x14ac:dyDescent="0.3">
      <c r="B106" s="66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66"/>
    </row>
    <row r="107" spans="2:15" x14ac:dyDescent="0.3">
      <c r="B107" s="66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66"/>
    </row>
    <row r="108" spans="2:15" x14ac:dyDescent="0.3">
      <c r="B108" s="66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66"/>
    </row>
    <row r="109" spans="2:15" x14ac:dyDescent="0.3">
      <c r="B109" s="66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66"/>
    </row>
    <row r="110" spans="2:15" x14ac:dyDescent="0.3">
      <c r="B110" s="66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66"/>
    </row>
    <row r="111" spans="2:15" x14ac:dyDescent="0.3">
      <c r="B111" s="66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66"/>
    </row>
    <row r="112" spans="2:15" x14ac:dyDescent="0.3">
      <c r="B112" s="66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66"/>
    </row>
    <row r="113" spans="2:15" x14ac:dyDescent="0.3">
      <c r="B113" s="66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66"/>
    </row>
    <row r="114" spans="2:15" x14ac:dyDescent="0.3">
      <c r="B114" s="66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66"/>
    </row>
    <row r="115" spans="2:15" x14ac:dyDescent="0.3">
      <c r="B115" s="66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66"/>
    </row>
    <row r="116" spans="2:15" x14ac:dyDescent="0.3">
      <c r="B116" s="66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66"/>
    </row>
    <row r="117" spans="2:15" x14ac:dyDescent="0.3">
      <c r="B117" s="66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66"/>
    </row>
    <row r="118" spans="2:15" x14ac:dyDescent="0.3">
      <c r="B118" s="66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66"/>
    </row>
    <row r="119" spans="2:15" x14ac:dyDescent="0.3">
      <c r="B119" s="66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66"/>
    </row>
    <row r="120" spans="2:15" x14ac:dyDescent="0.3">
      <c r="B120" s="66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66"/>
    </row>
    <row r="121" spans="2:15" x14ac:dyDescent="0.3">
      <c r="B121" s="66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66"/>
    </row>
    <row r="122" spans="2:15" x14ac:dyDescent="0.3">
      <c r="B122" s="66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66"/>
    </row>
    <row r="123" spans="2:15" x14ac:dyDescent="0.3">
      <c r="B123" s="66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66"/>
    </row>
    <row r="124" spans="2:15" x14ac:dyDescent="0.3">
      <c r="B124" s="6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66"/>
    </row>
    <row r="125" spans="2:15" x14ac:dyDescent="0.3">
      <c r="B125" s="66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66"/>
    </row>
    <row r="126" spans="2:15" x14ac:dyDescent="0.3">
      <c r="B126" s="66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66"/>
    </row>
    <row r="127" spans="2:15" x14ac:dyDescent="0.3">
      <c r="B127" s="66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66"/>
    </row>
    <row r="128" spans="2:15" x14ac:dyDescent="0.3">
      <c r="B128" s="66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66"/>
    </row>
    <row r="129" spans="2:15" x14ac:dyDescent="0.3">
      <c r="B129" s="66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66"/>
    </row>
    <row r="130" spans="2:15" x14ac:dyDescent="0.3">
      <c r="B130" s="66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66"/>
    </row>
    <row r="131" spans="2:15" x14ac:dyDescent="0.3">
      <c r="B131" s="66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66"/>
    </row>
    <row r="132" spans="2:15" x14ac:dyDescent="0.3">
      <c r="B132" s="66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66"/>
    </row>
    <row r="133" spans="2:15" x14ac:dyDescent="0.3">
      <c r="B133" s="66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66"/>
    </row>
    <row r="134" spans="2:15" x14ac:dyDescent="0.3">
      <c r="B134" s="66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66"/>
    </row>
    <row r="135" spans="2:15" x14ac:dyDescent="0.3">
      <c r="B135" s="66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66"/>
    </row>
    <row r="136" spans="2:15" x14ac:dyDescent="0.3">
      <c r="B136" s="66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66"/>
    </row>
    <row r="137" spans="2:15" x14ac:dyDescent="0.3">
      <c r="B137" s="66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66"/>
    </row>
    <row r="138" spans="2:15" x14ac:dyDescent="0.3">
      <c r="B138" s="66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66"/>
    </row>
    <row r="139" spans="2:15" x14ac:dyDescent="0.3">
      <c r="B139" s="66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66"/>
    </row>
    <row r="140" spans="2:15" x14ac:dyDescent="0.3">
      <c r="B140" s="66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66"/>
    </row>
    <row r="141" spans="2:15" x14ac:dyDescent="0.3">
      <c r="B141" s="66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66"/>
    </row>
    <row r="142" spans="2:15" x14ac:dyDescent="0.3">
      <c r="B142" s="66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66"/>
    </row>
    <row r="143" spans="2:15" x14ac:dyDescent="0.3">
      <c r="B143" s="66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66"/>
    </row>
    <row r="144" spans="2:15" x14ac:dyDescent="0.3">
      <c r="B144" s="66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66"/>
    </row>
    <row r="145" spans="2:15" x14ac:dyDescent="0.3">
      <c r="B145" s="66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66"/>
    </row>
    <row r="146" spans="2:15" x14ac:dyDescent="0.3">
      <c r="B146" s="66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66"/>
    </row>
    <row r="147" spans="2:15" x14ac:dyDescent="0.3">
      <c r="B147" s="66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66"/>
    </row>
    <row r="148" spans="2:15" x14ac:dyDescent="0.3">
      <c r="B148" s="66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66"/>
    </row>
    <row r="149" spans="2:15" x14ac:dyDescent="0.3">
      <c r="B149" s="66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66"/>
    </row>
    <row r="150" spans="2:15" x14ac:dyDescent="0.3">
      <c r="B150" s="66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66"/>
    </row>
    <row r="151" spans="2:15" x14ac:dyDescent="0.3">
      <c r="B151" s="66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66"/>
    </row>
    <row r="152" spans="2:15" x14ac:dyDescent="0.3">
      <c r="B152" s="66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66"/>
    </row>
    <row r="153" spans="2:15" x14ac:dyDescent="0.3">
      <c r="B153" s="66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66"/>
    </row>
    <row r="154" spans="2:15" x14ac:dyDescent="0.3">
      <c r="B154" s="66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66"/>
    </row>
    <row r="155" spans="2:15" x14ac:dyDescent="0.3">
      <c r="B155" s="66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66"/>
    </row>
    <row r="156" spans="2:15" x14ac:dyDescent="0.3">
      <c r="B156" s="66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66"/>
    </row>
    <row r="157" spans="2:15" x14ac:dyDescent="0.3">
      <c r="B157" s="66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66"/>
    </row>
    <row r="158" spans="2:15" x14ac:dyDescent="0.3">
      <c r="B158" s="66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66"/>
    </row>
    <row r="159" spans="2:15" x14ac:dyDescent="0.3">
      <c r="B159" s="66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66"/>
    </row>
    <row r="160" spans="2:15" x14ac:dyDescent="0.3">
      <c r="B160" s="66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66"/>
    </row>
  </sheetData>
  <conditionalFormatting sqref="AC94:AN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100"/>
  <sheetViews>
    <sheetView zoomScale="105" zoomScaleNormal="145" workbookViewId="0">
      <pane xSplit="3" ySplit="3" topLeftCell="BK82" activePane="bottomRight" state="frozen"/>
      <selection pane="topRight" activeCell="D1" sqref="D1"/>
      <selection pane="bottomLeft" activeCell="A4" sqref="A4"/>
      <selection pane="bottomRight" activeCell="BR103" sqref="BR103"/>
    </sheetView>
  </sheetViews>
  <sheetFormatPr baseColWidth="10" defaultRowHeight="14.4" x14ac:dyDescent="0.3"/>
  <cols>
    <col min="1" max="1" width="7.44140625" bestFit="1" customWidth="1"/>
    <col min="3" max="3" width="5.109375" bestFit="1" customWidth="1"/>
    <col min="4" max="4" width="9.44140625" style="8" bestFit="1" customWidth="1"/>
    <col min="5" max="12" width="9.44140625" bestFit="1" customWidth="1"/>
    <col min="13" max="14" width="10.44140625" bestFit="1" customWidth="1"/>
    <col min="15" max="15" width="10.44140625" style="9" bestFit="1" customWidth="1"/>
    <col min="16" max="16" width="9.44140625" style="8" bestFit="1" customWidth="1"/>
    <col min="17" max="24" width="9.44140625" bestFit="1" customWidth="1"/>
    <col min="25" max="26" width="10.44140625" bestFit="1" customWidth="1"/>
    <col min="27" max="27" width="10.44140625" style="9" bestFit="1" customWidth="1"/>
    <col min="28" max="28" width="9.44140625" style="8" bestFit="1" customWidth="1"/>
    <col min="29" max="36" width="9.44140625" bestFit="1" customWidth="1"/>
    <col min="37" max="38" width="10.44140625" bestFit="1" customWidth="1"/>
    <col min="39" max="39" width="10.44140625" style="9" bestFit="1" customWidth="1"/>
    <col min="40" max="40" width="9.44140625" style="8" bestFit="1" customWidth="1"/>
    <col min="41" max="48" width="9.44140625" bestFit="1" customWidth="1"/>
    <col min="49" max="50" width="10.44140625" bestFit="1" customWidth="1"/>
    <col min="51" max="51" width="10.44140625" style="9" bestFit="1" customWidth="1"/>
    <col min="52" max="52" width="9.44140625" style="8" bestFit="1" customWidth="1"/>
    <col min="53" max="60" width="9.44140625" bestFit="1" customWidth="1"/>
    <col min="61" max="62" width="10.44140625" bestFit="1" customWidth="1"/>
    <col min="63" max="63" width="10.44140625" style="9" bestFit="1" customWidth="1"/>
    <col min="64" max="64" width="11.44140625" style="8"/>
    <col min="68" max="68" width="11.44140625" style="9"/>
    <col min="69" max="69" width="8.44140625" style="8" bestFit="1" customWidth="1"/>
    <col min="70" max="77" width="8.44140625" bestFit="1" customWidth="1"/>
    <col min="78" max="79" width="9.44140625" bestFit="1" customWidth="1"/>
    <col min="80" max="80" width="9.44140625" style="9" bestFit="1" customWidth="1"/>
    <col min="81" max="81" width="10.44140625" bestFit="1" customWidth="1"/>
    <col min="82" max="82" width="9.88671875" bestFit="1" customWidth="1"/>
  </cols>
  <sheetData>
    <row r="1" spans="1:84" s="4" customFormat="1" ht="33.75" customHeight="1" x14ac:dyDescent="0.3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81" t="s">
        <v>95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3"/>
      <c r="AB1" s="81" t="s">
        <v>96</v>
      </c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1" t="s">
        <v>97</v>
      </c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3"/>
      <c r="AZ1" s="81" t="s">
        <v>98</v>
      </c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3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3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3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3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3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3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3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3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3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3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3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3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3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3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3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3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3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3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3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3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3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3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3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3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3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3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3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3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3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3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3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3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3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3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3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3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3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3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3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3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3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3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3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3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3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3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3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3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3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3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3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3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3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3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3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3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3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3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3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3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3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3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3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3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3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3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3">
      <c r="A69" s="2">
        <f t="shared" si="3"/>
        <v>44682</v>
      </c>
      <c r="B69" s="1">
        <f t="shared" ref="B69:B100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3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3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3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3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3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3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3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3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3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3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3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3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3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3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3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3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3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3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3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  <row r="89" spans="1:84" x14ac:dyDescent="0.3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2.9529471327774446</v>
      </c>
      <c r="E89" s="3">
        <f>+'Indice PondENGHO'!E87/'Indice PondENGHO'!E75-1</f>
        <v>2.1723535741091378</v>
      </c>
      <c r="F89" s="3">
        <f>+'Indice PondENGHO'!F87/'Indice PondENGHO'!F75-1</f>
        <v>1.9176166748147039</v>
      </c>
      <c r="G89" s="3">
        <f>+'Indice PondENGHO'!G87/'Indice PondENGHO'!G75-1</f>
        <v>1.675831985113585</v>
      </c>
      <c r="H89" s="3">
        <f>+'Indice PondENGHO'!H87/'Indice PondENGHO'!H75-1</f>
        <v>2.8743867497155562</v>
      </c>
      <c r="I89" s="3">
        <f>+'Indice PondENGHO'!I87/'Indice PondENGHO'!I75-1</f>
        <v>2.7918708838881039</v>
      </c>
      <c r="J89" s="3">
        <f>+'Indice PondENGHO'!J87/'Indice PondENGHO'!J75-1</f>
        <v>2.4651836868523107</v>
      </c>
      <c r="K89" s="3">
        <f>+'Indice PondENGHO'!K87/'Indice PondENGHO'!K75-1</f>
        <v>2.311009030442905</v>
      </c>
      <c r="L89" s="3">
        <f>+'Indice PondENGHO'!L87/'Indice PondENGHO'!L75-1</f>
        <v>2.6012286311543384</v>
      </c>
      <c r="M89" s="3">
        <f>+'Indice PondENGHO'!M87/'Indice PondENGHO'!M75-1</f>
        <v>1.4284103800137826</v>
      </c>
      <c r="N89" s="3">
        <f>+'Indice PondENGHO'!N87/'Indice PondENGHO'!N75-1</f>
        <v>2.5818237221847951</v>
      </c>
      <c r="O89" s="11">
        <f>+'Indice PondENGHO'!O87/'Indice PondENGHO'!O75-1</f>
        <v>3.1474644749432965</v>
      </c>
      <c r="P89" s="10">
        <f>+'Indice PondENGHO'!P87/'Indice PondENGHO'!P75-1</f>
        <v>2.9581838043249293</v>
      </c>
      <c r="Q89" s="3">
        <f>+'Indice PondENGHO'!Q87/'Indice PondENGHO'!Q75-1</f>
        <v>2.1604120325605201</v>
      </c>
      <c r="R89" s="3">
        <f>+'Indice PondENGHO'!R87/'Indice PondENGHO'!R75-1</f>
        <v>1.9305019288084373</v>
      </c>
      <c r="S89" s="3">
        <f>+'Indice PondENGHO'!S87/'Indice PondENGHO'!S75-1</f>
        <v>1.6477823635797093</v>
      </c>
      <c r="T89" s="3">
        <f>+'Indice PondENGHO'!T87/'Indice PondENGHO'!T75-1</f>
        <v>2.8606053443989836</v>
      </c>
      <c r="U89" s="3">
        <f>+'Indice PondENGHO'!U87/'Indice PondENGHO'!U75-1</f>
        <v>2.7824026427063582</v>
      </c>
      <c r="V89" s="3">
        <f>+'Indice PondENGHO'!V87/'Indice PondENGHO'!V75-1</f>
        <v>2.4520199963800948</v>
      </c>
      <c r="W89" s="3">
        <f>+'Indice PondENGHO'!W87/'Indice PondENGHO'!W75-1</f>
        <v>2.308853016923591</v>
      </c>
      <c r="X89" s="3">
        <f>+'Indice PondENGHO'!X87/'Indice PondENGHO'!X75-1</f>
        <v>2.6105397113303459</v>
      </c>
      <c r="Y89" s="3">
        <f>+'Indice PondENGHO'!Y87/'Indice PondENGHO'!Y75-1</f>
        <v>1.4435041537426723</v>
      </c>
      <c r="Z89" s="3">
        <f>+'Indice PondENGHO'!Z87/'Indice PondENGHO'!Z75-1</f>
        <v>2.5840550442377466</v>
      </c>
      <c r="AA89" s="11">
        <f>+'Indice PondENGHO'!AA87/'Indice PondENGHO'!AA75-1</f>
        <v>3.1214307088464448</v>
      </c>
      <c r="AB89" s="10">
        <f>+'Indice PondENGHO'!AB87/'Indice PondENGHO'!AB75-1</f>
        <v>2.9616077580500817</v>
      </c>
      <c r="AC89" s="3">
        <f>+'Indice PondENGHO'!AC87/'Indice PondENGHO'!AC75-1</f>
        <v>2.1683803000632755</v>
      </c>
      <c r="AD89" s="3">
        <f>+'Indice PondENGHO'!AD87/'Indice PondENGHO'!AD75-1</f>
        <v>1.9356425355524167</v>
      </c>
      <c r="AE89" s="3">
        <f>+'Indice PondENGHO'!AE87/'Indice PondENGHO'!AE75-1</f>
        <v>1.631277885073227</v>
      </c>
      <c r="AF89" s="3">
        <f>+'Indice PondENGHO'!AF87/'Indice PondENGHO'!AF75-1</f>
        <v>2.8526063314022991</v>
      </c>
      <c r="AG89" s="3">
        <f>+'Indice PondENGHO'!AG87/'Indice PondENGHO'!AG75-1</f>
        <v>2.7767574127017673</v>
      </c>
      <c r="AH89" s="3">
        <f>+'Indice PondENGHO'!AH87/'Indice PondENGHO'!AH75-1</f>
        <v>2.4544406494017403</v>
      </c>
      <c r="AI89" s="3">
        <f>+'Indice PondENGHO'!AI87/'Indice PondENGHO'!AI75-1</f>
        <v>2.3132194578161243</v>
      </c>
      <c r="AJ89" s="3">
        <f>+'Indice PondENGHO'!AJ87/'Indice PondENGHO'!AJ75-1</f>
        <v>2.6155005812087784</v>
      </c>
      <c r="AK89" s="3">
        <f>+'Indice PondENGHO'!AK87/'Indice PondENGHO'!AK75-1</f>
        <v>1.4492249398081753</v>
      </c>
      <c r="AL89" s="3">
        <f>+'Indice PondENGHO'!AL87/'Indice PondENGHO'!AL75-1</f>
        <v>2.5865435161368313</v>
      </c>
      <c r="AM89" s="11">
        <f>+'Indice PondENGHO'!AM87/'Indice PondENGHO'!AM75-1</f>
        <v>3.1077100810550782</v>
      </c>
      <c r="AN89" s="10">
        <f>+'Indice PondENGHO'!AN87/'Indice PondENGHO'!AN75-1</f>
        <v>2.9656754477194069</v>
      </c>
      <c r="AO89" s="3">
        <f>+'Indice PondENGHO'!AO87/'Indice PondENGHO'!AO75-1</f>
        <v>2.1647393054389967</v>
      </c>
      <c r="AP89" s="3">
        <f>+'Indice PondENGHO'!AP87/'Indice PondENGHO'!AP75-1</f>
        <v>1.9447835246127063</v>
      </c>
      <c r="AQ89" s="3">
        <f>+'Indice PondENGHO'!AQ87/'Indice PondENGHO'!AQ75-1</f>
        <v>1.6278549728962721</v>
      </c>
      <c r="AR89" s="3">
        <f>+'Indice PondENGHO'!AR87/'Indice PondENGHO'!AR75-1</f>
        <v>2.8528686851936023</v>
      </c>
      <c r="AS89" s="3">
        <f>+'Indice PondENGHO'!AS87/'Indice PondENGHO'!AS75-1</f>
        <v>2.7582606135810894</v>
      </c>
      <c r="AT89" s="3">
        <f>+'Indice PondENGHO'!AT87/'Indice PondENGHO'!AT75-1</f>
        <v>2.437443838905073</v>
      </c>
      <c r="AU89" s="3">
        <f>+'Indice PondENGHO'!AU87/'Indice PondENGHO'!AU75-1</f>
        <v>2.302836709256169</v>
      </c>
      <c r="AV89" s="3">
        <f>+'Indice PondENGHO'!AV87/'Indice PondENGHO'!AV75-1</f>
        <v>2.6248083045328268</v>
      </c>
      <c r="AW89" s="3">
        <f>+'Indice PondENGHO'!AW87/'Indice PondENGHO'!AW75-1</f>
        <v>1.4390152974248109</v>
      </c>
      <c r="AX89" s="3">
        <f>+'Indice PondENGHO'!AX87/'Indice PondENGHO'!AX75-1</f>
        <v>2.5836023262407819</v>
      </c>
      <c r="AY89" s="11">
        <f>+'Indice PondENGHO'!AY87/'Indice PondENGHO'!AY75-1</f>
        <v>3.1051406388620491</v>
      </c>
      <c r="AZ89" s="10">
        <f>+'Indice PondENGHO'!AZ87/'Indice PondENGHO'!AZ75-1</f>
        <v>2.9704582836258533</v>
      </c>
      <c r="BA89" s="3">
        <f>+'Indice PondENGHO'!BA87/'Indice PondENGHO'!BA75-1</f>
        <v>2.1540509117077016</v>
      </c>
      <c r="BB89" s="3">
        <f>+'Indice PondENGHO'!BB87/'Indice PondENGHO'!BB75-1</f>
        <v>1.9551908319029772</v>
      </c>
      <c r="BC89" s="3">
        <f>+'Indice PondENGHO'!BC87/'Indice PondENGHO'!BC75-1</f>
        <v>1.6115997656473708</v>
      </c>
      <c r="BD89" s="3">
        <f>+'Indice PondENGHO'!BD87/'Indice PondENGHO'!BD75-1</f>
        <v>2.8477643874314977</v>
      </c>
      <c r="BE89" s="3">
        <f>+'Indice PondENGHO'!BE87/'Indice PondENGHO'!BE75-1</f>
        <v>2.7403052332935931</v>
      </c>
      <c r="BF89" s="3">
        <f>+'Indice PondENGHO'!BF87/'Indice PondENGHO'!BF75-1</f>
        <v>2.4308629708108076</v>
      </c>
      <c r="BG89" s="3">
        <f>+'Indice PondENGHO'!BG87/'Indice PondENGHO'!BG75-1</f>
        <v>2.3053431781477873</v>
      </c>
      <c r="BH89" s="3">
        <f>+'Indice PondENGHO'!BH87/'Indice PondENGHO'!BH75-1</f>
        <v>2.6354083190497328</v>
      </c>
      <c r="BI89" s="3">
        <f>+'Indice PondENGHO'!BI87/'Indice PondENGHO'!BI75-1</f>
        <v>1.4569230115695659</v>
      </c>
      <c r="BJ89" s="3">
        <f>+'Indice PondENGHO'!BJ87/'Indice PondENGHO'!BJ75-1</f>
        <v>2.5847933681325377</v>
      </c>
      <c r="BK89" s="11">
        <f>+'Indice PondENGHO'!BK87/'Indice PondENGHO'!BK75-1</f>
        <v>3.0946448394088382</v>
      </c>
      <c r="BL89" s="3">
        <f>+'Indice PondENGHO'!BL87/'Indice PondENGHO'!BL75-1</f>
        <v>2.5897848009458526</v>
      </c>
      <c r="BM89" s="3">
        <f>+'Indice PondENGHO'!BM87/'Indice PondENGHO'!BM75-1</f>
        <v>2.5553302307303101</v>
      </c>
      <c r="BN89" s="3">
        <f>+'Indice PondENGHO'!BN87/'Indice PondENGHO'!BN75-1</f>
        <v>2.5516340392628827</v>
      </c>
      <c r="BO89" s="3">
        <f>+'Indice PondENGHO'!BO87/'Indice PondENGHO'!BO75-1</f>
        <v>2.5381441885575748</v>
      </c>
      <c r="BP89" s="3">
        <f>+'Indice PondENGHO'!BP87/'Indice PondENGHO'!BP75-1</f>
        <v>2.5228973640327168</v>
      </c>
      <c r="BQ89" s="10">
        <f>+'Indice PondENGHO'!BQ87/'Indice PondENGHO'!BQ75-1</f>
        <v>2.9622328708167331</v>
      </c>
      <c r="BR89" s="3">
        <f>+'Indice PondENGHO'!BR87/'Indice PondENGHO'!BR75-1</f>
        <v>2.1623239600568915</v>
      </c>
      <c r="BS89" s="3">
        <f>+'Indice PondENGHO'!BS87/'Indice PondENGHO'!BS75-1</f>
        <v>1.9399858038979838</v>
      </c>
      <c r="BT89" s="3">
        <f>+'Indice PondENGHO'!BT87/'Indice PondENGHO'!BT75-1</f>
        <v>1.632039994644535</v>
      </c>
      <c r="BU89" s="3">
        <f>+'Indice PondENGHO'!BU87/'Indice PondENGHO'!BU75-1</f>
        <v>2.8535911571575285</v>
      </c>
      <c r="BV89" s="3">
        <f>+'Indice PondENGHO'!BV87/'Indice PondENGHO'!BV75-1</f>
        <v>2.759610670552886</v>
      </c>
      <c r="BW89" s="3">
        <f>+'Indice PondENGHO'!BW87/'Indice PondENGHO'!BW75-1</f>
        <v>2.4423824685462243</v>
      </c>
      <c r="BX89" s="3">
        <f>+'Indice PondENGHO'!BX87/'Indice PondENGHO'!BX75-1</f>
        <v>2.3075655447508177</v>
      </c>
      <c r="BY89" s="3">
        <f>+'Indice PondENGHO'!BY87/'Indice PondENGHO'!BY75-1</f>
        <v>2.6227435642303072</v>
      </c>
      <c r="BZ89" s="3">
        <f>+'Indice PondENGHO'!BZ87/'Indice PondENGHO'!BZ75-1</f>
        <v>1.4479676005921305</v>
      </c>
      <c r="CA89" s="3">
        <f>+'Indice PondENGHO'!CA87/'Indice PondENGHO'!CA75-1</f>
        <v>2.5844692365164628</v>
      </c>
      <c r="CB89" s="11">
        <f>+'Indice PondENGHO'!CB87/'Indice PondENGHO'!CB75-1</f>
        <v>3.1081300209860192</v>
      </c>
      <c r="CC89" s="3">
        <f>+'Indice PondENGHO'!CC87/'Indice PondENGHO'!CC75-1</f>
        <v>2.5447173527775662</v>
      </c>
      <c r="CD89" s="3">
        <f>+'Indice PondENGHO'!CD87/'Indice PondENGHO'!CD75-1</f>
        <v>2.5447173527775662</v>
      </c>
      <c r="CF89" s="3">
        <f t="shared" ref="CF89" si="35">+BL89-BP89</f>
        <v>6.6887436913135812E-2</v>
      </c>
    </row>
    <row r="90" spans="1:84" x14ac:dyDescent="0.3">
      <c r="A90" s="2">
        <f t="shared" ref="A90" si="36">+DATE(C90,B90,1)</f>
        <v>45323</v>
      </c>
      <c r="B90" s="1">
        <f t="shared" si="4"/>
        <v>2</v>
      </c>
      <c r="C90" s="1">
        <f t="shared" ref="C90" si="37">+IF(B90=1,C89+1,C89)</f>
        <v>2024</v>
      </c>
      <c r="D90" s="10">
        <f>+'Indice PondENGHO'!D88/'Indice PondENGHO'!D76-1</f>
        <v>3.0012420316526667</v>
      </c>
      <c r="E90" s="3">
        <f>+'Indice PondENGHO'!E88/'Indice PondENGHO'!E76-1</f>
        <v>2.5360904630703542</v>
      </c>
      <c r="F90" s="3">
        <f>+'Indice PondENGHO'!F88/'Indice PondENGHO'!F76-1</f>
        <v>2.0224845704344445</v>
      </c>
      <c r="G90" s="3">
        <f>+'Indice PondENGHO'!G88/'Indice PondENGHO'!G76-1</f>
        <v>2.0674611080981662</v>
      </c>
      <c r="H90" s="3">
        <f>+'Indice PondENGHO'!H88/'Indice PondENGHO'!H76-1</f>
        <v>3.0547714171861626</v>
      </c>
      <c r="I90" s="3">
        <f>+'Indice PondENGHO'!I88/'Indice PondENGHO'!I76-1</f>
        <v>3.0775779537615673</v>
      </c>
      <c r="J90" s="3">
        <f>+'Indice PondENGHO'!J88/'Indice PondENGHO'!J76-1</f>
        <v>2.9403038510405128</v>
      </c>
      <c r="K90" s="3">
        <f>+'Indice PondENGHO'!K88/'Indice PondENGHO'!K76-1</f>
        <v>2.8159640942554303</v>
      </c>
      <c r="L90" s="3">
        <f>+'Indice PondENGHO'!L88/'Indice PondENGHO'!L76-1</f>
        <v>2.6714591586684797</v>
      </c>
      <c r="M90" s="3">
        <f>+'Indice PondENGHO'!M88/'Indice PondENGHO'!M76-1</f>
        <v>1.5857041136287098</v>
      </c>
      <c r="N90" s="3">
        <f>+'Indice PondENGHO'!N88/'Indice PondENGHO'!N76-1</f>
        <v>2.7073241907937917</v>
      </c>
      <c r="O90" s="11">
        <f>+'Indice PondENGHO'!O88/'Indice PondENGHO'!O76-1</f>
        <v>3.5544158857267369</v>
      </c>
      <c r="P90" s="10">
        <f>+'Indice PondENGHO'!P88/'Indice PondENGHO'!P76-1</f>
        <v>3.0199493930068666</v>
      </c>
      <c r="Q90" s="3">
        <f>+'Indice PondENGHO'!Q88/'Indice PondENGHO'!Q76-1</f>
        <v>2.5307579673882512</v>
      </c>
      <c r="R90" s="3">
        <f>+'Indice PondENGHO'!R88/'Indice PondENGHO'!R76-1</f>
        <v>2.0315535952010739</v>
      </c>
      <c r="S90" s="3">
        <f>+'Indice PondENGHO'!S88/'Indice PondENGHO'!S76-1</f>
        <v>2.043171640808767</v>
      </c>
      <c r="T90" s="3">
        <f>+'Indice PondENGHO'!T88/'Indice PondENGHO'!T76-1</f>
        <v>3.0461287833812518</v>
      </c>
      <c r="U90" s="3">
        <f>+'Indice PondENGHO'!U88/'Indice PondENGHO'!U76-1</f>
        <v>3.0709003279094889</v>
      </c>
      <c r="V90" s="3">
        <f>+'Indice PondENGHO'!V88/'Indice PondENGHO'!V76-1</f>
        <v>2.9519045566825319</v>
      </c>
      <c r="W90" s="3">
        <f>+'Indice PondENGHO'!W88/'Indice PondENGHO'!W76-1</f>
        <v>2.8223329460797877</v>
      </c>
      <c r="X90" s="3">
        <f>+'Indice PondENGHO'!X88/'Indice PondENGHO'!X76-1</f>
        <v>2.6875024818530955</v>
      </c>
      <c r="Y90" s="3">
        <f>+'Indice PondENGHO'!Y88/'Indice PondENGHO'!Y76-1</f>
        <v>1.624915963081802</v>
      </c>
      <c r="Z90" s="3">
        <f>+'Indice PondENGHO'!Z88/'Indice PondENGHO'!Z76-1</f>
        <v>2.7080059942862049</v>
      </c>
      <c r="AA90" s="11">
        <f>+'Indice PondENGHO'!AA88/'Indice PondENGHO'!AA76-1</f>
        <v>3.5232651967335569</v>
      </c>
      <c r="AB90" s="10">
        <f>+'Indice PondENGHO'!AB88/'Indice PondENGHO'!AB76-1</f>
        <v>3.0330030558352599</v>
      </c>
      <c r="AC90" s="3">
        <f>+'Indice PondENGHO'!AC88/'Indice PondENGHO'!AC76-1</f>
        <v>2.54103339479484</v>
      </c>
      <c r="AD90" s="3">
        <f>+'Indice PondENGHO'!AD88/'Indice PondENGHO'!AD76-1</f>
        <v>2.0353606915529205</v>
      </c>
      <c r="AE90" s="3">
        <f>+'Indice PondENGHO'!AE88/'Indice PondENGHO'!AE76-1</f>
        <v>2.0148639511676829</v>
      </c>
      <c r="AF90" s="3">
        <f>+'Indice PondENGHO'!AF88/'Indice PondENGHO'!AF76-1</f>
        <v>3.0468541623191685</v>
      </c>
      <c r="AG90" s="3">
        <f>+'Indice PondENGHO'!AG88/'Indice PondENGHO'!AG76-1</f>
        <v>3.0630422341683721</v>
      </c>
      <c r="AH90" s="3">
        <f>+'Indice PondENGHO'!AH88/'Indice PondENGHO'!AH76-1</f>
        <v>2.9497609055241898</v>
      </c>
      <c r="AI90" s="3">
        <f>+'Indice PondENGHO'!AI88/'Indice PondENGHO'!AI76-1</f>
        <v>2.8312487848972654</v>
      </c>
      <c r="AJ90" s="3">
        <f>+'Indice PondENGHO'!AJ88/'Indice PondENGHO'!AJ76-1</f>
        <v>2.6952802367661435</v>
      </c>
      <c r="AK90" s="3">
        <f>+'Indice PondENGHO'!AK88/'Indice PondENGHO'!AK76-1</f>
        <v>1.633712142873609</v>
      </c>
      <c r="AL90" s="3">
        <f>+'Indice PondENGHO'!AL88/'Indice PondENGHO'!AL76-1</f>
        <v>2.7090056288345155</v>
      </c>
      <c r="AM90" s="11">
        <f>+'Indice PondENGHO'!AM88/'Indice PondENGHO'!AM76-1</f>
        <v>3.5057899307683762</v>
      </c>
      <c r="AN90" s="10">
        <f>+'Indice PondENGHO'!AN88/'Indice PondENGHO'!AN76-1</f>
        <v>3.0426504071180016</v>
      </c>
      <c r="AO90" s="3">
        <f>+'Indice PondENGHO'!AO88/'Indice PondENGHO'!AO76-1</f>
        <v>2.5420163817460546</v>
      </c>
      <c r="AP90" s="3">
        <f>+'Indice PondENGHO'!AP88/'Indice PondENGHO'!AP76-1</f>
        <v>2.0411390903133659</v>
      </c>
      <c r="AQ90" s="3">
        <f>+'Indice PondENGHO'!AQ88/'Indice PondENGHO'!AQ76-1</f>
        <v>2.0082277705016778</v>
      </c>
      <c r="AR90" s="3">
        <f>+'Indice PondENGHO'!AR88/'Indice PondENGHO'!AR76-1</f>
        <v>3.0486070320114296</v>
      </c>
      <c r="AS90" s="3">
        <f>+'Indice PondENGHO'!AS88/'Indice PondENGHO'!AS76-1</f>
        <v>3.0545324366790183</v>
      </c>
      <c r="AT90" s="3">
        <f>+'Indice PondENGHO'!AT88/'Indice PondENGHO'!AT76-1</f>
        <v>2.9689039044447991</v>
      </c>
      <c r="AU90" s="3">
        <f>+'Indice PondENGHO'!AU88/'Indice PondENGHO'!AU76-1</f>
        <v>2.8244225349952985</v>
      </c>
      <c r="AV90" s="3">
        <f>+'Indice PondENGHO'!AV88/'Indice PondENGHO'!AV76-1</f>
        <v>2.7121449545930534</v>
      </c>
      <c r="AW90" s="3">
        <f>+'Indice PondENGHO'!AW88/'Indice PondENGHO'!AW76-1</f>
        <v>1.6220785632159189</v>
      </c>
      <c r="AX90" s="3">
        <f>+'Indice PondENGHO'!AX88/'Indice PondENGHO'!AX76-1</f>
        <v>2.7023435594420189</v>
      </c>
      <c r="AY90" s="11">
        <f>+'Indice PondENGHO'!AY88/'Indice PondENGHO'!AY76-1</f>
        <v>3.5028344380526182</v>
      </c>
      <c r="AZ90" s="10">
        <f>+'Indice PondENGHO'!AZ88/'Indice PondENGHO'!AZ76-1</f>
        <v>3.0559954926097888</v>
      </c>
      <c r="BA90" s="3">
        <f>+'Indice PondENGHO'!BA88/'Indice PondENGHO'!BA76-1</f>
        <v>2.5370520185238061</v>
      </c>
      <c r="BB90" s="3">
        <f>+'Indice PondENGHO'!BB88/'Indice PondENGHO'!BB76-1</f>
        <v>2.0476994018192149</v>
      </c>
      <c r="BC90" s="3">
        <f>+'Indice PondENGHO'!BC88/'Indice PondENGHO'!BC76-1</f>
        <v>1.9942046433970808</v>
      </c>
      <c r="BD90" s="3">
        <f>+'Indice PondENGHO'!BD88/'Indice PondENGHO'!BD76-1</f>
        <v>3.0436429903300315</v>
      </c>
      <c r="BE90" s="3">
        <f>+'Indice PondENGHO'!BE88/'Indice PondENGHO'!BE76-1</f>
        <v>3.0442222388458298</v>
      </c>
      <c r="BF90" s="3">
        <f>+'Indice PondENGHO'!BF88/'Indice PondENGHO'!BF76-1</f>
        <v>2.9875584644605842</v>
      </c>
      <c r="BG90" s="3">
        <f>+'Indice PondENGHO'!BG88/'Indice PondENGHO'!BG76-1</f>
        <v>2.8331663423144757</v>
      </c>
      <c r="BH90" s="3">
        <f>+'Indice PondENGHO'!BH88/'Indice PondENGHO'!BH76-1</f>
        <v>2.728152000385788</v>
      </c>
      <c r="BI90" s="3">
        <f>+'Indice PondENGHO'!BI88/'Indice PondENGHO'!BI76-1</f>
        <v>1.6649812255637171</v>
      </c>
      <c r="BJ90" s="3">
        <f>+'Indice PondENGHO'!BJ88/'Indice PondENGHO'!BJ76-1</f>
        <v>2.6962942341175884</v>
      </c>
      <c r="BK90" s="11">
        <f>+'Indice PondENGHO'!BK88/'Indice PondENGHO'!BK76-1</f>
        <v>3.4728141992102612</v>
      </c>
      <c r="BL90" s="3">
        <f>+'Indice PondENGHO'!BL88/'Indice PondENGHO'!BL76-1</f>
        <v>2.7642645077346533</v>
      </c>
      <c r="BM90" s="3">
        <f>+'Indice PondENGHO'!BM88/'Indice PondENGHO'!BM76-1</f>
        <v>2.7581798668220574</v>
      </c>
      <c r="BN90" s="3">
        <f>+'Indice PondENGHO'!BN88/'Indice PondENGHO'!BN76-1</f>
        <v>2.7600157140438015</v>
      </c>
      <c r="BO90" s="3">
        <f>+'Indice PondENGHO'!BO88/'Indice PondENGHO'!BO76-1</f>
        <v>2.7650198452098382</v>
      </c>
      <c r="BP90" s="3">
        <f>+'Indice PondENGHO'!BP88/'Indice PondENGHO'!BP76-1</f>
        <v>2.7621313146869815</v>
      </c>
      <c r="BQ90" s="10">
        <f>+'Indice PondENGHO'!BQ88/'Indice PondENGHO'!BQ76-1</f>
        <v>3.031965671004567</v>
      </c>
      <c r="BR90" s="3">
        <f>+'Indice PondENGHO'!BR88/'Indice PondENGHO'!BR76-1</f>
        <v>2.5374311011868609</v>
      </c>
      <c r="BS90" s="3">
        <f>+'Indice PondENGHO'!BS88/'Indice PondENGHO'!BS76-1</f>
        <v>2.0378103635112659</v>
      </c>
      <c r="BT90" s="3">
        <f>+'Indice PondENGHO'!BT88/'Indice PondENGHO'!BT76-1</f>
        <v>2.0174368577845181</v>
      </c>
      <c r="BU90" s="3">
        <f>+'Indice PondENGHO'!BU88/'Indice PondENGHO'!BU76-1</f>
        <v>3.0465092847669828</v>
      </c>
      <c r="BV90" s="3">
        <f>+'Indice PondENGHO'!BV88/'Indice PondENGHO'!BV76-1</f>
        <v>3.055529315169089</v>
      </c>
      <c r="BW90" s="3">
        <f>+'Indice PondENGHO'!BW88/'Indice PondENGHO'!BW76-1</f>
        <v>2.9674644065572844</v>
      </c>
      <c r="BX90" s="3">
        <f>+'Indice PondENGHO'!BX88/'Indice PondENGHO'!BX76-1</f>
        <v>2.8269397528511471</v>
      </c>
      <c r="BY90" s="3">
        <f>+'Indice PondENGHO'!BY88/'Indice PondENGHO'!BY76-1</f>
        <v>2.7075540233140276</v>
      </c>
      <c r="BZ90" s="3">
        <f>+'Indice PondENGHO'!BZ88/'Indice PondENGHO'!BZ76-1</f>
        <v>1.6396198703752751</v>
      </c>
      <c r="CA90" s="3">
        <f>+'Indice PondENGHO'!CA88/'Indice PondENGHO'!CA76-1</f>
        <v>2.7020630446004907</v>
      </c>
      <c r="CB90" s="11">
        <f>+'Indice PondENGHO'!CB88/'Indice PondENGHO'!CB76-1</f>
        <v>3.500128707040453</v>
      </c>
      <c r="CC90" s="3">
        <f>+'Indice PondENGHO'!CC88/'Indice PondENGHO'!CC76-1</f>
        <v>2.7620469914312538</v>
      </c>
      <c r="CD90" s="3">
        <f>+'Indice PondENGHO'!CD88/'Indice PondENGHO'!CD76-1</f>
        <v>2.7620469914312538</v>
      </c>
      <c r="CF90" s="3">
        <f t="shared" ref="CF90" si="38">+BL90-BP90</f>
        <v>2.1331930476717886E-3</v>
      </c>
    </row>
    <row r="91" spans="1:84" x14ac:dyDescent="0.3">
      <c r="A91" s="2">
        <f t="shared" ref="A91" si="39">+DATE(C91,B91,1)</f>
        <v>45352</v>
      </c>
      <c r="B91" s="1">
        <f t="shared" si="4"/>
        <v>3</v>
      </c>
      <c r="C91" s="1">
        <f t="shared" ref="C91" si="40">+IF(B91=1,C90+1,C90)</f>
        <v>2024</v>
      </c>
      <c r="D91" s="10">
        <f>+'Indice PondENGHO'!D89/'Indice PondENGHO'!D77-1</f>
        <v>3.038372541688692</v>
      </c>
      <c r="E91" s="3">
        <f>+'Indice PondENGHO'!E89/'Indice PondENGHO'!E77-1</f>
        <v>2.6625787625496629</v>
      </c>
      <c r="F91" s="3">
        <f>+'Indice PondENGHO'!F89/'Indice PondENGHO'!F77-1</f>
        <v>2.0580089064059179</v>
      </c>
      <c r="G91" s="3">
        <f>+'Indice PondENGHO'!G89/'Indice PondENGHO'!G77-1</f>
        <v>2.2454313749922266</v>
      </c>
      <c r="H91" s="3">
        <f>+'Indice PondENGHO'!H89/'Indice PondENGHO'!H77-1</f>
        <v>3.0193574280713023</v>
      </c>
      <c r="I91" s="3">
        <f>+'Indice PondENGHO'!I89/'Indice PondENGHO'!I77-1</f>
        <v>3.3193114381636661</v>
      </c>
      <c r="J91" s="3">
        <f>+'Indice PondENGHO'!J89/'Indice PondENGHO'!J77-1</f>
        <v>3.2552653864735284</v>
      </c>
      <c r="K91" s="3">
        <f>+'Indice PondENGHO'!K89/'Indice PondENGHO'!K77-1</f>
        <v>3.3244048423882964</v>
      </c>
      <c r="L91" s="3">
        <f>+'Indice PondENGHO'!L89/'Indice PondENGHO'!L77-1</f>
        <v>2.8015883769264951</v>
      </c>
      <c r="M91" s="3">
        <f>+'Indice PondENGHO'!M89/'Indice PondENGHO'!M77-1</f>
        <v>2.0455891508946484</v>
      </c>
      <c r="N91" s="3">
        <f>+'Indice PondENGHO'!N89/'Indice PondENGHO'!N77-1</f>
        <v>2.7176813763558108</v>
      </c>
      <c r="O91" s="11">
        <f>+'Indice PondENGHO'!O89/'Indice PondENGHO'!O77-1</f>
        <v>3.6899243568940197</v>
      </c>
      <c r="P91" s="10">
        <f>+'Indice PondENGHO'!P89/'Indice PondENGHO'!P77-1</f>
        <v>3.0599351710649811</v>
      </c>
      <c r="Q91" s="3">
        <f>+'Indice PondENGHO'!Q89/'Indice PondENGHO'!Q77-1</f>
        <v>2.6628468650785013</v>
      </c>
      <c r="R91" s="3">
        <f>+'Indice PondENGHO'!R89/'Indice PondENGHO'!R77-1</f>
        <v>2.0702323896394246</v>
      </c>
      <c r="S91" s="3">
        <f>+'Indice PondENGHO'!S89/'Indice PondENGHO'!S77-1</f>
        <v>2.2227840664554863</v>
      </c>
      <c r="T91" s="3">
        <f>+'Indice PondENGHO'!T89/'Indice PondENGHO'!T77-1</f>
        <v>3.0140232043001882</v>
      </c>
      <c r="U91" s="3">
        <f>+'Indice PondENGHO'!U89/'Indice PondENGHO'!U77-1</f>
        <v>3.3169091450714037</v>
      </c>
      <c r="V91" s="3">
        <f>+'Indice PondENGHO'!V89/'Indice PondENGHO'!V77-1</f>
        <v>3.2504367366006539</v>
      </c>
      <c r="W91" s="3">
        <f>+'Indice PondENGHO'!W89/'Indice PondENGHO'!W77-1</f>
        <v>3.3403962910465026</v>
      </c>
      <c r="X91" s="3">
        <f>+'Indice PondENGHO'!X89/'Indice PondENGHO'!X77-1</f>
        <v>2.8231012344932753</v>
      </c>
      <c r="Y91" s="3">
        <f>+'Indice PondENGHO'!Y89/'Indice PondENGHO'!Y77-1</f>
        <v>2.093921857783609</v>
      </c>
      <c r="Z91" s="3">
        <f>+'Indice PondENGHO'!Z89/'Indice PondENGHO'!Z77-1</f>
        <v>2.7152049803780578</v>
      </c>
      <c r="AA91" s="11">
        <f>+'Indice PondENGHO'!AA89/'Indice PondENGHO'!AA77-1</f>
        <v>3.6604665901445523</v>
      </c>
      <c r="AB91" s="10">
        <f>+'Indice PondENGHO'!AB89/'Indice PondENGHO'!AB77-1</f>
        <v>3.0747386085763369</v>
      </c>
      <c r="AC91" s="3">
        <f>+'Indice PondENGHO'!AC89/'Indice PondENGHO'!AC77-1</f>
        <v>2.6727717252249832</v>
      </c>
      <c r="AD91" s="3">
        <f>+'Indice PondENGHO'!AD89/'Indice PondENGHO'!AD77-1</f>
        <v>2.0760325374419533</v>
      </c>
      <c r="AE91" s="3">
        <f>+'Indice PondENGHO'!AE89/'Indice PondENGHO'!AE77-1</f>
        <v>2.2011847323916669</v>
      </c>
      <c r="AF91" s="3">
        <f>+'Indice PondENGHO'!AF89/'Indice PondENGHO'!AF77-1</f>
        <v>3.0179575603365896</v>
      </c>
      <c r="AG91" s="3">
        <f>+'Indice PondENGHO'!AG89/'Indice PondENGHO'!AG77-1</f>
        <v>3.311541656471114</v>
      </c>
      <c r="AH91" s="3">
        <f>+'Indice PondENGHO'!AH89/'Indice PondENGHO'!AH77-1</f>
        <v>3.2412762894407106</v>
      </c>
      <c r="AI91" s="3">
        <f>+'Indice PondENGHO'!AI89/'Indice PondENGHO'!AI77-1</f>
        <v>3.3569932099608195</v>
      </c>
      <c r="AJ91" s="3">
        <f>+'Indice PondENGHO'!AJ89/'Indice PondENGHO'!AJ77-1</f>
        <v>2.8352254004430111</v>
      </c>
      <c r="AK91" s="3">
        <f>+'Indice PondENGHO'!AK89/'Indice PondENGHO'!AK77-1</f>
        <v>2.1089117477436874</v>
      </c>
      <c r="AL91" s="3">
        <f>+'Indice PondENGHO'!AL89/'Indice PondENGHO'!AL77-1</f>
        <v>2.7208245306741681</v>
      </c>
      <c r="AM91" s="11">
        <f>+'Indice PondENGHO'!AM89/'Indice PondENGHO'!AM77-1</f>
        <v>3.6449702555100449</v>
      </c>
      <c r="AN91" s="10">
        <f>+'Indice PondENGHO'!AN89/'Indice PondENGHO'!AN77-1</f>
        <v>3.0870289196829992</v>
      </c>
      <c r="AO91" s="3">
        <f>+'Indice PondENGHO'!AO89/'Indice PondENGHO'!AO77-1</f>
        <v>2.6725564701573989</v>
      </c>
      <c r="AP91" s="3">
        <f>+'Indice PondENGHO'!AP89/'Indice PondENGHO'!AP77-1</f>
        <v>2.086111509907445</v>
      </c>
      <c r="AQ91" s="3">
        <f>+'Indice PondENGHO'!AQ89/'Indice PondENGHO'!AQ77-1</f>
        <v>2.1981608649313902</v>
      </c>
      <c r="AR91" s="3">
        <f>+'Indice PondENGHO'!AR89/'Indice PondENGHO'!AR77-1</f>
        <v>3.0195230668635711</v>
      </c>
      <c r="AS91" s="3">
        <f>+'Indice PondENGHO'!AS89/'Indice PondENGHO'!AS77-1</f>
        <v>3.3061371605048553</v>
      </c>
      <c r="AT91" s="3">
        <f>+'Indice PondENGHO'!AT89/'Indice PondENGHO'!AT77-1</f>
        <v>3.2516322545227485</v>
      </c>
      <c r="AU91" s="3">
        <f>+'Indice PondENGHO'!AU89/'Indice PondENGHO'!AU77-1</f>
        <v>3.3486978159458838</v>
      </c>
      <c r="AV91" s="3">
        <f>+'Indice PondENGHO'!AV89/'Indice PondENGHO'!AV77-1</f>
        <v>2.8533489167919277</v>
      </c>
      <c r="AW91" s="3">
        <f>+'Indice PondENGHO'!AW89/'Indice PondENGHO'!AW77-1</f>
        <v>2.0920140657169859</v>
      </c>
      <c r="AX91" s="3">
        <f>+'Indice PondENGHO'!AX89/'Indice PondENGHO'!AX77-1</f>
        <v>2.7160483354046741</v>
      </c>
      <c r="AY91" s="11">
        <f>+'Indice PondENGHO'!AY89/'Indice PondENGHO'!AY77-1</f>
        <v>3.6423919792864448</v>
      </c>
      <c r="AZ91" s="10">
        <f>+'Indice PondENGHO'!AZ89/'Indice PondENGHO'!AZ77-1</f>
        <v>3.1048063926316969</v>
      </c>
      <c r="BA91" s="3">
        <f>+'Indice PondENGHO'!BA89/'Indice PondENGHO'!BA77-1</f>
        <v>2.6686166255199701</v>
      </c>
      <c r="BB91" s="3">
        <f>+'Indice PondENGHO'!BB89/'Indice PondENGHO'!BB77-1</f>
        <v>2.0971097510602097</v>
      </c>
      <c r="BC91" s="3">
        <f>+'Indice PondENGHO'!BC89/'Indice PondENGHO'!BC77-1</f>
        <v>2.1914671164858182</v>
      </c>
      <c r="BD91" s="3">
        <f>+'Indice PondENGHO'!BD89/'Indice PondENGHO'!BD77-1</f>
        <v>3.0131518937666391</v>
      </c>
      <c r="BE91" s="3">
        <f>+'Indice PondENGHO'!BE89/'Indice PondENGHO'!BE77-1</f>
        <v>3.2999419018606924</v>
      </c>
      <c r="BF91" s="3">
        <f>+'Indice PondENGHO'!BF89/'Indice PondENGHO'!BF77-1</f>
        <v>3.262464438821663</v>
      </c>
      <c r="BG91" s="3">
        <f>+'Indice PondENGHO'!BG89/'Indice PondENGHO'!BG77-1</f>
        <v>3.3619431108844262</v>
      </c>
      <c r="BH91" s="3">
        <f>+'Indice PondENGHO'!BH89/'Indice PondENGHO'!BH77-1</f>
        <v>2.8763231722395961</v>
      </c>
      <c r="BI91" s="3">
        <f>+'Indice PondENGHO'!BI89/'Indice PondENGHO'!BI77-1</f>
        <v>2.1419284908491538</v>
      </c>
      <c r="BJ91" s="3">
        <f>+'Indice PondENGHO'!BJ89/'Indice PondENGHO'!BJ77-1</f>
        <v>2.7128785784022416</v>
      </c>
      <c r="BK91" s="11">
        <f>+'Indice PondENGHO'!BK89/'Indice PondENGHO'!BK77-1</f>
        <v>3.6100113443455175</v>
      </c>
      <c r="BL91" s="3">
        <f>+'Indice PondENGHO'!BL89/'Indice PondENGHO'!BL77-1</f>
        <v>2.8598592483386129</v>
      </c>
      <c r="BM91" s="3">
        <f>+'Indice PondENGHO'!BM89/'Indice PondENGHO'!BM77-1</f>
        <v>2.8664367524959347</v>
      </c>
      <c r="BN91" s="3">
        <f>+'Indice PondENGHO'!BN89/'Indice PondENGHO'!BN77-1</f>
        <v>2.8740730556340131</v>
      </c>
      <c r="BO91" s="3">
        <f>+'Indice PondENGHO'!BO89/'Indice PondENGHO'!BO77-1</f>
        <v>2.8858720698486331</v>
      </c>
      <c r="BP91" s="3">
        <f>+'Indice PondENGHO'!BP89/'Indice PondENGHO'!BP77-1</f>
        <v>2.8879701381604033</v>
      </c>
      <c r="BQ91" s="10">
        <f>+'Indice PondENGHO'!BQ89/'Indice PondENGHO'!BQ77-1</f>
        <v>3.0747108200235154</v>
      </c>
      <c r="BR91" s="3">
        <f>+'Indice PondENGHO'!BR89/'Indice PondENGHO'!BR77-1</f>
        <v>2.6682338620147004</v>
      </c>
      <c r="BS91" s="3">
        <f>+'Indice PondENGHO'!BS89/'Indice PondENGHO'!BS77-1</f>
        <v>2.0809647489413829</v>
      </c>
      <c r="BT91" s="3">
        <f>+'Indice PondENGHO'!BT89/'Indice PondENGHO'!BT77-1</f>
        <v>2.2060526407091365</v>
      </c>
      <c r="BU91" s="3">
        <f>+'Indice PondENGHO'!BU89/'Indice PondENGHO'!BU77-1</f>
        <v>3.0159232072173108</v>
      </c>
      <c r="BV91" s="3">
        <f>+'Indice PondENGHO'!BV89/'Indice PondENGHO'!BV77-1</f>
        <v>3.3068406553411176</v>
      </c>
      <c r="BW91" s="3">
        <f>+'Indice PondENGHO'!BW89/'Indice PondENGHO'!BW77-1</f>
        <v>3.2539296596980432</v>
      </c>
      <c r="BX91" s="3">
        <f>+'Indice PondENGHO'!BX89/'Indice PondENGHO'!BX77-1</f>
        <v>3.349897186293318</v>
      </c>
      <c r="BY91" s="3">
        <f>+'Indice PondENGHO'!BY89/'Indice PondENGHO'!BY77-1</f>
        <v>2.8491497110817652</v>
      </c>
      <c r="BZ91" s="3">
        <f>+'Indice PondENGHO'!BZ89/'Indice PondENGHO'!BZ77-1</f>
        <v>2.1124525346819842</v>
      </c>
      <c r="CA91" s="3">
        <f>+'Indice PondENGHO'!CA89/'Indice PondENGHO'!CA77-1</f>
        <v>2.7155516987049402</v>
      </c>
      <c r="CB91" s="11">
        <f>+'Indice PondENGHO'!CB89/'Indice PondENGHO'!CB77-1</f>
        <v>3.6380167046767289</v>
      </c>
      <c r="CC91" s="3">
        <f>+'Indice PondENGHO'!CC89/'Indice PondENGHO'!CC77-1</f>
        <v>2.8781653879231972</v>
      </c>
      <c r="CD91" s="3">
        <f>+'Indice PondENGHO'!CD89/'Indice PondENGHO'!CD77-1</f>
        <v>2.8781653879231972</v>
      </c>
      <c r="CF91" s="3">
        <f t="shared" ref="CF91" si="41">+BL91-BP91</f>
        <v>-2.811088982179033E-2</v>
      </c>
    </row>
    <row r="92" spans="1:84" x14ac:dyDescent="0.3">
      <c r="A92" s="2">
        <f t="shared" ref="A92" si="42">+DATE(C92,B92,1)</f>
        <v>45383</v>
      </c>
      <c r="B92" s="1">
        <f t="shared" si="4"/>
        <v>4</v>
      </c>
      <c r="C92" s="1">
        <f t="shared" ref="C92" si="43">+IF(B92=1,C91+1,C91)</f>
        <v>2024</v>
      </c>
      <c r="D92" s="10">
        <f>+'Indice PondENGHO'!D90/'Indice PondENGHO'!D78-1</f>
        <v>2.9003508851478967</v>
      </c>
      <c r="E92" s="3">
        <f>+'Indice PondENGHO'!E90/'Indice PondENGHO'!E78-1</f>
        <v>2.719543925784814</v>
      </c>
      <c r="F92" s="3">
        <f>+'Indice PondENGHO'!F90/'Indice PondENGHO'!F78-1</f>
        <v>2.0316620041257685</v>
      </c>
      <c r="G92" s="3">
        <f>+'Indice PondENGHO'!G90/'Indice PondENGHO'!G78-1</f>
        <v>3.0922115127902146</v>
      </c>
      <c r="H92" s="3">
        <f>+'Indice PondENGHO'!H90/'Indice PondENGHO'!H78-1</f>
        <v>2.9380147720336183</v>
      </c>
      <c r="I92" s="3">
        <f>+'Indice PondENGHO'!I90/'Indice PondENGHO'!I78-1</f>
        <v>3.4172148819638091</v>
      </c>
      <c r="J92" s="3">
        <f>+'Indice PondENGHO'!J90/'Indice PondENGHO'!J78-1</f>
        <v>3.2529965811976949</v>
      </c>
      <c r="K92" s="3">
        <f>+'Indice PondENGHO'!K90/'Indice PondENGHO'!K78-1</f>
        <v>3.6545404448132484</v>
      </c>
      <c r="L92" s="3">
        <f>+'Indice PondENGHO'!L90/'Indice PondENGHO'!L78-1</f>
        <v>2.8082221942740428</v>
      </c>
      <c r="M92" s="3">
        <f>+'Indice PondENGHO'!M90/'Indice PondENGHO'!M78-1</f>
        <v>2.1572356735234641</v>
      </c>
      <c r="N92" s="3">
        <f>+'Indice PondENGHO'!N90/'Indice PondENGHO'!N78-1</f>
        <v>2.6071036783961961</v>
      </c>
      <c r="O92" s="11">
        <f>+'Indice PondENGHO'!O90/'Indice PondENGHO'!O78-1</f>
        <v>3.6559485444997621</v>
      </c>
      <c r="P92" s="10">
        <f>+'Indice PondENGHO'!P90/'Indice PondENGHO'!P78-1</f>
        <v>2.9165297707443965</v>
      </c>
      <c r="Q92" s="3">
        <f>+'Indice PondENGHO'!Q90/'Indice PondENGHO'!Q78-1</f>
        <v>2.7229036752271987</v>
      </c>
      <c r="R92" s="3">
        <f>+'Indice PondENGHO'!R90/'Indice PondENGHO'!R78-1</f>
        <v>2.0421761970209364</v>
      </c>
      <c r="S92" s="3">
        <f>+'Indice PondENGHO'!S90/'Indice PondENGHO'!S78-1</f>
        <v>3.1109596643976154</v>
      </c>
      <c r="T92" s="3">
        <f>+'Indice PondENGHO'!T90/'Indice PondENGHO'!T78-1</f>
        <v>2.9336358465187264</v>
      </c>
      <c r="U92" s="3">
        <f>+'Indice PondENGHO'!U90/'Indice PondENGHO'!U78-1</f>
        <v>3.4187597267658134</v>
      </c>
      <c r="V92" s="3">
        <f>+'Indice PondENGHO'!V90/'Indice PondENGHO'!V78-1</f>
        <v>3.2440536113816787</v>
      </c>
      <c r="W92" s="3">
        <f>+'Indice PondENGHO'!W90/'Indice PondENGHO'!W78-1</f>
        <v>3.665136440555897</v>
      </c>
      <c r="X92" s="3">
        <f>+'Indice PondENGHO'!X90/'Indice PondENGHO'!X78-1</f>
        <v>2.8163106190550447</v>
      </c>
      <c r="Y92" s="3">
        <f>+'Indice PondENGHO'!Y90/'Indice PondENGHO'!Y78-1</f>
        <v>2.1978434935146089</v>
      </c>
      <c r="Z92" s="3">
        <f>+'Indice PondENGHO'!Z90/'Indice PondENGHO'!Z78-1</f>
        <v>2.6176996098120773</v>
      </c>
      <c r="AA92" s="11">
        <f>+'Indice PondENGHO'!AA90/'Indice PondENGHO'!AA78-1</f>
        <v>3.6247969185701541</v>
      </c>
      <c r="AB92" s="10">
        <f>+'Indice PondENGHO'!AB90/'Indice PondENGHO'!AB78-1</f>
        <v>2.9256270600428209</v>
      </c>
      <c r="AC92" s="3">
        <f>+'Indice PondENGHO'!AC90/'Indice PondENGHO'!AC78-1</f>
        <v>2.7337133272077381</v>
      </c>
      <c r="AD92" s="3">
        <f>+'Indice PondENGHO'!AD90/'Indice PondENGHO'!AD78-1</f>
        <v>2.0478263204851062</v>
      </c>
      <c r="AE92" s="3">
        <f>+'Indice PondENGHO'!AE90/'Indice PondENGHO'!AE78-1</f>
        <v>3.1101547800888802</v>
      </c>
      <c r="AF92" s="3">
        <f>+'Indice PondENGHO'!AF90/'Indice PondENGHO'!AF78-1</f>
        <v>2.9396459491749818</v>
      </c>
      <c r="AG92" s="3">
        <f>+'Indice PondENGHO'!AG90/'Indice PondENGHO'!AG78-1</f>
        <v>3.4154393499088522</v>
      </c>
      <c r="AH92" s="3">
        <f>+'Indice PondENGHO'!AH90/'Indice PondENGHO'!AH78-1</f>
        <v>3.2446972598947879</v>
      </c>
      <c r="AI92" s="3">
        <f>+'Indice PondENGHO'!AI90/'Indice PondENGHO'!AI78-1</f>
        <v>3.6806292728508661</v>
      </c>
      <c r="AJ92" s="3">
        <f>+'Indice PondENGHO'!AJ90/'Indice PondENGHO'!AJ78-1</f>
        <v>2.8195944213708399</v>
      </c>
      <c r="AK92" s="3">
        <f>+'Indice PondENGHO'!AK90/'Indice PondENGHO'!AK78-1</f>
        <v>2.2096881733086611</v>
      </c>
      <c r="AL92" s="3">
        <f>+'Indice PondENGHO'!AL90/'Indice PondENGHO'!AL78-1</f>
        <v>2.6343446271538946</v>
      </c>
      <c r="AM92" s="11">
        <f>+'Indice PondENGHO'!AM90/'Indice PondENGHO'!AM78-1</f>
        <v>3.6087334446553969</v>
      </c>
      <c r="AN92" s="10">
        <f>+'Indice PondENGHO'!AN90/'Indice PondENGHO'!AN78-1</f>
        <v>2.9335895741148166</v>
      </c>
      <c r="AO92" s="3">
        <f>+'Indice PondENGHO'!AO90/'Indice PondENGHO'!AO78-1</f>
        <v>2.7357669383919543</v>
      </c>
      <c r="AP92" s="3">
        <f>+'Indice PondENGHO'!AP90/'Indice PondENGHO'!AP78-1</f>
        <v>2.0530838513529219</v>
      </c>
      <c r="AQ92" s="3">
        <f>+'Indice PondENGHO'!AQ90/'Indice PondENGHO'!AQ78-1</f>
        <v>3.1163587290007309</v>
      </c>
      <c r="AR92" s="3">
        <f>+'Indice PondENGHO'!AR90/'Indice PondENGHO'!AR78-1</f>
        <v>2.9418579004425696</v>
      </c>
      <c r="AS92" s="3">
        <f>+'Indice PondENGHO'!AS90/'Indice PondENGHO'!AS78-1</f>
        <v>3.4115216091894691</v>
      </c>
      <c r="AT92" s="3">
        <f>+'Indice PondENGHO'!AT90/'Indice PondENGHO'!AT78-1</f>
        <v>3.239768958573257</v>
      </c>
      <c r="AU92" s="3">
        <f>+'Indice PondENGHO'!AU90/'Indice PondENGHO'!AU78-1</f>
        <v>3.672302971958719</v>
      </c>
      <c r="AV92" s="3">
        <f>+'Indice PondENGHO'!AV90/'Indice PondENGHO'!AV78-1</f>
        <v>2.8340591433056406</v>
      </c>
      <c r="AW92" s="3">
        <f>+'Indice PondENGHO'!AW90/'Indice PondENGHO'!AW78-1</f>
        <v>2.1953573081136502</v>
      </c>
      <c r="AX92" s="3">
        <f>+'Indice PondENGHO'!AX90/'Indice PondENGHO'!AX78-1</f>
        <v>2.6374281409682823</v>
      </c>
      <c r="AY92" s="11">
        <f>+'Indice PondENGHO'!AY90/'Indice PondENGHO'!AY78-1</f>
        <v>3.6057806154934893</v>
      </c>
      <c r="AZ92" s="10">
        <f>+'Indice PondENGHO'!AZ90/'Indice PondENGHO'!AZ78-1</f>
        <v>2.9468147885308831</v>
      </c>
      <c r="BA92" s="3">
        <f>+'Indice PondENGHO'!BA90/'Indice PondENGHO'!BA78-1</f>
        <v>2.7337822344867684</v>
      </c>
      <c r="BB92" s="3">
        <f>+'Indice PondENGHO'!BB90/'Indice PondENGHO'!BB78-1</f>
        <v>2.0597060180244688</v>
      </c>
      <c r="BC92" s="3">
        <f>+'Indice PondENGHO'!BC90/'Indice PondENGHO'!BC78-1</f>
        <v>3.1355232249923803</v>
      </c>
      <c r="BD92" s="3">
        <f>+'Indice PondENGHO'!BD90/'Indice PondENGHO'!BD78-1</f>
        <v>2.9354337114872586</v>
      </c>
      <c r="BE92" s="3">
        <f>+'Indice PondENGHO'!BE90/'Indice PondENGHO'!BE78-1</f>
        <v>3.4073171845825421</v>
      </c>
      <c r="BF92" s="3">
        <f>+'Indice PondENGHO'!BF90/'Indice PondENGHO'!BF78-1</f>
        <v>3.2429164303185871</v>
      </c>
      <c r="BG92" s="3">
        <f>+'Indice PondENGHO'!BG90/'Indice PondENGHO'!BG78-1</f>
        <v>3.6851822812387116</v>
      </c>
      <c r="BH92" s="3">
        <f>+'Indice PondENGHO'!BH90/'Indice PondENGHO'!BH78-1</f>
        <v>2.8519232331201163</v>
      </c>
      <c r="BI92" s="3">
        <f>+'Indice PondENGHO'!BI90/'Indice PondENGHO'!BI78-1</f>
        <v>2.2414594973950748</v>
      </c>
      <c r="BJ92" s="3">
        <f>+'Indice PondENGHO'!BJ90/'Indice PondENGHO'!BJ78-1</f>
        <v>2.6450008065192172</v>
      </c>
      <c r="BK92" s="11">
        <f>+'Indice PondENGHO'!BK90/'Indice PondENGHO'!BK78-1</f>
        <v>3.5657563238265286</v>
      </c>
      <c r="BL92" s="3">
        <f>+'Indice PondENGHO'!BL90/'Indice PondENGHO'!BL78-1</f>
        <v>2.8540055083987332</v>
      </c>
      <c r="BM92" s="3">
        <f>+'Indice PondENGHO'!BM90/'Indice PondENGHO'!BM78-1</f>
        <v>2.8752465811614902</v>
      </c>
      <c r="BN92" s="3">
        <f>+'Indice PondENGHO'!BN90/'Indice PondENGHO'!BN78-1</f>
        <v>2.8880171949171025</v>
      </c>
      <c r="BO92" s="3">
        <f>+'Indice PondENGHO'!BO90/'Indice PondENGHO'!BO78-1</f>
        <v>2.90234729523445</v>
      </c>
      <c r="BP92" s="3">
        <f>+'Indice PondENGHO'!BP90/'Indice PondENGHO'!BP78-1</f>
        <v>2.9166307765129984</v>
      </c>
      <c r="BQ92" s="10">
        <f>+'Indice PondENGHO'!BQ90/'Indice PondENGHO'!BQ78-1</f>
        <v>2.9257941140736565</v>
      </c>
      <c r="BR92" s="3">
        <f>+'Indice PondENGHO'!BR90/'Indice PondENGHO'!BR78-1</f>
        <v>2.7302142726785332</v>
      </c>
      <c r="BS92" s="3">
        <f>+'Indice PondENGHO'!BS90/'Indice PondENGHO'!BS78-1</f>
        <v>2.0493112379610534</v>
      </c>
      <c r="BT92" s="3">
        <f>+'Indice PondENGHO'!BT90/'Indice PondENGHO'!BT78-1</f>
        <v>3.1178213098917311</v>
      </c>
      <c r="BU92" s="3">
        <f>+'Indice PondENGHO'!BU90/'Indice PondENGHO'!BU78-1</f>
        <v>2.9374652769022496</v>
      </c>
      <c r="BV92" s="3">
        <f>+'Indice PondENGHO'!BV90/'Indice PondENGHO'!BV78-1</f>
        <v>3.4117771219569208</v>
      </c>
      <c r="BW92" s="3">
        <f>+'Indice PondENGHO'!BW90/'Indice PondENGHO'!BW78-1</f>
        <v>3.2434541344044376</v>
      </c>
      <c r="BX92" s="3">
        <f>+'Indice PondENGHO'!BX90/'Indice PondENGHO'!BX78-1</f>
        <v>3.674359590172914</v>
      </c>
      <c r="BY92" s="3">
        <f>+'Indice PondENGHO'!BY90/'Indice PondENGHO'!BY78-1</f>
        <v>2.8330848924286078</v>
      </c>
      <c r="BZ92" s="3">
        <f>+'Indice PondENGHO'!BZ90/'Indice PondENGHO'!BZ78-1</f>
        <v>2.2144272756397627</v>
      </c>
      <c r="CA92" s="3">
        <f>+'Indice PondENGHO'!CA90/'Indice PondENGHO'!CA78-1</f>
        <v>2.6350695997453122</v>
      </c>
      <c r="CB92" s="11">
        <f>+'Indice PondENGHO'!CB90/'Indice PondENGHO'!CB78-1</f>
        <v>3.5990001452071274</v>
      </c>
      <c r="CC92" s="3">
        <f>+'Indice PondENGHO'!CC90/'Indice PondENGHO'!CC78-1</f>
        <v>2.8940737030933903</v>
      </c>
      <c r="CD92" s="3">
        <f>+'Indice PondENGHO'!CD90/'Indice PondENGHO'!CD78-1</f>
        <v>2.8940737030933903</v>
      </c>
      <c r="CF92" s="3">
        <f t="shared" ref="CF92" si="44">+BL92-BP92</f>
        <v>-6.2625268114265165E-2</v>
      </c>
    </row>
    <row r="93" spans="1:84" x14ac:dyDescent="0.3">
      <c r="A93" s="2">
        <f t="shared" ref="A93" si="45">+DATE(C93,B93,1)</f>
        <v>45413</v>
      </c>
      <c r="B93" s="1">
        <f t="shared" si="4"/>
        <v>5</v>
      </c>
      <c r="C93" s="1">
        <f t="shared" ref="C93" si="46">+IF(B93=1,C92+1,C92)</f>
        <v>2024</v>
      </c>
      <c r="D93" s="10">
        <f>+'Indice PondENGHO'!D91/'Indice PondENGHO'!D79-1</f>
        <v>2.846963771853575</v>
      </c>
      <c r="E93" s="3">
        <f>+'Indice PondENGHO'!E91/'Indice PondENGHO'!E79-1</f>
        <v>2.649372235757204</v>
      </c>
      <c r="F93" s="3">
        <f>+'Indice PondENGHO'!F91/'Indice PondENGHO'!F79-1</f>
        <v>1.9249572479476509</v>
      </c>
      <c r="G93" s="3">
        <f>+'Indice PondENGHO'!G91/'Indice PondENGHO'!G79-1</f>
        <v>2.7575719278660342</v>
      </c>
      <c r="H93" s="3">
        <f>+'Indice PondENGHO'!H91/'Indice PondENGHO'!H79-1</f>
        <v>2.7372581011903665</v>
      </c>
      <c r="I93" s="3">
        <f>+'Indice PondENGHO'!I91/'Indice PondENGHO'!I79-1</f>
        <v>3.0722048708280374</v>
      </c>
      <c r="J93" s="3">
        <f>+'Indice PondENGHO'!J91/'Indice PondENGHO'!J79-1</f>
        <v>3.1275814893308267</v>
      </c>
      <c r="K93" s="3">
        <f>+'Indice PondENGHO'!K91/'Indice PondENGHO'!K79-1</f>
        <v>3.7146754908799249</v>
      </c>
      <c r="L93" s="3">
        <f>+'Indice PondENGHO'!L91/'Indice PondENGHO'!L79-1</f>
        <v>2.682748198618059</v>
      </c>
      <c r="M93" s="3">
        <f>+'Indice PondENGHO'!M91/'Indice PondENGHO'!M79-1</f>
        <v>2.2399466155342735</v>
      </c>
      <c r="N93" s="3">
        <f>+'Indice PondENGHO'!N91/'Indice PondENGHO'!N79-1</f>
        <v>2.4830741221054549</v>
      </c>
      <c r="O93" s="11">
        <f>+'Indice PondENGHO'!O91/'Indice PondENGHO'!O79-1</f>
        <v>3.5195103024289995</v>
      </c>
      <c r="P93" s="10">
        <f>+'Indice PondENGHO'!P91/'Indice PondENGHO'!P79-1</f>
        <v>2.87013098780589</v>
      </c>
      <c r="Q93" s="3">
        <f>+'Indice PondENGHO'!Q91/'Indice PondENGHO'!Q79-1</f>
        <v>2.6597618886850758</v>
      </c>
      <c r="R93" s="3">
        <f>+'Indice PondENGHO'!R91/'Indice PondENGHO'!R79-1</f>
        <v>1.9345138317652801</v>
      </c>
      <c r="S93" s="3">
        <f>+'Indice PondENGHO'!S91/'Indice PondENGHO'!S79-1</f>
        <v>2.7685896652137774</v>
      </c>
      <c r="T93" s="3">
        <f>+'Indice PondENGHO'!T91/'Indice PondENGHO'!T79-1</f>
        <v>2.7342265068081582</v>
      </c>
      <c r="U93" s="3">
        <f>+'Indice PondENGHO'!U91/'Indice PondENGHO'!U79-1</f>
        <v>3.0760341426079565</v>
      </c>
      <c r="V93" s="3">
        <f>+'Indice PondENGHO'!V91/'Indice PondENGHO'!V79-1</f>
        <v>3.1112521532349451</v>
      </c>
      <c r="W93" s="3">
        <f>+'Indice PondENGHO'!W91/'Indice PondENGHO'!W79-1</f>
        <v>3.7286410752785635</v>
      </c>
      <c r="X93" s="3">
        <f>+'Indice PondENGHO'!X91/'Indice PondENGHO'!X79-1</f>
        <v>2.6865862082110064</v>
      </c>
      <c r="Y93" s="3">
        <f>+'Indice PondENGHO'!Y91/'Indice PondENGHO'!Y79-1</f>
        <v>2.2894706791546953</v>
      </c>
      <c r="Z93" s="3">
        <f>+'Indice PondENGHO'!Z91/'Indice PondENGHO'!Z79-1</f>
        <v>2.492311393493376</v>
      </c>
      <c r="AA93" s="11">
        <f>+'Indice PondENGHO'!AA91/'Indice PondENGHO'!AA79-1</f>
        <v>3.5003387065170015</v>
      </c>
      <c r="AB93" s="10">
        <f>+'Indice PondENGHO'!AB91/'Indice PondENGHO'!AB79-1</f>
        <v>2.885591678170043</v>
      </c>
      <c r="AC93" s="3">
        <f>+'Indice PondENGHO'!AC91/'Indice PondENGHO'!AC79-1</f>
        <v>2.6676099173417738</v>
      </c>
      <c r="AD93" s="3">
        <f>+'Indice PondENGHO'!AD91/'Indice PondENGHO'!AD79-1</f>
        <v>1.9402761425527477</v>
      </c>
      <c r="AE93" s="3">
        <f>+'Indice PondENGHO'!AE91/'Indice PondENGHO'!AE79-1</f>
        <v>2.7669093978956911</v>
      </c>
      <c r="AF93" s="3">
        <f>+'Indice PondENGHO'!AF91/'Indice PondENGHO'!AF79-1</f>
        <v>2.7394231436321816</v>
      </c>
      <c r="AG93" s="3">
        <f>+'Indice PondENGHO'!AG91/'Indice PondENGHO'!AG79-1</f>
        <v>3.0755593352687738</v>
      </c>
      <c r="AH93" s="3">
        <f>+'Indice PondENGHO'!AH91/'Indice PondENGHO'!AH79-1</f>
        <v>3.0973970354027989</v>
      </c>
      <c r="AI93" s="3">
        <f>+'Indice PondENGHO'!AI91/'Indice PondENGHO'!AI79-1</f>
        <v>3.7450363979439247</v>
      </c>
      <c r="AJ93" s="3">
        <f>+'Indice PondENGHO'!AJ91/'Indice PondENGHO'!AJ79-1</f>
        <v>2.687832591238037</v>
      </c>
      <c r="AK93" s="3">
        <f>+'Indice PondENGHO'!AK91/'Indice PondENGHO'!AK79-1</f>
        <v>2.30085386385276</v>
      </c>
      <c r="AL93" s="3">
        <f>+'Indice PondENGHO'!AL91/'Indice PondENGHO'!AL79-1</f>
        <v>2.5077909325819845</v>
      </c>
      <c r="AM93" s="11">
        <f>+'Indice PondENGHO'!AM91/'Indice PondENGHO'!AM79-1</f>
        <v>3.4898137328108465</v>
      </c>
      <c r="AN93" s="10">
        <f>+'Indice PondENGHO'!AN91/'Indice PondENGHO'!AN79-1</f>
        <v>2.8968251382153092</v>
      </c>
      <c r="AO93" s="3">
        <f>+'Indice PondENGHO'!AO91/'Indice PondENGHO'!AO79-1</f>
        <v>2.6726349696127478</v>
      </c>
      <c r="AP93" s="3">
        <f>+'Indice PondENGHO'!AP91/'Indice PondENGHO'!AP79-1</f>
        <v>1.9426269321538414</v>
      </c>
      <c r="AQ93" s="3">
        <f>+'Indice PondENGHO'!AQ91/'Indice PondENGHO'!AQ79-1</f>
        <v>2.7754697388726268</v>
      </c>
      <c r="AR93" s="3">
        <f>+'Indice PondENGHO'!AR91/'Indice PondENGHO'!AR79-1</f>
        <v>2.7411332887698583</v>
      </c>
      <c r="AS93" s="3">
        <f>+'Indice PondENGHO'!AS91/'Indice PondENGHO'!AS79-1</f>
        <v>3.0747109385987699</v>
      </c>
      <c r="AT93" s="3">
        <f>+'Indice PondENGHO'!AT91/'Indice PondENGHO'!AT79-1</f>
        <v>3.0874143392988955</v>
      </c>
      <c r="AU93" s="3">
        <f>+'Indice PondENGHO'!AU91/'Indice PondENGHO'!AU79-1</f>
        <v>3.7380826653629136</v>
      </c>
      <c r="AV93" s="3">
        <f>+'Indice PondENGHO'!AV91/'Indice PondENGHO'!AV79-1</f>
        <v>2.6991418678944159</v>
      </c>
      <c r="AW93" s="3">
        <f>+'Indice PondENGHO'!AW91/'Indice PondENGHO'!AW79-1</f>
        <v>2.2879108354525717</v>
      </c>
      <c r="AX93" s="3">
        <f>+'Indice PondENGHO'!AX91/'Indice PondENGHO'!AX79-1</f>
        <v>2.5132402174655697</v>
      </c>
      <c r="AY93" s="11">
        <f>+'Indice PondENGHO'!AY91/'Indice PondENGHO'!AY79-1</f>
        <v>3.4893485755244571</v>
      </c>
      <c r="AZ93" s="10">
        <f>+'Indice PondENGHO'!AZ91/'Indice PondENGHO'!AZ79-1</f>
        <v>2.9156659577777067</v>
      </c>
      <c r="BA93" s="3">
        <f>+'Indice PondENGHO'!BA91/'Indice PondENGHO'!BA79-1</f>
        <v>2.6777423425852849</v>
      </c>
      <c r="BB93" s="3">
        <f>+'Indice PondENGHO'!BB91/'Indice PondENGHO'!BB79-1</f>
        <v>1.946003087109867</v>
      </c>
      <c r="BC93" s="3">
        <f>+'Indice PondENGHO'!BC91/'Indice PondENGHO'!BC79-1</f>
        <v>2.7946204380171045</v>
      </c>
      <c r="BD93" s="3">
        <f>+'Indice PondENGHO'!BD91/'Indice PondENGHO'!BD79-1</f>
        <v>2.7348193205341782</v>
      </c>
      <c r="BE93" s="3">
        <f>+'Indice PondENGHO'!BE91/'Indice PondENGHO'!BE79-1</f>
        <v>3.0740651970829962</v>
      </c>
      <c r="BF93" s="3">
        <f>+'Indice PondENGHO'!BF91/'Indice PondENGHO'!BF79-1</f>
        <v>3.0804229398238787</v>
      </c>
      <c r="BG93" s="3">
        <f>+'Indice PondENGHO'!BG91/'Indice PondENGHO'!BG79-1</f>
        <v>3.7554194925259852</v>
      </c>
      <c r="BH93" s="3">
        <f>+'Indice PondENGHO'!BH91/'Indice PondENGHO'!BH79-1</f>
        <v>2.7124052801689942</v>
      </c>
      <c r="BI93" s="3">
        <f>+'Indice PondENGHO'!BI91/'Indice PondENGHO'!BI79-1</f>
        <v>2.3454824630784454</v>
      </c>
      <c r="BJ93" s="3">
        <f>+'Indice PondENGHO'!BJ91/'Indice PondENGHO'!BJ79-1</f>
        <v>2.5215734562917591</v>
      </c>
      <c r="BK93" s="11">
        <f>+'Indice PondENGHO'!BK91/'Indice PondENGHO'!BK79-1</f>
        <v>3.4556648979475453</v>
      </c>
      <c r="BL93" s="3">
        <f>+'Indice PondENGHO'!BL91/'Indice PondENGHO'!BL79-1</f>
        <v>2.7404343968394334</v>
      </c>
      <c r="BM93" s="3">
        <f>+'Indice PondENGHO'!BM91/'Indice PondENGHO'!BM79-1</f>
        <v>2.7567143666976128</v>
      </c>
      <c r="BN93" s="3">
        <f>+'Indice PondENGHO'!BN91/'Indice PondENGHO'!BN79-1</f>
        <v>2.7646480991905094</v>
      </c>
      <c r="BO93" s="3">
        <f>+'Indice PondENGHO'!BO91/'Indice PondENGHO'!BO79-1</f>
        <v>2.7721424133012209</v>
      </c>
      <c r="BP93" s="3">
        <f>+'Indice PondENGHO'!BP91/'Indice PondENGHO'!BP79-1</f>
        <v>2.775597477343402</v>
      </c>
      <c r="BQ93" s="10">
        <f>+'Indice PondENGHO'!BQ91/'Indice PondENGHO'!BQ79-1</f>
        <v>2.8848135689472159</v>
      </c>
      <c r="BR93" s="3">
        <f>+'Indice PondENGHO'!BR91/'Indice PondENGHO'!BR79-1</f>
        <v>2.6677770385280133</v>
      </c>
      <c r="BS93" s="3">
        <f>+'Indice PondENGHO'!BS91/'Indice PondENGHO'!BS79-1</f>
        <v>1.9394261225914327</v>
      </c>
      <c r="BT93" s="3">
        <f>+'Indice PondENGHO'!BT91/'Indice PondENGHO'!BT79-1</f>
        <v>2.7770058044113126</v>
      </c>
      <c r="BU93" s="3">
        <f>+'Indice PondENGHO'!BU91/'Indice PondENGHO'!BU79-1</f>
        <v>2.7370274762848035</v>
      </c>
      <c r="BV93" s="3">
        <f>+'Indice PondENGHO'!BV91/'Indice PondENGHO'!BV79-1</f>
        <v>3.0745518480282605</v>
      </c>
      <c r="BW93" s="3">
        <f>+'Indice PondENGHO'!BW91/'Indice PondENGHO'!BW79-1</f>
        <v>3.0934376919824151</v>
      </c>
      <c r="BX93" s="3">
        <f>+'Indice PondENGHO'!BX91/'Indice PondENGHO'!BX79-1</f>
        <v>3.7401122417054351</v>
      </c>
      <c r="BY93" s="3">
        <f>+'Indice PondENGHO'!BY91/'Indice PondENGHO'!BY79-1</f>
        <v>2.6987423437471638</v>
      </c>
      <c r="BZ93" s="3">
        <f>+'Indice PondENGHO'!BZ91/'Indice PondENGHO'!BZ79-1</f>
        <v>2.3106470420132896</v>
      </c>
      <c r="CA93" s="3">
        <f>+'Indice PondENGHO'!CA91/'Indice PondENGHO'!CA79-1</f>
        <v>2.5106826199690433</v>
      </c>
      <c r="CB93" s="11">
        <f>+'Indice PondENGHO'!CB91/'Indice PondENGHO'!CB79-1</f>
        <v>3.4814344913099324</v>
      </c>
      <c r="CC93" s="3">
        <f>+'Indice PondENGHO'!CC91/'Indice PondENGHO'!CC79-1</f>
        <v>2.7655576501133581</v>
      </c>
      <c r="CD93" s="3">
        <f>+'Indice PondENGHO'!CD91/'Indice PondENGHO'!CD79-1</f>
        <v>2.7655576501133581</v>
      </c>
      <c r="CF93" s="3">
        <f t="shared" ref="CF93" si="47">+BL93-BP93</f>
        <v>-3.5163080503968658E-2</v>
      </c>
    </row>
    <row r="94" spans="1:84" x14ac:dyDescent="0.3">
      <c r="A94" s="2">
        <f t="shared" ref="A94" si="48">+DATE(C94,B94,1)</f>
        <v>45444</v>
      </c>
      <c r="B94" s="1">
        <f t="shared" si="4"/>
        <v>6</v>
      </c>
      <c r="C94" s="1">
        <f t="shared" ref="C94" si="49">+IF(B94=1,C93+1,C93)</f>
        <v>2024</v>
      </c>
      <c r="D94" s="10">
        <f>+'Indice PondENGHO'!D92/'Indice PondENGHO'!D80-1</f>
        <v>2.7977056708823942</v>
      </c>
      <c r="E94" s="3">
        <f>+'Indice PondENGHO'!E92/'Indice PondENGHO'!E80-1</f>
        <v>2.5613985330655011</v>
      </c>
      <c r="F94" s="3">
        <f>+'Indice PondENGHO'!F92/'Indice PondENGHO'!F80-1</f>
        <v>1.8857918003941743</v>
      </c>
      <c r="G94" s="3">
        <f>+'Indice PondENGHO'!G92/'Indice PondENGHO'!G80-1</f>
        <v>2.965293585055957</v>
      </c>
      <c r="H94" s="3">
        <f>+'Indice PondENGHO'!H92/'Indice PondENGHO'!H80-1</f>
        <v>2.5473263561660069</v>
      </c>
      <c r="I94" s="3">
        <f>+'Indice PondENGHO'!I92/'Indice PondENGHO'!I80-1</f>
        <v>2.923480636199999</v>
      </c>
      <c r="J94" s="3">
        <f>+'Indice PondENGHO'!J92/'Indice PondENGHO'!J80-1</f>
        <v>3.0290950731839743</v>
      </c>
      <c r="K94" s="3">
        <f>+'Indice PondENGHO'!K92/'Indice PondENGHO'!K80-1</f>
        <v>3.5066511086316439</v>
      </c>
      <c r="L94" s="3">
        <f>+'Indice PondENGHO'!L92/'Indice PondENGHO'!L80-1</f>
        <v>2.6460483564078321</v>
      </c>
      <c r="M94" s="3">
        <f>+'Indice PondENGHO'!M92/'Indice PondENGHO'!M80-1</f>
        <v>2.2122002366775506</v>
      </c>
      <c r="N94" s="3">
        <f>+'Indice PondENGHO'!N92/'Indice PondENGHO'!N80-1</f>
        <v>2.4903616258649954</v>
      </c>
      <c r="O94" s="11">
        <f>+'Indice PondENGHO'!O92/'Indice PondENGHO'!O80-1</f>
        <v>3.3447942350313813</v>
      </c>
      <c r="P94" s="10">
        <f>+'Indice PondENGHO'!P92/'Indice PondENGHO'!P80-1</f>
        <v>2.8252158374633067</v>
      </c>
      <c r="Q94" s="3">
        <f>+'Indice PondENGHO'!Q92/'Indice PondENGHO'!Q80-1</f>
        <v>2.5741903425594095</v>
      </c>
      <c r="R94" s="3">
        <f>+'Indice PondENGHO'!R92/'Indice PondENGHO'!R80-1</f>
        <v>1.8940536624092585</v>
      </c>
      <c r="S94" s="3">
        <f>+'Indice PondENGHO'!S92/'Indice PondENGHO'!S80-1</f>
        <v>2.9888636031305871</v>
      </c>
      <c r="T94" s="3">
        <f>+'Indice PondENGHO'!T92/'Indice PondENGHO'!T80-1</f>
        <v>2.5401749368485853</v>
      </c>
      <c r="U94" s="3">
        <f>+'Indice PondENGHO'!U92/'Indice PondENGHO'!U80-1</f>
        <v>2.9278772829425583</v>
      </c>
      <c r="V94" s="3">
        <f>+'Indice PondENGHO'!V92/'Indice PondENGHO'!V80-1</f>
        <v>3.0137163444123107</v>
      </c>
      <c r="W94" s="3">
        <f>+'Indice PondENGHO'!W92/'Indice PondENGHO'!W80-1</f>
        <v>3.51611898412476</v>
      </c>
      <c r="X94" s="3">
        <f>+'Indice PondENGHO'!X92/'Indice PondENGHO'!X80-1</f>
        <v>2.6518731302466145</v>
      </c>
      <c r="Y94" s="3">
        <f>+'Indice PondENGHO'!Y92/'Indice PondENGHO'!Y80-1</f>
        <v>2.2547502196957496</v>
      </c>
      <c r="Z94" s="3">
        <f>+'Indice PondENGHO'!Z92/'Indice PondENGHO'!Z80-1</f>
        <v>2.4958164074293556</v>
      </c>
      <c r="AA94" s="11">
        <f>+'Indice PondENGHO'!AA92/'Indice PondENGHO'!AA80-1</f>
        <v>3.3360846675913294</v>
      </c>
      <c r="AB94" s="10">
        <f>+'Indice PondENGHO'!AB92/'Indice PondENGHO'!AB80-1</f>
        <v>2.84367522457323</v>
      </c>
      <c r="AC94" s="3">
        <f>+'Indice PondENGHO'!AC92/'Indice PondENGHO'!AC80-1</f>
        <v>2.5827853509170913</v>
      </c>
      <c r="AD94" s="3">
        <f>+'Indice PondENGHO'!AD92/'Indice PondENGHO'!AD80-1</f>
        <v>1.8992953863935838</v>
      </c>
      <c r="AE94" s="3">
        <f>+'Indice PondENGHO'!AE92/'Indice PondENGHO'!AE80-1</f>
        <v>2.995071968439313</v>
      </c>
      <c r="AF94" s="3">
        <f>+'Indice PondENGHO'!AF92/'Indice PondENGHO'!AF80-1</f>
        <v>2.543329908681812</v>
      </c>
      <c r="AG94" s="3">
        <f>+'Indice PondENGHO'!AG92/'Indice PondENGHO'!AG80-1</f>
        <v>2.9278745788656608</v>
      </c>
      <c r="AH94" s="3">
        <f>+'Indice PondENGHO'!AH92/'Indice PondENGHO'!AH80-1</f>
        <v>3.0008366888040579</v>
      </c>
      <c r="AI94" s="3">
        <f>+'Indice PondENGHO'!AI92/'Indice PondENGHO'!AI80-1</f>
        <v>3.5267804977640997</v>
      </c>
      <c r="AJ94" s="3">
        <f>+'Indice PondENGHO'!AJ92/'Indice PondENGHO'!AJ80-1</f>
        <v>2.6548597292447575</v>
      </c>
      <c r="AK94" s="3">
        <f>+'Indice PondENGHO'!AK92/'Indice PondENGHO'!AK80-1</f>
        <v>2.2688120104206808</v>
      </c>
      <c r="AL94" s="3">
        <f>+'Indice PondENGHO'!AL92/'Indice PondENGHO'!AL80-1</f>
        <v>2.5082075768237906</v>
      </c>
      <c r="AM94" s="11">
        <f>+'Indice PondENGHO'!AM92/'Indice PondENGHO'!AM80-1</f>
        <v>3.330407517120177</v>
      </c>
      <c r="AN94" s="10">
        <f>+'Indice PondENGHO'!AN92/'Indice PondENGHO'!AN80-1</f>
        <v>2.8554639404210702</v>
      </c>
      <c r="AO94" s="3">
        <f>+'Indice PondENGHO'!AO92/'Indice PondENGHO'!AO80-1</f>
        <v>2.5893843898719484</v>
      </c>
      <c r="AP94" s="3">
        <f>+'Indice PondENGHO'!AP92/'Indice PondENGHO'!AP80-1</f>
        <v>1.899891048634176</v>
      </c>
      <c r="AQ94" s="3">
        <f>+'Indice PondENGHO'!AQ92/'Indice PondENGHO'!AQ80-1</f>
        <v>2.997180701574278</v>
      </c>
      <c r="AR94" s="3">
        <f>+'Indice PondENGHO'!AR92/'Indice PondENGHO'!AR80-1</f>
        <v>2.5444971032889758</v>
      </c>
      <c r="AS94" s="3">
        <f>+'Indice PondENGHO'!AS92/'Indice PondENGHO'!AS80-1</f>
        <v>2.9303993724699624</v>
      </c>
      <c r="AT94" s="3">
        <f>+'Indice PondENGHO'!AT92/'Indice PondENGHO'!AT80-1</f>
        <v>2.9902341592009232</v>
      </c>
      <c r="AU94" s="3">
        <f>+'Indice PondENGHO'!AU92/'Indice PondENGHO'!AU80-1</f>
        <v>3.5231919008610246</v>
      </c>
      <c r="AV94" s="3">
        <f>+'Indice PondENGHO'!AV92/'Indice PondENGHO'!AV80-1</f>
        <v>2.6650390776123478</v>
      </c>
      <c r="AW94" s="3">
        <f>+'Indice PondENGHO'!AW92/'Indice PondENGHO'!AW80-1</f>
        <v>2.2589517333266791</v>
      </c>
      <c r="AX94" s="3">
        <f>+'Indice PondENGHO'!AX92/'Indice PondENGHO'!AX80-1</f>
        <v>2.5133255583247132</v>
      </c>
      <c r="AY94" s="11">
        <f>+'Indice PondENGHO'!AY92/'Indice PondENGHO'!AY80-1</f>
        <v>3.3314865488599787</v>
      </c>
      <c r="AZ94" s="10">
        <f>+'Indice PondENGHO'!AZ92/'Indice PondENGHO'!AZ80-1</f>
        <v>2.8736239476866281</v>
      </c>
      <c r="BA94" s="3">
        <f>+'Indice PondENGHO'!BA92/'Indice PondENGHO'!BA80-1</f>
        <v>2.5957600282806412</v>
      </c>
      <c r="BB94" s="3">
        <f>+'Indice PondENGHO'!BB92/'Indice PondENGHO'!BB80-1</f>
        <v>1.9015563905797523</v>
      </c>
      <c r="BC94" s="3">
        <f>+'Indice PondENGHO'!BC92/'Indice PondENGHO'!BC80-1</f>
        <v>2.999971652339442</v>
      </c>
      <c r="BD94" s="3">
        <f>+'Indice PondENGHO'!BD92/'Indice PondENGHO'!BD80-1</f>
        <v>2.5346093612873433</v>
      </c>
      <c r="BE94" s="3">
        <f>+'Indice PondENGHO'!BE92/'Indice PondENGHO'!BE80-1</f>
        <v>2.9325092487939615</v>
      </c>
      <c r="BF94" s="3">
        <f>+'Indice PondENGHO'!BF92/'Indice PondENGHO'!BF80-1</f>
        <v>2.9839653701773403</v>
      </c>
      <c r="BG94" s="3">
        <f>+'Indice PondENGHO'!BG92/'Indice PondENGHO'!BG80-1</f>
        <v>3.5346396211401094</v>
      </c>
      <c r="BH94" s="3">
        <f>+'Indice PondENGHO'!BH92/'Indice PondENGHO'!BH80-1</f>
        <v>2.6796523687039158</v>
      </c>
      <c r="BI94" s="3">
        <f>+'Indice PondENGHO'!BI92/'Indice PondENGHO'!BI80-1</f>
        <v>2.3092951980403837</v>
      </c>
      <c r="BJ94" s="3">
        <f>+'Indice PondENGHO'!BJ92/'Indice PondENGHO'!BJ80-1</f>
        <v>2.5229092241672237</v>
      </c>
      <c r="BK94" s="11">
        <f>+'Indice PondENGHO'!BK92/'Indice PondENGHO'!BK80-1</f>
        <v>3.3034037183679867</v>
      </c>
      <c r="BL94" s="3">
        <f>+'Indice PondENGHO'!BL92/'Indice PondENGHO'!BL80-1</f>
        <v>2.694638347348592</v>
      </c>
      <c r="BM94" s="3">
        <f>+'Indice PondENGHO'!BM92/'Indice PondENGHO'!BM80-1</f>
        <v>2.7113183997011521</v>
      </c>
      <c r="BN94" s="3">
        <f>+'Indice PondENGHO'!BN92/'Indice PondENGHO'!BN80-1</f>
        <v>2.7186445141978841</v>
      </c>
      <c r="BO94" s="3">
        <f>+'Indice PondENGHO'!BO92/'Indice PondENGHO'!BO80-1</f>
        <v>2.7225688276857016</v>
      </c>
      <c r="BP94" s="3">
        <f>+'Indice PondENGHO'!BP92/'Indice PondENGHO'!BP80-1</f>
        <v>2.7218323845688728</v>
      </c>
      <c r="BQ94" s="10">
        <f>+'Indice PondENGHO'!BQ92/'Indice PondENGHO'!BQ80-1</f>
        <v>2.8410594715405013</v>
      </c>
      <c r="BR94" s="3">
        <f>+'Indice PondENGHO'!BR92/'Indice PondENGHO'!BR80-1</f>
        <v>2.5835659046924362</v>
      </c>
      <c r="BS94" s="3">
        <f>+'Indice PondENGHO'!BS92/'Indice PondENGHO'!BS80-1</f>
        <v>1.8973792510578864</v>
      </c>
      <c r="BT94" s="3">
        <f>+'Indice PondENGHO'!BT92/'Indice PondENGHO'!BT80-1</f>
        <v>2.9925616708357015</v>
      </c>
      <c r="BU94" s="3">
        <f>+'Indice PondENGHO'!BU92/'Indice PondENGHO'!BU80-1</f>
        <v>2.5399077449779672</v>
      </c>
      <c r="BV94" s="3">
        <f>+'Indice PondENGHO'!BV92/'Indice PondENGHO'!BV80-1</f>
        <v>2.9299790799000771</v>
      </c>
      <c r="BW94" s="3">
        <f>+'Indice PondENGHO'!BW92/'Indice PondENGHO'!BW80-1</f>
        <v>2.9964455552203337</v>
      </c>
      <c r="BX94" s="3">
        <f>+'Indice PondENGHO'!BX92/'Indice PondENGHO'!BX80-1</f>
        <v>3.5240716141902997</v>
      </c>
      <c r="BY94" s="3">
        <f>+'Indice PondENGHO'!BY92/'Indice PondENGHO'!BY80-1</f>
        <v>2.6649649062231213</v>
      </c>
      <c r="BZ94" s="3">
        <f>+'Indice PondENGHO'!BZ92/'Indice PondENGHO'!BZ80-1</f>
        <v>2.277556010347646</v>
      </c>
      <c r="CA94" s="3">
        <f>+'Indice PondENGHO'!CA92/'Indice PondENGHO'!CA80-1</f>
        <v>2.5123613689494229</v>
      </c>
      <c r="CB94" s="11">
        <f>+'Indice PondENGHO'!CB92/'Indice PondENGHO'!CB80-1</f>
        <v>3.3228460773613593</v>
      </c>
      <c r="CC94" s="3">
        <f>+'Indice PondENGHO'!CC92/'Indice PondENGHO'!CC80-1</f>
        <v>2.7164149119199168</v>
      </c>
      <c r="CD94" s="3">
        <f>+'Indice PondENGHO'!CD92/'Indice PondENGHO'!CD80-1</f>
        <v>2.7164146264472837</v>
      </c>
      <c r="CF94" s="3">
        <f t="shared" ref="CF94" si="50">+BL94-BP94</f>
        <v>-2.7194037220280798E-2</v>
      </c>
    </row>
    <row r="95" spans="1:84" x14ac:dyDescent="0.3">
      <c r="A95" s="2">
        <f t="shared" ref="A95" si="51">+DATE(C95,B95,1)</f>
        <v>45474</v>
      </c>
      <c r="B95" s="1">
        <f t="shared" si="4"/>
        <v>7</v>
      </c>
      <c r="C95" s="1">
        <f t="shared" ref="C95" si="52">+IF(B95=1,C94+1,C94)</f>
        <v>2024</v>
      </c>
      <c r="D95" s="10">
        <f>+'Indice PondENGHO'!D93/'Indice PondENGHO'!D81-1</f>
        <v>2.7001230041007989</v>
      </c>
      <c r="E95" s="3">
        <f>+'Indice PondENGHO'!E93/'Indice PondENGHO'!E81-1</f>
        <v>2.4631156835575734</v>
      </c>
      <c r="F95" s="3">
        <f>+'Indice PondENGHO'!F93/'Indice PondENGHO'!F81-1</f>
        <v>1.8521592525072164</v>
      </c>
      <c r="G95" s="3">
        <f>+'Indice PondENGHO'!G93/'Indice PondENGHO'!G81-1</f>
        <v>3.0812824546081723</v>
      </c>
      <c r="H95" s="3">
        <f>+'Indice PondENGHO'!H93/'Indice PondENGHO'!H81-1</f>
        <v>2.4543247302150197</v>
      </c>
      <c r="I95" s="3">
        <f>+'Indice PondENGHO'!I93/'Indice PondENGHO'!I81-1</f>
        <v>2.7976553849363293</v>
      </c>
      <c r="J95" s="3">
        <f>+'Indice PondENGHO'!J93/'Indice PondENGHO'!J81-1</f>
        <v>2.9208606028991837</v>
      </c>
      <c r="K95" s="3">
        <f>+'Indice PondENGHO'!K93/'Indice PondENGHO'!K81-1</f>
        <v>3.1740498625866751</v>
      </c>
      <c r="L95" s="3">
        <f>+'Indice PondENGHO'!L93/'Indice PondENGHO'!L81-1</f>
        <v>2.4776248909191265</v>
      </c>
      <c r="M95" s="3">
        <f>+'Indice PondENGHO'!M93/'Indice PondENGHO'!M81-1</f>
        <v>2.1624086629749151</v>
      </c>
      <c r="N95" s="3">
        <f>+'Indice PondENGHO'!N93/'Indice PondENGHO'!N81-1</f>
        <v>2.4554007154565181</v>
      </c>
      <c r="O95" s="11">
        <f>+'Indice PondENGHO'!O93/'Indice PondENGHO'!O81-1</f>
        <v>3.2342054473951549</v>
      </c>
      <c r="P95" s="10">
        <f>+'Indice PondENGHO'!P93/'Indice PondENGHO'!P81-1</f>
        <v>2.7293462628808944</v>
      </c>
      <c r="Q95" s="3">
        <f>+'Indice PondENGHO'!Q93/'Indice PondENGHO'!Q81-1</f>
        <v>2.4783951292777369</v>
      </c>
      <c r="R95" s="3">
        <f>+'Indice PondENGHO'!R93/'Indice PondENGHO'!R81-1</f>
        <v>1.8573364566979587</v>
      </c>
      <c r="S95" s="3">
        <f>+'Indice PondENGHO'!S93/'Indice PondENGHO'!S81-1</f>
        <v>3.079085639714167</v>
      </c>
      <c r="T95" s="3">
        <f>+'Indice PondENGHO'!T93/'Indice PondENGHO'!T81-1</f>
        <v>2.4479040969308183</v>
      </c>
      <c r="U95" s="3">
        <f>+'Indice PondENGHO'!U93/'Indice PondENGHO'!U81-1</f>
        <v>2.8054001038797272</v>
      </c>
      <c r="V95" s="3">
        <f>+'Indice PondENGHO'!V93/'Indice PondENGHO'!V81-1</f>
        <v>2.9090122723114913</v>
      </c>
      <c r="W95" s="3">
        <f>+'Indice PondENGHO'!W93/'Indice PondENGHO'!W81-1</f>
        <v>3.17647360829279</v>
      </c>
      <c r="X95" s="3">
        <f>+'Indice PondENGHO'!X93/'Indice PondENGHO'!X81-1</f>
        <v>2.478939086011084</v>
      </c>
      <c r="Y95" s="3">
        <f>+'Indice PondENGHO'!Y93/'Indice PondENGHO'!Y81-1</f>
        <v>2.1820254522255351</v>
      </c>
      <c r="Z95" s="3">
        <f>+'Indice PondENGHO'!Z93/'Indice PondENGHO'!Z81-1</f>
        <v>2.4666412891946932</v>
      </c>
      <c r="AA95" s="11">
        <f>+'Indice PondENGHO'!AA93/'Indice PondENGHO'!AA81-1</f>
        <v>3.2206262042812339</v>
      </c>
      <c r="AB95" s="10">
        <f>+'Indice PondENGHO'!AB93/'Indice PondENGHO'!AB81-1</f>
        <v>2.7493722515829626</v>
      </c>
      <c r="AC95" s="3">
        <f>+'Indice PondENGHO'!AC93/'Indice PondENGHO'!AC81-1</f>
        <v>2.4824623523195091</v>
      </c>
      <c r="AD95" s="3">
        <f>+'Indice PondENGHO'!AD93/'Indice PondENGHO'!AD81-1</f>
        <v>1.8614828795564238</v>
      </c>
      <c r="AE95" s="3">
        <f>+'Indice PondENGHO'!AE93/'Indice PondENGHO'!AE81-1</f>
        <v>3.0701242013303487</v>
      </c>
      <c r="AF95" s="3">
        <f>+'Indice PondENGHO'!AF93/'Indice PondENGHO'!AF81-1</f>
        <v>2.4532910229300238</v>
      </c>
      <c r="AG95" s="3">
        <f>+'Indice PondENGHO'!AG93/'Indice PondENGHO'!AG81-1</f>
        <v>2.8082088973843757</v>
      </c>
      <c r="AH95" s="3">
        <f>+'Indice PondENGHO'!AH93/'Indice PondENGHO'!AH81-1</f>
        <v>2.8972987910282884</v>
      </c>
      <c r="AI95" s="3">
        <f>+'Indice PondENGHO'!AI93/'Indice PondENGHO'!AI81-1</f>
        <v>3.1809149094940103</v>
      </c>
      <c r="AJ95" s="3">
        <f>+'Indice PondENGHO'!AJ93/'Indice PondENGHO'!AJ81-1</f>
        <v>2.4794492607250982</v>
      </c>
      <c r="AK95" s="3">
        <f>+'Indice PondENGHO'!AK93/'Indice PondENGHO'!AK81-1</f>
        <v>2.1888784090272777</v>
      </c>
      <c r="AL95" s="3">
        <f>+'Indice PondENGHO'!AL93/'Indice PondENGHO'!AL81-1</f>
        <v>2.4765881104053076</v>
      </c>
      <c r="AM95" s="11">
        <f>+'Indice PondENGHO'!AM93/'Indice PondENGHO'!AM81-1</f>
        <v>3.2138610313356706</v>
      </c>
      <c r="AN95" s="10">
        <f>+'Indice PondENGHO'!AN93/'Indice PondENGHO'!AN81-1</f>
        <v>2.7618292281896397</v>
      </c>
      <c r="AO95" s="3">
        <f>+'Indice PondENGHO'!AO93/'Indice PondENGHO'!AO81-1</f>
        <v>2.4881692085608487</v>
      </c>
      <c r="AP95" s="3">
        <f>+'Indice PondENGHO'!AP93/'Indice PondENGHO'!AP81-1</f>
        <v>1.8597363668239897</v>
      </c>
      <c r="AQ95" s="3">
        <f>+'Indice PondENGHO'!AQ93/'Indice PondENGHO'!AQ81-1</f>
        <v>3.0682234751161177</v>
      </c>
      <c r="AR95" s="3">
        <f>+'Indice PondENGHO'!AR93/'Indice PondENGHO'!AR81-1</f>
        <v>2.4538523942130195</v>
      </c>
      <c r="AS95" s="3">
        <f>+'Indice PondENGHO'!AS93/'Indice PondENGHO'!AS81-1</f>
        <v>2.8175506570875437</v>
      </c>
      <c r="AT95" s="3">
        <f>+'Indice PondENGHO'!AT93/'Indice PondENGHO'!AT81-1</f>
        <v>2.885750993514034</v>
      </c>
      <c r="AU95" s="3">
        <f>+'Indice PondENGHO'!AU93/'Indice PondENGHO'!AU81-1</f>
        <v>3.1787540945569086</v>
      </c>
      <c r="AV95" s="3">
        <f>+'Indice PondENGHO'!AV93/'Indice PondENGHO'!AV81-1</f>
        <v>2.4845966177377465</v>
      </c>
      <c r="AW95" s="3">
        <f>+'Indice PondENGHO'!AW93/'Indice PondENGHO'!AW81-1</f>
        <v>2.1815545225505977</v>
      </c>
      <c r="AX95" s="3">
        <f>+'Indice PondENGHO'!AX93/'Indice PondENGHO'!AX81-1</f>
        <v>2.487402305119601</v>
      </c>
      <c r="AY95" s="11">
        <f>+'Indice PondENGHO'!AY93/'Indice PondENGHO'!AY81-1</f>
        <v>3.2118839737886793</v>
      </c>
      <c r="AZ95" s="10">
        <f>+'Indice PondENGHO'!AZ93/'Indice PondENGHO'!AZ81-1</f>
        <v>2.781090884324509</v>
      </c>
      <c r="BA95" s="3">
        <f>+'Indice PondENGHO'!BA93/'Indice PondENGHO'!BA81-1</f>
        <v>2.4967643707574747</v>
      </c>
      <c r="BB95" s="3">
        <f>+'Indice PondENGHO'!BB93/'Indice PondENGHO'!BB81-1</f>
        <v>1.8590858233826584</v>
      </c>
      <c r="BC95" s="3">
        <f>+'Indice PondENGHO'!BC93/'Indice PondENGHO'!BC81-1</f>
        <v>3.0600715947058275</v>
      </c>
      <c r="BD95" s="3">
        <f>+'Indice PondENGHO'!BD93/'Indice PondENGHO'!BD81-1</f>
        <v>2.4417973176550363</v>
      </c>
      <c r="BE95" s="3">
        <f>+'Indice PondENGHO'!BE93/'Indice PondENGHO'!BE81-1</f>
        <v>2.8267272087269282</v>
      </c>
      <c r="BF95" s="3">
        <f>+'Indice PondENGHO'!BF93/'Indice PondENGHO'!BF81-1</f>
        <v>2.8750815502208273</v>
      </c>
      <c r="BG95" s="3">
        <f>+'Indice PondENGHO'!BG93/'Indice PondENGHO'!BG81-1</f>
        <v>3.1851029432519988</v>
      </c>
      <c r="BH95" s="3">
        <f>+'Indice PondENGHO'!BH93/'Indice PondENGHO'!BH81-1</f>
        <v>2.4925494535966894</v>
      </c>
      <c r="BI95" s="3">
        <f>+'Indice PondENGHO'!BI93/'Indice PondENGHO'!BI81-1</f>
        <v>2.2139857067972768</v>
      </c>
      <c r="BJ95" s="3">
        <f>+'Indice PondENGHO'!BJ93/'Indice PondENGHO'!BJ81-1</f>
        <v>2.4976726812037455</v>
      </c>
      <c r="BK95" s="11">
        <f>+'Indice PondENGHO'!BK93/'Indice PondENGHO'!BK81-1</f>
        <v>3.1806674266185206</v>
      </c>
      <c r="BL95" s="3">
        <f>+'Indice PondENGHO'!BL93/'Indice PondENGHO'!BL81-1</f>
        <v>2.6156085953310937</v>
      </c>
      <c r="BM95" s="3">
        <f>+'Indice PondENGHO'!BM93/'Indice PondENGHO'!BM81-1</f>
        <v>2.6312273899157028</v>
      </c>
      <c r="BN95" s="3">
        <f>+'Indice PondENGHO'!BN93/'Indice PondENGHO'!BN81-1</f>
        <v>2.6371384489242331</v>
      </c>
      <c r="BO95" s="3">
        <f>+'Indice PondENGHO'!BO93/'Indice PondENGHO'!BO81-1</f>
        <v>2.6410088039905819</v>
      </c>
      <c r="BP95" s="3">
        <f>+'Indice PondENGHO'!BP93/'Indice PondENGHO'!BP81-1</f>
        <v>2.6391139687585938</v>
      </c>
      <c r="BQ95" s="10">
        <f>+'Indice PondENGHO'!BQ93/'Indice PondENGHO'!BQ81-1</f>
        <v>2.7464238605537918</v>
      </c>
      <c r="BR95" s="3">
        <f>+'Indice PondENGHO'!BR93/'Indice PondENGHO'!BR81-1</f>
        <v>2.4845925672465095</v>
      </c>
      <c r="BS95" s="3">
        <f>+'Indice PondENGHO'!BS93/'Indice PondENGHO'!BS81-1</f>
        <v>1.8584429422621174</v>
      </c>
      <c r="BT95" s="3">
        <f>+'Indice PondENGHO'!BT93/'Indice PondENGHO'!BT81-1</f>
        <v>3.0692058133393001</v>
      </c>
      <c r="BU95" s="3">
        <f>+'Indice PondENGHO'!BU93/'Indice PondENGHO'!BU81-1</f>
        <v>2.4480360498255807</v>
      </c>
      <c r="BV95" s="3">
        <f>+'Indice PondENGHO'!BV93/'Indice PondENGHO'!BV81-1</f>
        <v>2.8166540574109469</v>
      </c>
      <c r="BW95" s="3">
        <f>+'Indice PondENGHO'!BW93/'Indice PondENGHO'!BW81-1</f>
        <v>2.8902014005577978</v>
      </c>
      <c r="BX95" s="3">
        <f>+'Indice PondENGHO'!BX93/'Indice PondENGHO'!BX81-1</f>
        <v>3.180077819196752</v>
      </c>
      <c r="BY95" s="3">
        <f>+'Indice PondENGHO'!BY93/'Indice PondENGHO'!BY81-1</f>
        <v>2.485192212004192</v>
      </c>
      <c r="BZ95" s="3">
        <f>+'Indice PondENGHO'!BZ93/'Indice PondENGHO'!BZ81-1</f>
        <v>2.1948019610010681</v>
      </c>
      <c r="CA95" s="3">
        <f>+'Indice PondENGHO'!CA93/'Indice PondENGHO'!CA81-1</f>
        <v>2.4846729715140028</v>
      </c>
      <c r="CB95" s="11">
        <f>+'Indice PondENGHO'!CB93/'Indice PondENGHO'!CB81-1</f>
        <v>3.2040483470351422</v>
      </c>
      <c r="CC95" s="3">
        <f>+'Indice PondENGHO'!CC93/'Indice PondENGHO'!CC81-1</f>
        <v>2.6350461681994566</v>
      </c>
      <c r="CD95" s="3">
        <f>+'Indice PondENGHO'!CD93/'Indice PondENGHO'!CD81-1</f>
        <v>2.6350461681994566</v>
      </c>
      <c r="CF95" s="3">
        <f t="shared" ref="CF95" si="53">+BL95-BP95</f>
        <v>-2.3505373427500142E-2</v>
      </c>
    </row>
    <row r="96" spans="1:84" x14ac:dyDescent="0.3">
      <c r="A96" s="2">
        <f t="shared" ref="A96" si="54">+DATE(C96,B96,1)</f>
        <v>45505</v>
      </c>
      <c r="B96" s="1">
        <f t="shared" si="4"/>
        <v>8</v>
      </c>
      <c r="C96" s="1">
        <f t="shared" ref="C96" si="55">+IF(B96=1,C95+1,C95)</f>
        <v>2024</v>
      </c>
      <c r="D96" s="10">
        <f>+'Indice PondENGHO'!D94/'Indice PondENGHO'!D82-1</f>
        <v>2.3136637132294715</v>
      </c>
      <c r="E96" s="3">
        <f>+'Indice PondENGHO'!E94/'Indice PondENGHO'!E82-1</f>
        <v>2.2773672630273309</v>
      </c>
      <c r="F96" s="3">
        <f>+'Indice PondENGHO'!F94/'Indice PondENGHO'!F82-1</f>
        <v>1.6631206315966929</v>
      </c>
      <c r="G96" s="3">
        <f>+'Indice PondENGHO'!G94/'Indice PondENGHO'!G82-1</f>
        <v>3.0554044372238405</v>
      </c>
      <c r="H96" s="3">
        <f>+'Indice PondENGHO'!H94/'Indice PondENGHO'!H82-1</f>
        <v>2.1493248134996494</v>
      </c>
      <c r="I96" s="3">
        <f>+'Indice PondENGHO'!I94/'Indice PondENGHO'!I82-1</f>
        <v>2.4321655898901109</v>
      </c>
      <c r="J96" s="3">
        <f>+'Indice PondENGHO'!J94/'Indice PondENGHO'!J82-1</f>
        <v>2.7048156630600526</v>
      </c>
      <c r="K96" s="3">
        <f>+'Indice PondENGHO'!K94/'Indice PondENGHO'!K82-1</f>
        <v>3.1854470305274862</v>
      </c>
      <c r="L96" s="3">
        <f>+'Indice PondENGHO'!L94/'Indice PondENGHO'!L82-1</f>
        <v>2.232435438757705</v>
      </c>
      <c r="M96" s="3">
        <f>+'Indice PondENGHO'!M94/'Indice PondENGHO'!M82-1</f>
        <v>2.0987036766199108</v>
      </c>
      <c r="N96" s="3">
        <f>+'Indice PondENGHO'!N94/'Indice PondENGHO'!N82-1</f>
        <v>2.2152281356128394</v>
      </c>
      <c r="O96" s="11">
        <f>+'Indice PondENGHO'!O94/'Indice PondENGHO'!O82-1</f>
        <v>2.9445162375712504</v>
      </c>
      <c r="P96" s="10">
        <f>+'Indice PondENGHO'!P94/'Indice PondENGHO'!P82-1</f>
        <v>2.3425121996093372</v>
      </c>
      <c r="Q96" s="3">
        <f>+'Indice PondENGHO'!Q94/'Indice PondENGHO'!Q82-1</f>
        <v>2.3013420393515345</v>
      </c>
      <c r="R96" s="3">
        <f>+'Indice PondENGHO'!R94/'Indice PondENGHO'!R82-1</f>
        <v>1.6692786382350313</v>
      </c>
      <c r="S96" s="3">
        <f>+'Indice PondENGHO'!S94/'Indice PondENGHO'!S82-1</f>
        <v>3.0261305161516061</v>
      </c>
      <c r="T96" s="3">
        <f>+'Indice PondENGHO'!T94/'Indice PondENGHO'!T82-1</f>
        <v>2.1489960953986795</v>
      </c>
      <c r="U96" s="3">
        <f>+'Indice PondENGHO'!U94/'Indice PondENGHO'!U82-1</f>
        <v>2.4417426297791884</v>
      </c>
      <c r="V96" s="3">
        <f>+'Indice PondENGHO'!V94/'Indice PondENGHO'!V82-1</f>
        <v>2.7024469727323228</v>
      </c>
      <c r="W96" s="3">
        <f>+'Indice PondENGHO'!W94/'Indice PondENGHO'!W82-1</f>
        <v>3.1913032100903909</v>
      </c>
      <c r="X96" s="3">
        <f>+'Indice PondENGHO'!X94/'Indice PondENGHO'!X82-1</f>
        <v>2.2324446423873634</v>
      </c>
      <c r="Y96" s="3">
        <f>+'Indice PondENGHO'!Y94/'Indice PondENGHO'!Y82-1</f>
        <v>2.1147722651991039</v>
      </c>
      <c r="Z96" s="3">
        <f>+'Indice PondENGHO'!Z94/'Indice PondENGHO'!Z82-1</f>
        <v>2.2251296915244607</v>
      </c>
      <c r="AA96" s="11">
        <f>+'Indice PondENGHO'!AA94/'Indice PondENGHO'!AA82-1</f>
        <v>2.9432523025715214</v>
      </c>
      <c r="AB96" s="10">
        <f>+'Indice PondENGHO'!AB94/'Indice PondENGHO'!AB82-1</f>
        <v>2.3621177986791695</v>
      </c>
      <c r="AC96" s="3">
        <f>+'Indice PondENGHO'!AC94/'Indice PondENGHO'!AC82-1</f>
        <v>2.30325551850567</v>
      </c>
      <c r="AD96" s="3">
        <f>+'Indice PondENGHO'!AD94/'Indice PondENGHO'!AD82-1</f>
        <v>1.6724709793556221</v>
      </c>
      <c r="AE96" s="3">
        <f>+'Indice PondENGHO'!AE94/'Indice PondENGHO'!AE82-1</f>
        <v>3.0018577660697376</v>
      </c>
      <c r="AF96" s="3">
        <f>+'Indice PondENGHO'!AF94/'Indice PondENGHO'!AF82-1</f>
        <v>2.1591861290520673</v>
      </c>
      <c r="AG96" s="3">
        <f>+'Indice PondENGHO'!AG94/'Indice PondENGHO'!AG82-1</f>
        <v>2.4475882125682729</v>
      </c>
      <c r="AH96" s="3">
        <f>+'Indice PondENGHO'!AH94/'Indice PondENGHO'!AH82-1</f>
        <v>2.6908542936842887</v>
      </c>
      <c r="AI96" s="3">
        <f>+'Indice PondENGHO'!AI94/'Indice PondENGHO'!AI82-1</f>
        <v>3.1968135737655787</v>
      </c>
      <c r="AJ96" s="3">
        <f>+'Indice PondENGHO'!AJ94/'Indice PondENGHO'!AJ82-1</f>
        <v>2.2338954261696307</v>
      </c>
      <c r="AK96" s="3">
        <f>+'Indice PondENGHO'!AK94/'Indice PondENGHO'!AK82-1</f>
        <v>2.1202009933515935</v>
      </c>
      <c r="AL96" s="3">
        <f>+'Indice PondENGHO'!AL94/'Indice PondENGHO'!AL82-1</f>
        <v>2.2380906681919175</v>
      </c>
      <c r="AM96" s="11">
        <f>+'Indice PondENGHO'!AM94/'Indice PondENGHO'!AM82-1</f>
        <v>2.9417777920594146</v>
      </c>
      <c r="AN96" s="10">
        <f>+'Indice PondENGHO'!AN94/'Indice PondENGHO'!AN82-1</f>
        <v>2.3751414066784102</v>
      </c>
      <c r="AO96" s="3">
        <f>+'Indice PondENGHO'!AO94/'Indice PondENGHO'!AO82-1</f>
        <v>2.3124067445040217</v>
      </c>
      <c r="AP96" s="3">
        <f>+'Indice PondENGHO'!AP94/'Indice PondENGHO'!AP82-1</f>
        <v>1.6729613600068869</v>
      </c>
      <c r="AQ96" s="3">
        <f>+'Indice PondENGHO'!AQ94/'Indice PondENGHO'!AQ82-1</f>
        <v>2.9887766153029096</v>
      </c>
      <c r="AR96" s="3">
        <f>+'Indice PondENGHO'!AR94/'Indice PondENGHO'!AR82-1</f>
        <v>2.1600354466052276</v>
      </c>
      <c r="AS96" s="3">
        <f>+'Indice PondENGHO'!AS94/'Indice PondENGHO'!AS82-1</f>
        <v>2.4507705154890846</v>
      </c>
      <c r="AT96" s="3">
        <f>+'Indice PondENGHO'!AT94/'Indice PondENGHO'!AT82-1</f>
        <v>2.6920913397017512</v>
      </c>
      <c r="AU96" s="3">
        <f>+'Indice PondENGHO'!AU94/'Indice PondENGHO'!AU82-1</f>
        <v>3.1945030737851443</v>
      </c>
      <c r="AV96" s="3">
        <f>+'Indice PondENGHO'!AV94/'Indice PondENGHO'!AV82-1</f>
        <v>2.2335336397509757</v>
      </c>
      <c r="AW96" s="3">
        <f>+'Indice PondENGHO'!AW94/'Indice PondENGHO'!AW82-1</f>
        <v>2.1157644421600961</v>
      </c>
      <c r="AX96" s="3">
        <f>+'Indice PondENGHO'!AX94/'Indice PondENGHO'!AX82-1</f>
        <v>2.2498842040401317</v>
      </c>
      <c r="AY96" s="11">
        <f>+'Indice PondENGHO'!AY94/'Indice PondENGHO'!AY82-1</f>
        <v>2.9419297648419951</v>
      </c>
      <c r="AZ96" s="10">
        <f>+'Indice PondENGHO'!AZ94/'Indice PondENGHO'!AZ82-1</f>
        <v>2.3926066599268609</v>
      </c>
      <c r="BA96" s="3">
        <f>+'Indice PondENGHO'!BA94/'Indice PondENGHO'!BA82-1</f>
        <v>2.328338936965991</v>
      </c>
      <c r="BB96" s="3">
        <f>+'Indice PondENGHO'!BB94/'Indice PondENGHO'!BB82-1</f>
        <v>1.6737207985873117</v>
      </c>
      <c r="BC96" s="3">
        <f>+'Indice PondENGHO'!BC94/'Indice PondENGHO'!BC82-1</f>
        <v>2.956849581945324</v>
      </c>
      <c r="BD96" s="3">
        <f>+'Indice PondENGHO'!BD94/'Indice PondENGHO'!BD82-1</f>
        <v>2.1467625256670986</v>
      </c>
      <c r="BE96" s="3">
        <f>+'Indice PondENGHO'!BE94/'Indice PondENGHO'!BE82-1</f>
        <v>2.4561685481493667</v>
      </c>
      <c r="BF96" s="3">
        <f>+'Indice PondENGHO'!BF94/'Indice PondENGHO'!BF82-1</f>
        <v>2.6890536039439055</v>
      </c>
      <c r="BG96" s="3">
        <f>+'Indice PondENGHO'!BG94/'Indice PondENGHO'!BG82-1</f>
        <v>3.1988038485576684</v>
      </c>
      <c r="BH96" s="3">
        <f>+'Indice PondENGHO'!BH94/'Indice PondENGHO'!BH82-1</f>
        <v>2.2371990572545859</v>
      </c>
      <c r="BI96" s="3">
        <f>+'Indice PondENGHO'!BI94/'Indice PondENGHO'!BI82-1</f>
        <v>2.1438873644119911</v>
      </c>
      <c r="BJ96" s="3">
        <f>+'Indice PondENGHO'!BJ94/'Indice PondENGHO'!BJ82-1</f>
        <v>2.2606475482158506</v>
      </c>
      <c r="BK96" s="11">
        <f>+'Indice PondENGHO'!BK94/'Indice PondENGHO'!BK82-1</f>
        <v>2.918657591161705</v>
      </c>
      <c r="BL96" s="3">
        <f>+'Indice PondENGHO'!BL94/'Indice PondENGHO'!BL82-1</f>
        <v>2.3317103518911404</v>
      </c>
      <c r="BM96" s="3">
        <f>+'Indice PondENGHO'!BM94/'Indice PondENGHO'!BM82-1</f>
        <v>2.359361301185436</v>
      </c>
      <c r="BN96" s="3">
        <f>+'Indice PondENGHO'!BN94/'Indice PondENGHO'!BN82-1</f>
        <v>2.3669169017935046</v>
      </c>
      <c r="BO96" s="3">
        <f>+'Indice PondENGHO'!BO94/'Indice PondENGHO'!BO82-1</f>
        <v>2.3772394123661411</v>
      </c>
      <c r="BP96" s="3">
        <f>+'Indice PondENGHO'!BP94/'Indice PondENGHO'!BP82-1</f>
        <v>2.3805724757115705</v>
      </c>
      <c r="BQ96" s="10">
        <f>+'Indice PondENGHO'!BQ94/'Indice PondENGHO'!BQ82-1</f>
        <v>2.3591748628432372</v>
      </c>
      <c r="BR96" s="3">
        <f>+'Indice PondENGHO'!BR94/'Indice PondENGHO'!BR82-1</f>
        <v>2.3088506770539849</v>
      </c>
      <c r="BS96" s="3">
        <f>+'Indice PondENGHO'!BS94/'Indice PondENGHO'!BS82-1</f>
        <v>1.6711368184483182</v>
      </c>
      <c r="BT96" s="3">
        <f>+'Indice PondENGHO'!BT94/'Indice PondENGHO'!BT82-1</f>
        <v>2.9945406492225928</v>
      </c>
      <c r="BU96" s="3">
        <f>+'Indice PondENGHO'!BU94/'Indice PondENGHO'!BU82-1</f>
        <v>2.1520273601588231</v>
      </c>
      <c r="BV96" s="3">
        <f>+'Indice PondENGHO'!BV94/'Indice PondENGHO'!BV82-1</f>
        <v>2.4498790165007187</v>
      </c>
      <c r="BW96" s="3">
        <f>+'Indice PondENGHO'!BW94/'Indice PondENGHO'!BW82-1</f>
        <v>2.6933935393213728</v>
      </c>
      <c r="BX96" s="3">
        <f>+'Indice PondENGHO'!BX94/'Indice PondENGHO'!BX82-1</f>
        <v>3.1946019032878477</v>
      </c>
      <c r="BY96" s="3">
        <f>+'Indice PondENGHO'!BY94/'Indice PondENGHO'!BY82-1</f>
        <v>2.2346887022586768</v>
      </c>
      <c r="BZ96" s="3">
        <f>+'Indice PondENGHO'!BZ94/'Indice PondENGHO'!BZ82-1</f>
        <v>2.1267254265573983</v>
      </c>
      <c r="CA96" s="3">
        <f>+'Indice PondENGHO'!CA94/'Indice PondENGHO'!CA82-1</f>
        <v>2.2464654368082262</v>
      </c>
      <c r="CB96" s="11">
        <f>+'Indice PondENGHO'!CB94/'Indice PondENGHO'!CB82-1</f>
        <v>2.9337156560163176</v>
      </c>
      <c r="CC96" s="3">
        <f>+'Indice PondENGHO'!CC94/'Indice PondENGHO'!CC82-1</f>
        <v>2.3680170403684841</v>
      </c>
      <c r="CD96" s="3">
        <f>+'Indice PondENGHO'!CD94/'Indice PondENGHO'!CD82-1</f>
        <v>2.3680168016944898</v>
      </c>
      <c r="CF96" s="3">
        <f t="shared" ref="CF96" si="56">+BL96-BP96</f>
        <v>-4.8862123820430092E-2</v>
      </c>
    </row>
    <row r="97" spans="1:84" x14ac:dyDescent="0.3">
      <c r="A97" s="2">
        <f t="shared" ref="A97" si="57">+DATE(C97,B97,1)</f>
        <v>45536</v>
      </c>
      <c r="B97" s="1">
        <f t="shared" si="4"/>
        <v>9</v>
      </c>
      <c r="C97" s="1">
        <f t="shared" ref="C97" si="58">+IF(B97=1,C96+1,C96)</f>
        <v>2024</v>
      </c>
      <c r="D97" s="10">
        <f>+'Indice PondENGHO'!D95/'Indice PondENGHO'!D83-1</f>
        <v>1.9604323713964029</v>
      </c>
      <c r="E97" s="3">
        <f>+'Indice PondENGHO'!E95/'Indice PondENGHO'!E83-1</f>
        <v>1.9979113846021903</v>
      </c>
      <c r="F97" s="3">
        <f>+'Indice PondENGHO'!F95/'Indice PondENGHO'!F83-1</f>
        <v>1.4430026016847952</v>
      </c>
      <c r="G97" s="3">
        <f>+'Indice PondENGHO'!G95/'Indice PondENGHO'!G83-1</f>
        <v>3.0044160060612644</v>
      </c>
      <c r="H97" s="3">
        <f>+'Indice PondENGHO'!H95/'Indice PondENGHO'!H83-1</f>
        <v>1.8637599294863727</v>
      </c>
      <c r="I97" s="3">
        <f>+'Indice PondENGHO'!I95/'Indice PondENGHO'!I83-1</f>
        <v>2.2261452159017798</v>
      </c>
      <c r="J97" s="3">
        <f>+'Indice PondENGHO'!J95/'Indice PondENGHO'!J83-1</f>
        <v>2.4377079992960509</v>
      </c>
      <c r="K97" s="3">
        <f>+'Indice PondENGHO'!K95/'Indice PondENGHO'!K83-1</f>
        <v>2.9238394251592603</v>
      </c>
      <c r="L97" s="3">
        <f>+'Indice PondENGHO'!L95/'Indice PondENGHO'!L83-1</f>
        <v>1.8751128451253551</v>
      </c>
      <c r="M97" s="3">
        <f>+'Indice PondENGHO'!M95/'Indice PondENGHO'!M83-1</f>
        <v>1.9853930228670253</v>
      </c>
      <c r="N97" s="3">
        <f>+'Indice PondENGHO'!N95/'Indice PondENGHO'!N83-1</f>
        <v>1.9477443725992147</v>
      </c>
      <c r="O97" s="11">
        <f>+'Indice PondENGHO'!O95/'Indice PondENGHO'!O83-1</f>
        <v>2.6519081547552563</v>
      </c>
      <c r="P97" s="10">
        <f>+'Indice PondENGHO'!P95/'Indice PondENGHO'!P83-1</f>
        <v>1.9872515339393622</v>
      </c>
      <c r="Q97" s="3">
        <f>+'Indice PondENGHO'!Q95/'Indice PondENGHO'!Q83-1</f>
        <v>2.0233776382087107</v>
      </c>
      <c r="R97" s="3">
        <f>+'Indice PondENGHO'!R95/'Indice PondENGHO'!R83-1</f>
        <v>1.4472789194039573</v>
      </c>
      <c r="S97" s="3">
        <f>+'Indice PondENGHO'!S95/'Indice PondENGHO'!S83-1</f>
        <v>2.979072351591344</v>
      </c>
      <c r="T97" s="3">
        <f>+'Indice PondENGHO'!T95/'Indice PondENGHO'!T83-1</f>
        <v>1.8670785128187739</v>
      </c>
      <c r="U97" s="3">
        <f>+'Indice PondENGHO'!U95/'Indice PondENGHO'!U83-1</f>
        <v>2.2359082471360399</v>
      </c>
      <c r="V97" s="3">
        <f>+'Indice PondENGHO'!V95/'Indice PondENGHO'!V83-1</f>
        <v>2.4416014778812638</v>
      </c>
      <c r="W97" s="3">
        <f>+'Indice PondENGHO'!W95/'Indice PondENGHO'!W83-1</f>
        <v>2.935110404353066</v>
      </c>
      <c r="X97" s="3">
        <f>+'Indice PondENGHO'!X95/'Indice PondENGHO'!X83-1</f>
        <v>1.8690685706256369</v>
      </c>
      <c r="Y97" s="3">
        <f>+'Indice PondENGHO'!Y95/'Indice PondENGHO'!Y83-1</f>
        <v>1.9871023765984006</v>
      </c>
      <c r="Z97" s="3">
        <f>+'Indice PondENGHO'!Z95/'Indice PondENGHO'!Z83-1</f>
        <v>1.9571165291231805</v>
      </c>
      <c r="AA97" s="11">
        <f>+'Indice PondENGHO'!AA95/'Indice PondENGHO'!AA83-1</f>
        <v>2.6503963097804863</v>
      </c>
      <c r="AB97" s="10">
        <f>+'Indice PondENGHO'!AB95/'Indice PondENGHO'!AB83-1</f>
        <v>2.0054855590743887</v>
      </c>
      <c r="AC97" s="3">
        <f>+'Indice PondENGHO'!AC95/'Indice PondENGHO'!AC83-1</f>
        <v>2.0233535187952443</v>
      </c>
      <c r="AD97" s="3">
        <f>+'Indice PondENGHO'!AD95/'Indice PondENGHO'!AD83-1</f>
        <v>1.4502811641206619</v>
      </c>
      <c r="AE97" s="3">
        <f>+'Indice PondENGHO'!AE95/'Indice PondENGHO'!AE83-1</f>
        <v>2.9560772403967226</v>
      </c>
      <c r="AF97" s="3">
        <f>+'Indice PondENGHO'!AF95/'Indice PondENGHO'!AF83-1</f>
        <v>1.8775888463339001</v>
      </c>
      <c r="AG97" s="3">
        <f>+'Indice PondENGHO'!AG95/'Indice PondENGHO'!AG83-1</f>
        <v>2.239771961479621</v>
      </c>
      <c r="AH97" s="3">
        <f>+'Indice PondENGHO'!AH95/'Indice PondENGHO'!AH83-1</f>
        <v>2.4320629277529906</v>
      </c>
      <c r="AI97" s="3">
        <f>+'Indice PondENGHO'!AI95/'Indice PondENGHO'!AI83-1</f>
        <v>2.9430260330394202</v>
      </c>
      <c r="AJ97" s="3">
        <f>+'Indice PondENGHO'!AJ95/'Indice PondENGHO'!AJ83-1</f>
        <v>1.8676375760023451</v>
      </c>
      <c r="AK97" s="3">
        <f>+'Indice PondENGHO'!AK95/'Indice PondENGHO'!AK83-1</f>
        <v>1.9895850847730334</v>
      </c>
      <c r="AL97" s="3">
        <f>+'Indice PondENGHO'!AL95/'Indice PondENGHO'!AL83-1</f>
        <v>1.9663374777412814</v>
      </c>
      <c r="AM97" s="11">
        <f>+'Indice PondENGHO'!AM95/'Indice PondENGHO'!AM83-1</f>
        <v>2.6494907510825083</v>
      </c>
      <c r="AN97" s="10">
        <f>+'Indice PondENGHO'!AN95/'Indice PondENGHO'!AN83-1</f>
        <v>2.0176595986535664</v>
      </c>
      <c r="AO97" s="3">
        <f>+'Indice PondENGHO'!AO95/'Indice PondENGHO'!AO83-1</f>
        <v>2.0333578316717089</v>
      </c>
      <c r="AP97" s="3">
        <f>+'Indice PondENGHO'!AP95/'Indice PondENGHO'!AP83-1</f>
        <v>1.4495210491244261</v>
      </c>
      <c r="AQ97" s="3">
        <f>+'Indice PondENGHO'!AQ95/'Indice PondENGHO'!AQ83-1</f>
        <v>2.940439253696709</v>
      </c>
      <c r="AR97" s="3">
        <f>+'Indice PondENGHO'!AR95/'Indice PondENGHO'!AR83-1</f>
        <v>1.8788263100909508</v>
      </c>
      <c r="AS97" s="3">
        <f>+'Indice PondENGHO'!AS95/'Indice PondENGHO'!AS83-1</f>
        <v>2.2554022726431389</v>
      </c>
      <c r="AT97" s="3">
        <f>+'Indice PondENGHO'!AT95/'Indice PondENGHO'!AT83-1</f>
        <v>2.4438546377014068</v>
      </c>
      <c r="AU97" s="3">
        <f>+'Indice PondENGHO'!AU95/'Indice PondENGHO'!AU83-1</f>
        <v>2.9448584611181823</v>
      </c>
      <c r="AV97" s="3">
        <f>+'Indice PondENGHO'!AV95/'Indice PondENGHO'!AV83-1</f>
        <v>1.8669872527145781</v>
      </c>
      <c r="AW97" s="3">
        <f>+'Indice PondENGHO'!AW95/'Indice PondENGHO'!AW83-1</f>
        <v>1.990087662717055</v>
      </c>
      <c r="AX97" s="3">
        <f>+'Indice PondENGHO'!AX95/'Indice PondENGHO'!AX83-1</f>
        <v>1.9743736351497589</v>
      </c>
      <c r="AY97" s="11">
        <f>+'Indice PondENGHO'!AY95/'Indice PondENGHO'!AY83-1</f>
        <v>2.6475026133033932</v>
      </c>
      <c r="AZ97" s="10">
        <f>+'Indice PondENGHO'!AZ95/'Indice PondENGHO'!AZ83-1</f>
        <v>2.0367459818889015</v>
      </c>
      <c r="BA97" s="3">
        <f>+'Indice PondENGHO'!BA95/'Indice PondENGHO'!BA83-1</f>
        <v>2.0513448141092741</v>
      </c>
      <c r="BB97" s="3">
        <f>+'Indice PondENGHO'!BB95/'Indice PondENGHO'!BB83-1</f>
        <v>1.449425394321008</v>
      </c>
      <c r="BC97" s="3">
        <f>+'Indice PondENGHO'!BC95/'Indice PondENGHO'!BC83-1</f>
        <v>2.9100421456957486</v>
      </c>
      <c r="BD97" s="3">
        <f>+'Indice PondENGHO'!BD95/'Indice PondENGHO'!BD83-1</f>
        <v>1.8714163357179134</v>
      </c>
      <c r="BE97" s="3">
        <f>+'Indice PondENGHO'!BE95/'Indice PondENGHO'!BE83-1</f>
        <v>2.2704730459657956</v>
      </c>
      <c r="BF97" s="3">
        <f>+'Indice PondENGHO'!BF95/'Indice PondENGHO'!BF83-1</f>
        <v>2.4508620270705936</v>
      </c>
      <c r="BG97" s="3">
        <f>+'Indice PondENGHO'!BG95/'Indice PondENGHO'!BG83-1</f>
        <v>2.9547952861943521</v>
      </c>
      <c r="BH97" s="3">
        <f>+'Indice PondENGHO'!BH95/'Indice PondENGHO'!BH83-1</f>
        <v>1.8679840876500955</v>
      </c>
      <c r="BI97" s="3">
        <f>+'Indice PondENGHO'!BI95/'Indice PondENGHO'!BI83-1</f>
        <v>2.0008388664338517</v>
      </c>
      <c r="BJ97" s="3">
        <f>+'Indice PondENGHO'!BJ95/'Indice PondENGHO'!BJ83-1</f>
        <v>1.9820697830041896</v>
      </c>
      <c r="BK97" s="11">
        <f>+'Indice PondENGHO'!BK95/'Indice PondENGHO'!BK83-1</f>
        <v>2.6208934339523786</v>
      </c>
      <c r="BL97" s="3">
        <f>+'Indice PondENGHO'!BL95/'Indice PondENGHO'!BL83-1</f>
        <v>2.0392865832494911</v>
      </c>
      <c r="BM97" s="3">
        <f>+'Indice PondENGHO'!BM95/'Indice PondENGHO'!BM83-1</f>
        <v>2.0742043802662993</v>
      </c>
      <c r="BN97" s="3">
        <f>+'Indice PondENGHO'!BN95/'Indice PondENGHO'!BN83-1</f>
        <v>2.0845168860282759</v>
      </c>
      <c r="BO97" s="3">
        <f>+'Indice PondENGHO'!BO95/'Indice PondENGHO'!BO83-1</f>
        <v>2.100648274195275</v>
      </c>
      <c r="BP97" s="3">
        <f>+'Indice PondENGHO'!BP95/'Indice PondENGHO'!BP83-1</f>
        <v>2.1125330465449079</v>
      </c>
      <c r="BQ97" s="10">
        <f>+'Indice PondENGHO'!BQ95/'Indice PondENGHO'!BQ83-1</f>
        <v>2.0034056010718997</v>
      </c>
      <c r="BR97" s="3">
        <f>+'Indice PondENGHO'!BR95/'Indice PondENGHO'!BR83-1</f>
        <v>2.0304231495291929</v>
      </c>
      <c r="BS97" s="3">
        <f>+'Indice PondENGHO'!BS95/'Indice PondENGHO'!BS83-1</f>
        <v>1.4483760560208085</v>
      </c>
      <c r="BT97" s="3">
        <f>+'Indice PondENGHO'!BT95/'Indice PondENGHO'!BT83-1</f>
        <v>2.9470961864079004</v>
      </c>
      <c r="BU97" s="3">
        <f>+'Indice PondENGHO'!BU95/'Indice PondENGHO'!BU83-1</f>
        <v>1.8727220151142738</v>
      </c>
      <c r="BV97" s="3">
        <f>+'Indice PondENGHO'!BV95/'Indice PondENGHO'!BV83-1</f>
        <v>2.2541752627212865</v>
      </c>
      <c r="BW97" s="3">
        <f>+'Indice PondENGHO'!BW95/'Indice PondENGHO'!BW83-1</f>
        <v>2.4435599219949902</v>
      </c>
      <c r="BX97" s="3">
        <f>+'Indice PondENGHO'!BX95/'Indice PondENGHO'!BX83-1</f>
        <v>2.9432673575584998</v>
      </c>
      <c r="BY97" s="3">
        <f>+'Indice PondENGHO'!BY95/'Indice PondENGHO'!BY83-1</f>
        <v>1.868605410950178</v>
      </c>
      <c r="BZ97" s="3">
        <f>+'Indice PondENGHO'!BZ95/'Indice PondENGHO'!BZ83-1</f>
        <v>1.9936894682292592</v>
      </c>
      <c r="CA97" s="3">
        <f>+'Indice PondENGHO'!CA95/'Indice PondENGHO'!CA83-1</f>
        <v>1.9719201915053399</v>
      </c>
      <c r="CB97" s="11">
        <f>+'Indice PondENGHO'!CB95/'Indice PondENGHO'!CB83-1</f>
        <v>2.6387978307678401</v>
      </c>
      <c r="CC97" s="3">
        <f>+'Indice PondENGHO'!CC95/'Indice PondENGHO'!CC83-1</f>
        <v>2.0897709283918426</v>
      </c>
      <c r="CD97" s="3">
        <f>+'Indice PondENGHO'!CD95/'Indice PondENGHO'!CD83-1</f>
        <v>2.0897709283918426</v>
      </c>
      <c r="CF97" s="3">
        <f t="shared" ref="CF97" si="59">+BL97-BP97</f>
        <v>-7.3246463295416842E-2</v>
      </c>
    </row>
    <row r="98" spans="1:84" x14ac:dyDescent="0.3">
      <c r="A98" s="2">
        <f t="shared" ref="A98" si="60">+DATE(C98,B98,1)</f>
        <v>45566</v>
      </c>
      <c r="B98" s="1">
        <f t="shared" si="4"/>
        <v>10</v>
      </c>
      <c r="C98" s="1">
        <f t="shared" ref="C98" si="61">+IF(B98=1,C97+1,C97)</f>
        <v>2024</v>
      </c>
      <c r="D98" s="10">
        <f>+'Indice PondENGHO'!D96/'Indice PondENGHO'!D84-1</f>
        <v>1.7883748788705405</v>
      </c>
      <c r="E98" s="3">
        <f>+'Indice PondENGHO'!E96/'Indice PondENGHO'!E84-1</f>
        <v>1.8103354936051783</v>
      </c>
      <c r="F98" s="3">
        <f>+'Indice PondENGHO'!F96/'Indice PondENGHO'!F84-1</f>
        <v>1.3019563902051106</v>
      </c>
      <c r="G98" s="3">
        <f>+'Indice PondENGHO'!G96/'Indice PondENGHO'!G84-1</f>
        <v>2.9450883030879531</v>
      </c>
      <c r="H98" s="3">
        <f>+'Indice PondENGHO'!H96/'Indice PondENGHO'!H84-1</f>
        <v>1.6586772591065064</v>
      </c>
      <c r="I98" s="3">
        <f>+'Indice PondENGHO'!I96/'Indice PondENGHO'!I84-1</f>
        <v>2.1797736367534726</v>
      </c>
      <c r="J98" s="3">
        <f>+'Indice PondENGHO'!J96/'Indice PondENGHO'!J84-1</f>
        <v>2.2508348614534541</v>
      </c>
      <c r="K98" s="3">
        <f>+'Indice PondENGHO'!K96/'Indice PondENGHO'!K84-1</f>
        <v>2.5571181372295504</v>
      </c>
      <c r="L98" s="3">
        <f>+'Indice PondENGHO'!L96/'Indice PondENGHO'!L84-1</f>
        <v>1.698742534822403</v>
      </c>
      <c r="M98" s="3">
        <f>+'Indice PondENGHO'!M96/'Indice PondENGHO'!M84-1</f>
        <v>1.9090328907024623</v>
      </c>
      <c r="N98" s="3">
        <f>+'Indice PondENGHO'!N96/'Indice PondENGHO'!N84-1</f>
        <v>1.8284203816557008</v>
      </c>
      <c r="O98" s="11">
        <f>+'Indice PondENGHO'!O96/'Indice PondENGHO'!O84-1</f>
        <v>2.4787502957312459</v>
      </c>
      <c r="P98" s="10">
        <f>+'Indice PondENGHO'!P96/'Indice PondENGHO'!P84-1</f>
        <v>1.8095076842586573</v>
      </c>
      <c r="Q98" s="3">
        <f>+'Indice PondENGHO'!Q96/'Indice PondENGHO'!Q84-1</f>
        <v>1.8345123326214017</v>
      </c>
      <c r="R98" s="3">
        <f>+'Indice PondENGHO'!R96/'Indice PondENGHO'!R84-1</f>
        <v>1.3035009794487178</v>
      </c>
      <c r="S98" s="3">
        <f>+'Indice PondENGHO'!S96/'Indice PondENGHO'!S84-1</f>
        <v>2.9042676986509299</v>
      </c>
      <c r="T98" s="3">
        <f>+'Indice PondENGHO'!T96/'Indice PondENGHO'!T84-1</f>
        <v>1.6588162923648371</v>
      </c>
      <c r="U98" s="3">
        <f>+'Indice PondENGHO'!U96/'Indice PondENGHO'!U84-1</f>
        <v>2.1886941001790654</v>
      </c>
      <c r="V98" s="3">
        <f>+'Indice PondENGHO'!V96/'Indice PondENGHO'!V84-1</f>
        <v>2.2560707243275835</v>
      </c>
      <c r="W98" s="3">
        <f>+'Indice PondENGHO'!W96/'Indice PondENGHO'!W84-1</f>
        <v>2.5670655222108496</v>
      </c>
      <c r="X98" s="3">
        <f>+'Indice PondENGHO'!X96/'Indice PondENGHO'!X84-1</f>
        <v>1.698909892086006</v>
      </c>
      <c r="Y98" s="3">
        <f>+'Indice PondENGHO'!Y96/'Indice PondENGHO'!Y84-1</f>
        <v>1.8999254961807281</v>
      </c>
      <c r="Z98" s="3">
        <f>+'Indice PondENGHO'!Z96/'Indice PondENGHO'!Z84-1</f>
        <v>1.8349956996767345</v>
      </c>
      <c r="AA98" s="11">
        <f>+'Indice PondENGHO'!AA96/'Indice PondENGHO'!AA84-1</f>
        <v>2.4824545582959683</v>
      </c>
      <c r="AB98" s="10">
        <f>+'Indice PondENGHO'!AB96/'Indice PondENGHO'!AB84-1</f>
        <v>1.8252662966881399</v>
      </c>
      <c r="AC98" s="3">
        <f>+'Indice PondENGHO'!AC96/'Indice PondENGHO'!AC84-1</f>
        <v>1.8333530964438975</v>
      </c>
      <c r="AD98" s="3">
        <f>+'Indice PondENGHO'!AD96/'Indice PondENGHO'!AD84-1</f>
        <v>1.3040711960093661</v>
      </c>
      <c r="AE98" s="3">
        <f>+'Indice PondENGHO'!AE96/'Indice PondENGHO'!AE84-1</f>
        <v>2.8723518831711461</v>
      </c>
      <c r="AF98" s="3">
        <f>+'Indice PondENGHO'!AF96/'Indice PondENGHO'!AF84-1</f>
        <v>1.668508225296411</v>
      </c>
      <c r="AG98" s="3">
        <f>+'Indice PondENGHO'!AG96/'Indice PondENGHO'!AG84-1</f>
        <v>2.1895756598968537</v>
      </c>
      <c r="AH98" s="3">
        <f>+'Indice PondENGHO'!AH96/'Indice PondENGHO'!AH84-1</f>
        <v>2.2416355190984385</v>
      </c>
      <c r="AI98" s="3">
        <f>+'Indice PondENGHO'!AI96/'Indice PondENGHO'!AI84-1</f>
        <v>2.5735099316187631</v>
      </c>
      <c r="AJ98" s="3">
        <f>+'Indice PondENGHO'!AJ96/'Indice PondENGHO'!AJ84-1</f>
        <v>1.7000666336510784</v>
      </c>
      <c r="AK98" s="3">
        <f>+'Indice PondENGHO'!AK96/'Indice PondENGHO'!AK84-1</f>
        <v>1.9011064393245691</v>
      </c>
      <c r="AL98" s="3">
        <f>+'Indice PondENGHO'!AL96/'Indice PondENGHO'!AL84-1</f>
        <v>1.8425213292685449</v>
      </c>
      <c r="AM98" s="11">
        <f>+'Indice PondENGHO'!AM96/'Indice PondENGHO'!AM84-1</f>
        <v>2.4825831276664947</v>
      </c>
      <c r="AN98" s="10">
        <f>+'Indice PondENGHO'!AN96/'Indice PondENGHO'!AN84-1</f>
        <v>1.8357253061349934</v>
      </c>
      <c r="AO98" s="3">
        <f>+'Indice PondENGHO'!AO96/'Indice PondENGHO'!AO84-1</f>
        <v>1.842867719675124</v>
      </c>
      <c r="AP98" s="3">
        <f>+'Indice PondENGHO'!AP96/'Indice PondENGHO'!AP84-1</f>
        <v>1.3042342598871333</v>
      </c>
      <c r="AQ98" s="3">
        <f>+'Indice PondENGHO'!AQ96/'Indice PondENGHO'!AQ84-1</f>
        <v>2.8545511470851093</v>
      </c>
      <c r="AR98" s="3">
        <f>+'Indice PondENGHO'!AR96/'Indice PondENGHO'!AR84-1</f>
        <v>1.6694470094358471</v>
      </c>
      <c r="AS98" s="3">
        <f>+'Indice PondENGHO'!AS96/'Indice PondENGHO'!AS84-1</f>
        <v>2.2070984886538612</v>
      </c>
      <c r="AT98" s="3">
        <f>+'Indice PondENGHO'!AT96/'Indice PondENGHO'!AT84-1</f>
        <v>2.255455506704616</v>
      </c>
      <c r="AU98" s="3">
        <f>+'Indice PondENGHO'!AU96/'Indice PondENGHO'!AU84-1</f>
        <v>2.5766984589447808</v>
      </c>
      <c r="AV98" s="3">
        <f>+'Indice PondENGHO'!AV96/'Indice PondENGHO'!AV84-1</f>
        <v>1.7011668751296112</v>
      </c>
      <c r="AW98" s="3">
        <f>+'Indice PondENGHO'!AW96/'Indice PondENGHO'!AW84-1</f>
        <v>1.9009842192543291</v>
      </c>
      <c r="AX98" s="3">
        <f>+'Indice PondENGHO'!AX96/'Indice PondENGHO'!AX84-1</f>
        <v>1.8505645036074529</v>
      </c>
      <c r="AY98" s="11">
        <f>+'Indice PondENGHO'!AY96/'Indice PondENGHO'!AY84-1</f>
        <v>2.4863056239400683</v>
      </c>
      <c r="AZ98" s="10">
        <f>+'Indice PondENGHO'!AZ96/'Indice PondENGHO'!AZ84-1</f>
        <v>1.8504197739400743</v>
      </c>
      <c r="BA98" s="3">
        <f>+'Indice PondENGHO'!BA96/'Indice PondENGHO'!BA84-1</f>
        <v>1.8607067035348108</v>
      </c>
      <c r="BB98" s="3">
        <f>+'Indice PondENGHO'!BB96/'Indice PondENGHO'!BB84-1</f>
        <v>1.3037554689698703</v>
      </c>
      <c r="BC98" s="3">
        <f>+'Indice PondENGHO'!BC96/'Indice PondENGHO'!BC84-1</f>
        <v>2.8133324067133616</v>
      </c>
      <c r="BD98" s="3">
        <f>+'Indice PondENGHO'!BD96/'Indice PondENGHO'!BD84-1</f>
        <v>1.6596378598487109</v>
      </c>
      <c r="BE98" s="3">
        <f>+'Indice PondENGHO'!BE96/'Indice PondENGHO'!BE84-1</f>
        <v>2.222176107927579</v>
      </c>
      <c r="BF98" s="3">
        <f>+'Indice PondENGHO'!BF96/'Indice PondENGHO'!BF84-1</f>
        <v>2.261140104354912</v>
      </c>
      <c r="BG98" s="3">
        <f>+'Indice PondENGHO'!BG96/'Indice PondENGHO'!BG84-1</f>
        <v>2.5847144591357267</v>
      </c>
      <c r="BH98" s="3">
        <f>+'Indice PondENGHO'!BH96/'Indice PondENGHO'!BH84-1</f>
        <v>1.7044885111012098</v>
      </c>
      <c r="BI98" s="3">
        <f>+'Indice PondENGHO'!BI96/'Indice PondENGHO'!BI84-1</f>
        <v>1.9027006162832421</v>
      </c>
      <c r="BJ98" s="3">
        <f>+'Indice PondENGHO'!BJ96/'Indice PondENGHO'!BJ84-1</f>
        <v>1.8566399586902529</v>
      </c>
      <c r="BK98" s="11">
        <f>+'Indice PondENGHO'!BK96/'Indice PondENGHO'!BK84-1</f>
        <v>2.4720904648274225</v>
      </c>
      <c r="BL98" s="3">
        <f>+'Indice PondENGHO'!BL96/'Indice PondENGHO'!BL84-1</f>
        <v>1.8796239341827468</v>
      </c>
      <c r="BM98" s="3">
        <f>+'Indice PondENGHO'!BM96/'Indice PondENGHO'!BM84-1</f>
        <v>1.9126331022142482</v>
      </c>
      <c r="BN98" s="3">
        <f>+'Indice PondENGHO'!BN96/'Indice PondENGHO'!BN84-1</f>
        <v>1.9234132018979504</v>
      </c>
      <c r="BO98" s="3">
        <f>+'Indice PondENGHO'!BO96/'Indice PondENGHO'!BO84-1</f>
        <v>1.9411256170437059</v>
      </c>
      <c r="BP98" s="3">
        <f>+'Indice PondENGHO'!BP96/'Indice PondENGHO'!BP84-1</f>
        <v>1.9547944395196173</v>
      </c>
      <c r="BQ98" s="10">
        <f>+'Indice PondENGHO'!BQ96/'Indice PondENGHO'!BQ84-1</f>
        <v>1.8234444866458754</v>
      </c>
      <c r="BR98" s="3">
        <f>+'Indice PondENGHO'!BR96/'Indice PondENGHO'!BR84-1</f>
        <v>1.8406802210754312</v>
      </c>
      <c r="BS98" s="3">
        <f>+'Indice PondENGHO'!BS96/'Indice PondENGHO'!BS84-1</f>
        <v>1.303634425601782</v>
      </c>
      <c r="BT98" s="3">
        <f>+'Indice PondENGHO'!BT96/'Indice PondENGHO'!BT84-1</f>
        <v>2.8628971176325475</v>
      </c>
      <c r="BU98" s="3">
        <f>+'Indice PondENGHO'!BU96/'Indice PondENGHO'!BU84-1</f>
        <v>1.6629136199158854</v>
      </c>
      <c r="BV98" s="3">
        <f>+'Indice PondENGHO'!BV96/'Indice PondENGHO'!BV84-1</f>
        <v>2.2058468149264141</v>
      </c>
      <c r="BW98" s="3">
        <f>+'Indice PondENGHO'!BW96/'Indice PondENGHO'!BW84-1</f>
        <v>2.2549026238326446</v>
      </c>
      <c r="BX98" s="3">
        <f>+'Indice PondENGHO'!BX96/'Indice PondENGHO'!BX84-1</f>
        <v>2.5744798578025003</v>
      </c>
      <c r="BY98" s="3">
        <f>+'Indice PondENGHO'!BY96/'Indice PondENGHO'!BY84-1</f>
        <v>1.7016531328052769</v>
      </c>
      <c r="BZ98" s="3">
        <f>+'Indice PondENGHO'!BZ96/'Indice PondENGHO'!BZ84-1</f>
        <v>1.9020581589383658</v>
      </c>
      <c r="CA98" s="3">
        <f>+'Indice PondENGHO'!CA96/'Indice PondENGHO'!CA84-1</f>
        <v>1.8480196228026551</v>
      </c>
      <c r="CB98" s="11">
        <f>+'Indice PondENGHO'!CB96/'Indice PondENGHO'!CB84-1</f>
        <v>2.4791313308227685</v>
      </c>
      <c r="CC98" s="3">
        <f>+'Indice PondENGHO'!CC96/'Indice PondENGHO'!CC84-1</f>
        <v>1.9302159740495397</v>
      </c>
      <c r="CD98" s="3">
        <f>+'Indice PondENGHO'!CD96/'Indice PondENGHO'!CD84-1</f>
        <v>1.9302161694772924</v>
      </c>
      <c r="CF98" s="3">
        <f t="shared" ref="CF98" si="62">+BL98-BP98</f>
        <v>-7.517050533687053E-2</v>
      </c>
    </row>
    <row r="99" spans="1:84" x14ac:dyDescent="0.3">
      <c r="A99" s="2">
        <f t="shared" ref="A99" si="63">+DATE(C99,B99,1)</f>
        <v>45597</v>
      </c>
      <c r="B99" s="1">
        <f t="shared" si="4"/>
        <v>11</v>
      </c>
      <c r="C99" s="1">
        <f t="shared" ref="C99" si="64">+IF(B99=1,C98+1,C98)</f>
        <v>2024</v>
      </c>
      <c r="D99" s="10">
        <f>+'Indice PondENGHO'!D97/'Indice PondENGHO'!D85-1</f>
        <v>1.4381837268873805</v>
      </c>
      <c r="E99" s="3">
        <f>+'Indice PondENGHO'!E97/'Indice PondENGHO'!E85-1</f>
        <v>1.6158989625608373</v>
      </c>
      <c r="F99" s="3">
        <f>+'Indice PondENGHO'!F97/'Indice PondENGHO'!F85-1</f>
        <v>1.126651163599329</v>
      </c>
      <c r="G99" s="3">
        <f>+'Indice PondENGHO'!G97/'Indice PondENGHO'!G85-1</f>
        <v>2.8254032107332288</v>
      </c>
      <c r="H99" s="3">
        <f>+'Indice PondENGHO'!H97/'Indice PondENGHO'!H85-1</f>
        <v>1.3994438275614733</v>
      </c>
      <c r="I99" s="3">
        <f>+'Indice PondENGHO'!I97/'Indice PondENGHO'!I85-1</f>
        <v>1.8273789750059501</v>
      </c>
      <c r="J99" s="3">
        <f>+'Indice PondENGHO'!J97/'Indice PondENGHO'!J85-1</f>
        <v>2.0370054127806836</v>
      </c>
      <c r="K99" s="3">
        <f>+'Indice PondENGHO'!K97/'Indice PondENGHO'!K85-1</f>
        <v>2.1405468720716669</v>
      </c>
      <c r="L99" s="3">
        <f>+'Indice PondENGHO'!L97/'Indice PondENGHO'!L85-1</f>
        <v>1.4676309445032536</v>
      </c>
      <c r="M99" s="3">
        <f>+'Indice PondENGHO'!M97/'Indice PondENGHO'!M85-1</f>
        <v>1.8214062786501737</v>
      </c>
      <c r="N99" s="3">
        <f>+'Indice PondENGHO'!N97/'Indice PondENGHO'!N85-1</f>
        <v>1.6293766013271989</v>
      </c>
      <c r="O99" s="11">
        <f>+'Indice PondENGHO'!O97/'Indice PondENGHO'!O85-1</f>
        <v>2.186745059978954</v>
      </c>
      <c r="P99" s="10">
        <f>+'Indice PondENGHO'!P97/'Indice PondENGHO'!P85-1</f>
        <v>1.4544454641963021</v>
      </c>
      <c r="Q99" s="3">
        <f>+'Indice PondENGHO'!Q97/'Indice PondENGHO'!Q85-1</f>
        <v>1.6374482537533708</v>
      </c>
      <c r="R99" s="3">
        <f>+'Indice PondENGHO'!R97/'Indice PondENGHO'!R85-1</f>
        <v>1.1292049511495614</v>
      </c>
      <c r="S99" s="3">
        <f>+'Indice PondENGHO'!S97/'Indice PondENGHO'!S85-1</f>
        <v>2.7952180960420088</v>
      </c>
      <c r="T99" s="3">
        <f>+'Indice PondENGHO'!T97/'Indice PondENGHO'!T85-1</f>
        <v>1.3998333641685976</v>
      </c>
      <c r="U99" s="3">
        <f>+'Indice PondENGHO'!U97/'Indice PondENGHO'!U85-1</f>
        <v>1.8340248992207746</v>
      </c>
      <c r="V99" s="3">
        <f>+'Indice PondENGHO'!V97/'Indice PondENGHO'!V85-1</f>
        <v>2.0459281817888173</v>
      </c>
      <c r="W99" s="3">
        <f>+'Indice PondENGHO'!W97/'Indice PondENGHO'!W85-1</f>
        <v>2.1474624542145011</v>
      </c>
      <c r="X99" s="3">
        <f>+'Indice PondENGHO'!X97/'Indice PondENGHO'!X85-1</f>
        <v>1.462070558837655</v>
      </c>
      <c r="Y99" s="3">
        <f>+'Indice PondENGHO'!Y97/'Indice PondENGHO'!Y85-1</f>
        <v>1.7908864876138089</v>
      </c>
      <c r="Z99" s="3">
        <f>+'Indice PondENGHO'!Z97/'Indice PondENGHO'!Z85-1</f>
        <v>1.6291582258205657</v>
      </c>
      <c r="AA99" s="11">
        <f>+'Indice PondENGHO'!AA97/'Indice PondENGHO'!AA85-1</f>
        <v>2.1927594211931507</v>
      </c>
      <c r="AB99" s="10">
        <f>+'Indice PondENGHO'!AB97/'Indice PondENGHO'!AB85-1</f>
        <v>1.466745971256584</v>
      </c>
      <c r="AC99" s="3">
        <f>+'Indice PondENGHO'!AC97/'Indice PondENGHO'!AC85-1</f>
        <v>1.6359352332803088</v>
      </c>
      <c r="AD99" s="3">
        <f>+'Indice PondENGHO'!AD97/'Indice PondENGHO'!AD85-1</f>
        <v>1.1295717619437422</v>
      </c>
      <c r="AE99" s="3">
        <f>+'Indice PondENGHO'!AE97/'Indice PondENGHO'!AE85-1</f>
        <v>2.7720209974401402</v>
      </c>
      <c r="AF99" s="3">
        <f>+'Indice PondENGHO'!AF97/'Indice PondENGHO'!AF85-1</f>
        <v>1.4085785505382913</v>
      </c>
      <c r="AG99" s="3">
        <f>+'Indice PondENGHO'!AG97/'Indice PondENGHO'!AG85-1</f>
        <v>1.840628416599325</v>
      </c>
      <c r="AH99" s="3">
        <f>+'Indice PondENGHO'!AH97/'Indice PondENGHO'!AH85-1</f>
        <v>2.030270831722143</v>
      </c>
      <c r="AI99" s="3">
        <f>+'Indice PondENGHO'!AI97/'Indice PondENGHO'!AI85-1</f>
        <v>2.1508876349479444</v>
      </c>
      <c r="AJ99" s="3">
        <f>+'Indice PondENGHO'!AJ97/'Indice PondENGHO'!AJ85-1</f>
        <v>1.4595683660560774</v>
      </c>
      <c r="AK99" s="3">
        <f>+'Indice PondENGHO'!AK97/'Indice PondENGHO'!AK85-1</f>
        <v>1.7889890094067957</v>
      </c>
      <c r="AL99" s="3">
        <f>+'Indice PondENGHO'!AL97/'Indice PondENGHO'!AL85-1</f>
        <v>1.6297099390630625</v>
      </c>
      <c r="AM99" s="11">
        <f>+'Indice PondENGHO'!AM97/'Indice PondENGHO'!AM85-1</f>
        <v>2.19457224932018</v>
      </c>
      <c r="AN99" s="10">
        <f>+'Indice PondENGHO'!AN97/'Indice PondENGHO'!AN85-1</f>
        <v>1.4757459789025336</v>
      </c>
      <c r="AO99" s="3">
        <f>+'Indice PondENGHO'!AO97/'Indice PondENGHO'!AO85-1</f>
        <v>1.6455370855147859</v>
      </c>
      <c r="AP99" s="3">
        <f>+'Indice PondENGHO'!AP97/'Indice PondENGHO'!AP85-1</f>
        <v>1.1323234247834164</v>
      </c>
      <c r="AQ99" s="3">
        <f>+'Indice PondENGHO'!AQ97/'Indice PondENGHO'!AQ85-1</f>
        <v>2.7627865474577877</v>
      </c>
      <c r="AR99" s="3">
        <f>+'Indice PondENGHO'!AR97/'Indice PondENGHO'!AR85-1</f>
        <v>1.4087726227673967</v>
      </c>
      <c r="AS99" s="3">
        <f>+'Indice PondENGHO'!AS97/'Indice PondENGHO'!AS85-1</f>
        <v>1.8480906733870808</v>
      </c>
      <c r="AT99" s="3">
        <f>+'Indice PondENGHO'!AT97/'Indice PondENGHO'!AT85-1</f>
        <v>2.0492110151405858</v>
      </c>
      <c r="AU99" s="3">
        <f>+'Indice PondENGHO'!AU97/'Indice PondENGHO'!AU85-1</f>
        <v>2.154797780216406</v>
      </c>
      <c r="AV99" s="3">
        <f>+'Indice PondENGHO'!AV97/'Indice PondENGHO'!AV85-1</f>
        <v>1.4575438161997214</v>
      </c>
      <c r="AW99" s="3">
        <f>+'Indice PondENGHO'!AW97/'Indice PondENGHO'!AW85-1</f>
        <v>1.7934365419816136</v>
      </c>
      <c r="AX99" s="3">
        <f>+'Indice PondENGHO'!AX97/'Indice PondENGHO'!AX85-1</f>
        <v>1.634178409256271</v>
      </c>
      <c r="AY99" s="11">
        <f>+'Indice PondENGHO'!AY97/'Indice PondENGHO'!AY85-1</f>
        <v>2.1974467785826506</v>
      </c>
      <c r="AZ99" s="10">
        <f>+'Indice PondENGHO'!AZ97/'Indice PondENGHO'!AZ85-1</f>
        <v>1.486850734807176</v>
      </c>
      <c r="BA99" s="3">
        <f>+'Indice PondENGHO'!BA97/'Indice PondENGHO'!BA85-1</f>
        <v>1.6626238333315531</v>
      </c>
      <c r="BB99" s="3">
        <f>+'Indice PondENGHO'!BB97/'Indice PondENGHO'!BB85-1</f>
        <v>1.1342240871875044</v>
      </c>
      <c r="BC99" s="3">
        <f>+'Indice PondENGHO'!BC97/'Indice PondENGHO'!BC85-1</f>
        <v>2.739342011371094</v>
      </c>
      <c r="BD99" s="3">
        <f>+'Indice PondENGHO'!BD97/'Indice PondENGHO'!BD85-1</f>
        <v>1.3990011214238582</v>
      </c>
      <c r="BE99" s="3">
        <f>+'Indice PondENGHO'!BE97/'Indice PondENGHO'!BE85-1</f>
        <v>1.8566059030509026</v>
      </c>
      <c r="BF99" s="3">
        <f>+'Indice PondENGHO'!BF97/'Indice PondENGHO'!BF85-1</f>
        <v>2.0571356664065892</v>
      </c>
      <c r="BG99" s="3">
        <f>+'Indice PondENGHO'!BG97/'Indice PondENGHO'!BG85-1</f>
        <v>2.1602474284393076</v>
      </c>
      <c r="BH99" s="3">
        <f>+'Indice PondENGHO'!BH97/'Indice PondENGHO'!BH85-1</f>
        <v>1.4561162226698743</v>
      </c>
      <c r="BI99" s="3">
        <f>+'Indice PondENGHO'!BI97/'Indice PondENGHO'!BI85-1</f>
        <v>1.7816059316276687</v>
      </c>
      <c r="BJ99" s="3">
        <f>+'Indice PondENGHO'!BJ97/'Indice PondENGHO'!BJ85-1</f>
        <v>1.6340287319027751</v>
      </c>
      <c r="BK99" s="11">
        <f>+'Indice PondENGHO'!BK97/'Indice PondENGHO'!BK85-1</f>
        <v>2.1860412686404835</v>
      </c>
      <c r="BL99" s="3">
        <f>+'Indice PondENGHO'!BL97/'Indice PondENGHO'!BL85-1</f>
        <v>1.5991071336463452</v>
      </c>
      <c r="BM99" s="3">
        <f>+'Indice PondENGHO'!BM97/'Indice PondENGHO'!BM85-1</f>
        <v>1.6388467130718691</v>
      </c>
      <c r="BN99" s="3">
        <f>+'Indice PondENGHO'!BN97/'Indice PondENGHO'!BN85-1</f>
        <v>1.6500038472809546</v>
      </c>
      <c r="BO99" s="3">
        <f>+'Indice PondENGHO'!BO97/'Indice PondENGHO'!BO85-1</f>
        <v>1.673203743828104</v>
      </c>
      <c r="BP99" s="3">
        <f>+'Indice PondENGHO'!BP97/'Indice PondENGHO'!BP85-1</f>
        <v>1.6929235478909326</v>
      </c>
      <c r="BQ99" s="10">
        <f>+'Indice PondENGHO'!BQ97/'Indice PondENGHO'!BQ85-1</f>
        <v>1.4656758074779357</v>
      </c>
      <c r="BR99" s="3">
        <f>+'Indice PondENGHO'!BR97/'Indice PondENGHO'!BR85-1</f>
        <v>1.6435459603301821</v>
      </c>
      <c r="BS99" s="3">
        <f>+'Indice PondENGHO'!BS97/'Indice PondENGHO'!BS85-1</f>
        <v>1.1310748642758712</v>
      </c>
      <c r="BT99" s="3">
        <f>+'Indice PondENGHO'!BT97/'Indice PondENGHO'!BT85-1</f>
        <v>2.769412247728634</v>
      </c>
      <c r="BU99" s="3">
        <f>+'Indice PondENGHO'!BU97/'Indice PondENGHO'!BU85-1</f>
        <v>1.4027105043295682</v>
      </c>
      <c r="BV99" s="3">
        <f>+'Indice PondENGHO'!BV97/'Indice PondENGHO'!BV85-1</f>
        <v>1.8469739331365127</v>
      </c>
      <c r="BW99" s="3">
        <f>+'Indice PondENGHO'!BW97/'Indice PondENGHO'!BW85-1</f>
        <v>2.0473976870695192</v>
      </c>
      <c r="BX99" s="3">
        <f>+'Indice PondENGHO'!BX97/'Indice PondENGHO'!BX85-1</f>
        <v>2.1527059835751294</v>
      </c>
      <c r="BY99" s="3">
        <f>+'Indice PondENGHO'!BY97/'Indice PondENGHO'!BY85-1</f>
        <v>1.4590299719883246</v>
      </c>
      <c r="BZ99" s="3">
        <f>+'Indice PondENGHO'!BZ97/'Indice PondENGHO'!BZ85-1</f>
        <v>1.7892245164518683</v>
      </c>
      <c r="CA99" s="3">
        <f>+'Indice PondENGHO'!CA97/'Indice PondENGHO'!CA85-1</f>
        <v>1.6323939677146009</v>
      </c>
      <c r="CB99" s="11">
        <f>+'Indice PondENGHO'!CB97/'Indice PondENGHO'!CB85-1</f>
        <v>2.1910270688262123</v>
      </c>
      <c r="CC99" s="3">
        <f>+'Indice PondENGHO'!CC97/'Indice PondENGHO'!CC85-1</f>
        <v>1.6607281563195775</v>
      </c>
      <c r="CD99" s="3">
        <f>+'Indice PondENGHO'!CD97/'Indice PondENGHO'!CD85-1</f>
        <v>1.6607283868014715</v>
      </c>
      <c r="CF99" s="3">
        <f t="shared" ref="CF99" si="65">+BL99-BP99</f>
        <v>-9.3816414244587421E-2</v>
      </c>
    </row>
    <row r="100" spans="1:84" x14ac:dyDescent="0.3">
      <c r="A100" s="2">
        <f t="shared" ref="A100" si="66">+DATE(C100,B100,1)</f>
        <v>45627</v>
      </c>
      <c r="B100" s="1">
        <f t="shared" si="4"/>
        <v>12</v>
      </c>
      <c r="C100" s="1">
        <f t="shared" ref="C100" si="67">+IF(B100=1,C99+1,C99)</f>
        <v>2024</v>
      </c>
      <c r="D100" s="10">
        <f>+'Indice PondENGHO'!D98/'Indice PondENGHO'!D86-1</f>
        <v>0.92107197591846024</v>
      </c>
      <c r="E100" s="3">
        <f>+'Indice PondENGHO'!E98/'Indice PondENGHO'!E86-1</f>
        <v>1.2309959959199488</v>
      </c>
      <c r="F100" s="3">
        <f>+'Indice PondENGHO'!F98/'Indice PondENGHO'!F86-1</f>
        <v>0.84974220896391461</v>
      </c>
      <c r="G100" s="3">
        <f>+'Indice PondENGHO'!G98/'Indice PondENGHO'!G86-1</f>
        <v>2.5260591111583013</v>
      </c>
      <c r="H100" s="3">
        <f>+'Indice PondENGHO'!H98/'Indice PondENGHO'!H86-1</f>
        <v>0.85688741510297239</v>
      </c>
      <c r="I100" s="3">
        <f>+'Indice PondENGHO'!I98/'Indice PondENGHO'!I86-1</f>
        <v>1.1659906611120894</v>
      </c>
      <c r="J100" s="3">
        <f>+'Indice PondENGHO'!J98/'Indice PondENGHO'!J86-1</f>
        <v>1.3545175651324923</v>
      </c>
      <c r="K100" s="3">
        <f>+'Indice PondENGHO'!K98/'Indice PondENGHO'!K86-1</f>
        <v>1.8485655735840694</v>
      </c>
      <c r="L100" s="3">
        <f>+'Indice PondENGHO'!L98/'Indice PondENGHO'!L86-1</f>
        <v>1.1043795433341268</v>
      </c>
      <c r="M100" s="3">
        <f>+'Indice PondENGHO'!M98/'Indice PondENGHO'!M86-1</f>
        <v>1.7127192535771076</v>
      </c>
      <c r="N100" s="3">
        <f>+'Indice PondENGHO'!N98/'Indice PondENGHO'!N86-1</f>
        <v>1.2578399244362348</v>
      </c>
      <c r="O100" s="11">
        <f>+'Indice PondENGHO'!O98/'Indice PondENGHO'!O86-1</f>
        <v>1.4417128541510809</v>
      </c>
      <c r="P100" s="10">
        <f>+'Indice PondENGHO'!P98/'Indice PondENGHO'!P86-1</f>
        <v>0.9344605356078115</v>
      </c>
      <c r="Q100" s="3">
        <f>+'Indice PondENGHO'!Q98/'Indice PondENGHO'!Q86-1</f>
        <v>1.2493732410973259</v>
      </c>
      <c r="R100" s="3">
        <f>+'Indice PondENGHO'!R98/'Indice PondENGHO'!R86-1</f>
        <v>0.85010876286994841</v>
      </c>
      <c r="S100" s="3">
        <f>+'Indice PondENGHO'!S98/'Indice PondENGHO'!S86-1</f>
        <v>2.5086050669115525</v>
      </c>
      <c r="T100" s="3">
        <f>+'Indice PondENGHO'!T98/'Indice PondENGHO'!T86-1</f>
        <v>0.85567148652060054</v>
      </c>
      <c r="U100" s="3">
        <f>+'Indice PondENGHO'!U98/'Indice PondENGHO'!U86-1</f>
        <v>1.1733356076199066</v>
      </c>
      <c r="V100" s="3">
        <f>+'Indice PondENGHO'!V98/'Indice PondENGHO'!V86-1</f>
        <v>1.3619799039614069</v>
      </c>
      <c r="W100" s="3">
        <f>+'Indice PondENGHO'!W98/'Indice PondENGHO'!W86-1</f>
        <v>1.8585815405911612</v>
      </c>
      <c r="X100" s="3">
        <f>+'Indice PondENGHO'!X98/'Indice PondENGHO'!X86-1</f>
        <v>1.1018921789777867</v>
      </c>
      <c r="Y100" s="3">
        <f>+'Indice PondENGHO'!Y98/'Indice PondENGHO'!Y86-1</f>
        <v>1.679968378374832</v>
      </c>
      <c r="Z100" s="3">
        <f>+'Indice PondENGHO'!Z98/'Indice PondENGHO'!Z86-1</f>
        <v>1.2590641690128526</v>
      </c>
      <c r="AA100" s="11">
        <f>+'Indice PondENGHO'!AA98/'Indice PondENGHO'!AA86-1</f>
        <v>1.4566190809422714</v>
      </c>
      <c r="AB100" s="10">
        <f>+'Indice PondENGHO'!AB98/'Indice PondENGHO'!AB86-1</f>
        <v>0.94422815290113649</v>
      </c>
      <c r="AC100" s="3">
        <f>+'Indice PondENGHO'!AC98/'Indice PondENGHO'!AC86-1</f>
        <v>1.2476095781488672</v>
      </c>
      <c r="AD100" s="3">
        <f>+'Indice PondENGHO'!AD98/'Indice PondENGHO'!AD86-1</f>
        <v>0.84992570887106678</v>
      </c>
      <c r="AE100" s="3">
        <f>+'Indice PondENGHO'!AE98/'Indice PondENGHO'!AE86-1</f>
        <v>2.4929681455754098</v>
      </c>
      <c r="AF100" s="3">
        <f>+'Indice PondENGHO'!AF98/'Indice PondENGHO'!AF86-1</f>
        <v>0.86250972749780419</v>
      </c>
      <c r="AG100" s="3">
        <f>+'Indice PondENGHO'!AG98/'Indice PondENGHO'!AG86-1</f>
        <v>1.1776370716373701</v>
      </c>
      <c r="AH100" s="3">
        <f>+'Indice PondENGHO'!AH98/'Indice PondENGHO'!AH86-1</f>
        <v>1.3509244543302015</v>
      </c>
      <c r="AI100" s="3">
        <f>+'Indice PondENGHO'!AI98/'Indice PondENGHO'!AI86-1</f>
        <v>1.8635621511995786</v>
      </c>
      <c r="AJ100" s="3">
        <f>+'Indice PondENGHO'!AJ98/'Indice PondENGHO'!AJ86-1</f>
        <v>1.1008284425615349</v>
      </c>
      <c r="AK100" s="3">
        <f>+'Indice PondENGHO'!AK98/'Indice PondENGHO'!AK86-1</f>
        <v>1.6773641425723929</v>
      </c>
      <c r="AL100" s="3">
        <f>+'Indice PondENGHO'!AL98/'Indice PondENGHO'!AL86-1</f>
        <v>1.2626087604971463</v>
      </c>
      <c r="AM100" s="11">
        <f>+'Indice PondENGHO'!AM98/'Indice PondENGHO'!AM86-1</f>
        <v>1.4604688707438722</v>
      </c>
      <c r="AN100" s="10">
        <f>+'Indice PondENGHO'!AN98/'Indice PondENGHO'!AN86-1</f>
        <v>0.95162911637368985</v>
      </c>
      <c r="AO100" s="3">
        <f>+'Indice PondENGHO'!AO98/'Indice PondENGHO'!AO86-1</f>
        <v>1.2561298815189099</v>
      </c>
      <c r="AP100" s="3">
        <f>+'Indice PondENGHO'!AP98/'Indice PondENGHO'!AP86-1</f>
        <v>0.84984526043356823</v>
      </c>
      <c r="AQ100" s="3">
        <f>+'Indice PondENGHO'!AQ98/'Indice PondENGHO'!AQ86-1</f>
        <v>2.4849367195115462</v>
      </c>
      <c r="AR100" s="3">
        <f>+'Indice PondENGHO'!AR98/'Indice PondENGHO'!AR86-1</f>
        <v>0.86303686915294442</v>
      </c>
      <c r="AS100" s="3">
        <f>+'Indice PondENGHO'!AS98/'Indice PondENGHO'!AS86-1</f>
        <v>1.1943389693566719</v>
      </c>
      <c r="AT100" s="3">
        <f>+'Indice PondENGHO'!AT98/'Indice PondENGHO'!AT86-1</f>
        <v>1.3674292652340254</v>
      </c>
      <c r="AU100" s="3">
        <f>+'Indice PondENGHO'!AU98/'Indice PondENGHO'!AU86-1</f>
        <v>1.86790185226576</v>
      </c>
      <c r="AV100" s="3">
        <f>+'Indice PondENGHO'!AV98/'Indice PondENGHO'!AV86-1</f>
        <v>1.0999738431326889</v>
      </c>
      <c r="AW100" s="3">
        <f>+'Indice PondENGHO'!AW98/'Indice PondENGHO'!AW86-1</f>
        <v>1.6832096801310454</v>
      </c>
      <c r="AX100" s="3">
        <f>+'Indice PondENGHO'!AX98/'Indice PondENGHO'!AX86-1</f>
        <v>1.2665831468186286</v>
      </c>
      <c r="AY100" s="11">
        <f>+'Indice PondENGHO'!AY98/'Indice PondENGHO'!AY86-1</f>
        <v>1.4674352332025928</v>
      </c>
      <c r="AZ100" s="10">
        <f>+'Indice PondENGHO'!AZ98/'Indice PondENGHO'!AZ86-1</f>
        <v>0.96107060650059428</v>
      </c>
      <c r="BA100" s="3">
        <f>+'Indice PondENGHO'!BA98/'Indice PondENGHO'!BA86-1</f>
        <v>1.2703373365664219</v>
      </c>
      <c r="BB100" s="3">
        <f>+'Indice PondENGHO'!BB98/'Indice PondENGHO'!BB86-1</f>
        <v>0.8487697529235354</v>
      </c>
      <c r="BC100" s="3">
        <f>+'Indice PondENGHO'!BC98/'Indice PondENGHO'!BC86-1</f>
        <v>2.4654360876475852</v>
      </c>
      <c r="BD100" s="3">
        <f>+'Indice PondENGHO'!BD98/'Indice PondENGHO'!BD86-1</f>
        <v>0.85337707112610994</v>
      </c>
      <c r="BE100" s="3">
        <f>+'Indice PondENGHO'!BE98/'Indice PondENGHO'!BE86-1</f>
        <v>1.2099027358398247</v>
      </c>
      <c r="BF100" s="3">
        <f>+'Indice PondENGHO'!BF98/'Indice PondENGHO'!BF86-1</f>
        <v>1.3754477532816867</v>
      </c>
      <c r="BG100" s="3">
        <f>+'Indice PondENGHO'!BG98/'Indice PondENGHO'!BG86-1</f>
        <v>1.8740468883279973</v>
      </c>
      <c r="BH100" s="3">
        <f>+'Indice PondENGHO'!BH98/'Indice PondENGHO'!BH86-1</f>
        <v>1.1013988085278634</v>
      </c>
      <c r="BI100" s="3">
        <f>+'Indice PondENGHO'!BI98/'Indice PondENGHO'!BI86-1</f>
        <v>1.6689896076702677</v>
      </c>
      <c r="BJ100" s="3">
        <f>+'Indice PondENGHO'!BJ98/'Indice PondENGHO'!BJ86-1</f>
        <v>1.2662505053540882</v>
      </c>
      <c r="BK100" s="11">
        <f>+'Indice PondENGHO'!BK98/'Indice PondENGHO'!BK86-1</f>
        <v>1.4653832485706806</v>
      </c>
      <c r="BL100" s="3">
        <f>+'Indice PondENGHO'!BL98/'Indice PondENGHO'!BL86-1</f>
        <v>1.1182535978819281</v>
      </c>
      <c r="BM100" s="3">
        <f>+'Indice PondENGHO'!BM98/'Indice PondENGHO'!BM86-1</f>
        <v>1.1576092220722645</v>
      </c>
      <c r="BN100" s="3">
        <f>+'Indice PondENGHO'!BN98/'Indice PondENGHO'!BN86-1</f>
        <v>1.1680471638873406</v>
      </c>
      <c r="BO100" s="3">
        <f>+'Indice PondENGHO'!BO98/'Indice PondENGHO'!BO86-1</f>
        <v>1.1882144170976994</v>
      </c>
      <c r="BP100" s="3">
        <f>+'Indice PondENGHO'!BP98/'Indice PondENGHO'!BP86-1</f>
        <v>1.210373571639705</v>
      </c>
      <c r="BQ100" s="10">
        <f>+'Indice PondENGHO'!BQ98/'Indice PondENGHO'!BQ86-1</f>
        <v>0.94353610990923897</v>
      </c>
      <c r="BR100" s="3">
        <f>+'Indice PondENGHO'!BR98/'Indice PondENGHO'!BR86-1</f>
        <v>1.2543129743724739</v>
      </c>
      <c r="BS100" s="3">
        <f>+'Indice PondENGHO'!BS98/'Indice PondENGHO'!BS86-1</f>
        <v>0.84957780797575855</v>
      </c>
      <c r="BT100" s="3">
        <f>+'Indice PondENGHO'!BT98/'Indice PondENGHO'!BT86-1</f>
        <v>2.4886738986753181</v>
      </c>
      <c r="BU100" s="3">
        <f>+'Indice PondENGHO'!BU98/'Indice PondENGHO'!BU86-1</f>
        <v>0.85745346198928107</v>
      </c>
      <c r="BV100" s="3">
        <f>+'Indice PondENGHO'!BV98/'Indice PondENGHO'!BV86-1</f>
        <v>1.1930214104517569</v>
      </c>
      <c r="BW100" s="3">
        <f>+'Indice PondENGHO'!BW98/'Indice PondENGHO'!BW86-1</f>
        <v>1.3656559832196828</v>
      </c>
      <c r="BX100" s="3">
        <f>+'Indice PondENGHO'!BX98/'Indice PondENGHO'!BX86-1</f>
        <v>1.86499107397412</v>
      </c>
      <c r="BY100" s="3">
        <f>+'Indice PondENGHO'!BY98/'Indice PondENGHO'!BY86-1</f>
        <v>1.1013716708799546</v>
      </c>
      <c r="BZ100" s="3">
        <f>+'Indice PondENGHO'!BZ98/'Indice PondENGHO'!BZ86-1</f>
        <v>1.6777831668226604</v>
      </c>
      <c r="CA100" s="3">
        <f>+'Indice PondENGHO'!CA98/'Indice PondENGHO'!CA86-1</f>
        <v>1.2641771379709379</v>
      </c>
      <c r="CB100" s="11">
        <f>+'Indice PondENGHO'!CB98/'Indice PondENGHO'!CB86-1</f>
        <v>1.4614326687962937</v>
      </c>
      <c r="CC100" s="3">
        <f>+'Indice PondENGHO'!CC98/'Indice PondENGHO'!CC86-1</f>
        <v>1.1781046354116822</v>
      </c>
      <c r="CD100" s="3">
        <f>+'Indice PondENGHO'!CD98/'Indice PondENGHO'!CD86-1</f>
        <v>1.1781046354116822</v>
      </c>
      <c r="CF100" s="3">
        <f t="shared" ref="CF100" si="68">+BL100-BP100</f>
        <v>-9.2119973757776918E-2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8:BP9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9:BP9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0:BP10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8:CB9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9:CB9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0:CB10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zoomScaleNormal="85" workbookViewId="0"/>
  </sheetViews>
  <sheetFormatPr baseColWidth="10" defaultRowHeight="14.4" x14ac:dyDescent="0.3"/>
  <cols>
    <col min="2" max="2" width="14" bestFit="1" customWidth="1"/>
    <col min="5" max="5" width="26.5546875" bestFit="1" customWidth="1"/>
    <col min="7" max="8" width="19.44140625" customWidth="1"/>
  </cols>
  <sheetData>
    <row r="2" spans="1:19" x14ac:dyDescent="0.3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3">
      <c r="A3" s="59"/>
      <c r="B3" s="59"/>
      <c r="C3" s="59"/>
      <c r="D3" s="59"/>
      <c r="E3" s="84" t="s">
        <v>133</v>
      </c>
      <c r="F3" s="84"/>
      <c r="G3" s="84"/>
      <c r="H3" s="84"/>
      <c r="I3" s="59"/>
      <c r="K3" s="84" t="s">
        <v>134</v>
      </c>
      <c r="L3" s="84"/>
      <c r="M3" s="84"/>
      <c r="N3" s="84"/>
    </row>
    <row r="4" spans="1:19" x14ac:dyDescent="0.3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3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3">
      <c r="A6" s="59"/>
      <c r="B6" s="59"/>
      <c r="C6" s="59">
        <f>+COLUMN($BL$1)</f>
        <v>64</v>
      </c>
      <c r="D6" s="64">
        <f>+$B$7</f>
        <v>45627</v>
      </c>
      <c r="E6" s="59" t="s">
        <v>130</v>
      </c>
      <c r="F6" s="59">
        <v>1</v>
      </c>
      <c r="G6" s="76">
        <f>100*VLOOKUP($D$6,'Infla Mensual PondENGHO'!$A$3:$BP$100000,$C6)</f>
        <v>2.6325876581951402</v>
      </c>
      <c r="H6" s="61">
        <f>100*VLOOKUP($D$6,'Infla Interanual PondENGHO'!$A$3:$BP$100000,$C6)</f>
        <v>111.82535978819281</v>
      </c>
      <c r="I6" s="59"/>
      <c r="K6" s="66">
        <f>+DATE(P6,Q6,1)</f>
        <v>45261</v>
      </c>
      <c r="L6" s="38" t="s">
        <v>137</v>
      </c>
      <c r="M6" s="67">
        <f>100*VLOOKUP($K6,'Infla Mensual PondENGHO'!$A$3:'Infla Mensual PondENGHO'!$A$3:$BP$1000000,COLUMN($BL$1),FALSE)</f>
        <v>25.930668071910269</v>
      </c>
      <c r="P6">
        <f>+YEAR(D6)-1</f>
        <v>2023</v>
      </c>
      <c r="Q6">
        <f>+MONTH(D6)</f>
        <v>12</v>
      </c>
      <c r="S6">
        <v>1</v>
      </c>
    </row>
    <row r="7" spans="1:19" x14ac:dyDescent="0.3">
      <c r="A7" s="59"/>
      <c r="B7" s="64">
        <f>+MAX('Infla Mensual PondENGHO'!A4:A100000)</f>
        <v>45627</v>
      </c>
      <c r="C7" s="59">
        <f>+C6+1</f>
        <v>65</v>
      </c>
      <c r="D7" s="64">
        <f t="shared" ref="D7:D10" si="0">+$B$7</f>
        <v>45627</v>
      </c>
      <c r="E7" s="59"/>
      <c r="F7" s="59">
        <f>+F6+1</f>
        <v>2</v>
      </c>
      <c r="G7" s="76">
        <f>100*VLOOKUP($D$6,'Infla Mensual PondENGHO'!$A$3:$BP$100000,$C7)</f>
        <v>2.6725733965583087</v>
      </c>
      <c r="H7" s="61">
        <f>100*VLOOKUP($D$6,'Infla Interanual PondENGHO'!$A$3:$BP$100000,$C7)</f>
        <v>115.76092220722644</v>
      </c>
      <c r="I7" s="59"/>
      <c r="K7" s="66">
        <f t="shared" ref="K7:K18" si="1">+DATE(P7,Q7,1)</f>
        <v>45292</v>
      </c>
      <c r="L7" s="38" t="s">
        <v>137</v>
      </c>
      <c r="M7" s="67">
        <f>100*VLOOKUP($K7,'Infla Mensual PondENGHO'!$A$3:'Infla Mensual PondENGHO'!$A$3:$BP$1000000,COLUMN($BL$1),FALSE)</f>
        <v>20.458141154209521</v>
      </c>
      <c r="P7">
        <f>+IF(Q6=12,P6+1,P6)</f>
        <v>2024</v>
      </c>
      <c r="Q7">
        <f>+IF(Q6=12,1,Q6+1)</f>
        <v>1</v>
      </c>
      <c r="S7">
        <f>+S6+1</f>
        <v>2</v>
      </c>
    </row>
    <row r="8" spans="1:19" x14ac:dyDescent="0.3">
      <c r="A8" s="59"/>
      <c r="B8" s="59"/>
      <c r="C8" s="59">
        <f t="shared" ref="C8:C10" si="2">+C7+1</f>
        <v>66</v>
      </c>
      <c r="D8" s="64">
        <f t="shared" si="0"/>
        <v>45627</v>
      </c>
      <c r="E8" s="59"/>
      <c r="F8" s="59">
        <f t="shared" ref="F8:F9" si="3">+F7+1</f>
        <v>3</v>
      </c>
      <c r="G8" s="76">
        <f>100*VLOOKUP($D$6,'Infla Mensual PondENGHO'!$A$3:$BP$100000,$C8)</f>
        <v>2.6753996324876184</v>
      </c>
      <c r="H8" s="61">
        <f>100*VLOOKUP($D$6,'Infla Interanual PondENGHO'!$A$3:$BP$100000,$C8)</f>
        <v>116.80471638873406</v>
      </c>
      <c r="I8" s="59"/>
      <c r="K8" s="66">
        <f t="shared" si="1"/>
        <v>45323</v>
      </c>
      <c r="L8" s="38" t="s">
        <v>137</v>
      </c>
      <c r="M8" s="67">
        <f>100*VLOOKUP($K8,'Infla Mensual PondENGHO'!$A$3:'Infla Mensual PondENGHO'!$A$3:$BP$1000000,COLUMN($BL$1),FALSE)</f>
        <v>12.452032037765882</v>
      </c>
      <c r="P8">
        <f t="shared" ref="P8:P17" si="4">+IF(Q7=12,P7+1,P7)</f>
        <v>2024</v>
      </c>
      <c r="Q8">
        <f t="shared" ref="Q8:Q17" si="5">+IF(Q7=12,1,Q7+1)</f>
        <v>2</v>
      </c>
      <c r="S8">
        <f t="shared" ref="S8:S17" si="6">+S7+1</f>
        <v>3</v>
      </c>
    </row>
    <row r="9" spans="1:19" x14ac:dyDescent="0.3">
      <c r="A9" s="59"/>
      <c r="B9" s="59"/>
      <c r="C9" s="59">
        <f t="shared" si="2"/>
        <v>67</v>
      </c>
      <c r="D9" s="64">
        <f t="shared" si="0"/>
        <v>45627</v>
      </c>
      <c r="E9" s="59"/>
      <c r="F9" s="59">
        <f t="shared" si="3"/>
        <v>4</v>
      </c>
      <c r="G9" s="76">
        <f>100*VLOOKUP($D$6,'Infla Mensual PondENGHO'!$A$3:$BP$100000,$C9)</f>
        <v>2.6929402287534376</v>
      </c>
      <c r="H9" s="61">
        <f>100*VLOOKUP($D$6,'Infla Interanual PondENGHO'!$A$3:$BP$100000,$C9)</f>
        <v>118.82144170976994</v>
      </c>
      <c r="I9" s="59"/>
      <c r="K9" s="66">
        <f t="shared" si="1"/>
        <v>45352</v>
      </c>
      <c r="L9" s="38" t="s">
        <v>137</v>
      </c>
      <c r="M9" s="67">
        <f>100*VLOOKUP($K9,'Infla Mensual PondENGHO'!$A$3:'Infla Mensual PondENGHO'!$A$3:$BP$1000000,COLUMN($BL$1),FALSE)</f>
        <v>10.495215982218188</v>
      </c>
      <c r="P9">
        <f t="shared" si="4"/>
        <v>2024</v>
      </c>
      <c r="Q9">
        <f t="shared" si="5"/>
        <v>3</v>
      </c>
      <c r="S9">
        <f t="shared" si="6"/>
        <v>4</v>
      </c>
    </row>
    <row r="10" spans="1:19" x14ac:dyDescent="0.3">
      <c r="A10" s="59"/>
      <c r="B10" s="59"/>
      <c r="C10" s="59">
        <f t="shared" si="2"/>
        <v>68</v>
      </c>
      <c r="D10" s="64">
        <f t="shared" si="0"/>
        <v>45627</v>
      </c>
      <c r="E10" s="59" t="s">
        <v>131</v>
      </c>
      <c r="F10" s="59">
        <v>5</v>
      </c>
      <c r="G10" s="76">
        <f>100*VLOOKUP($D$6,'Infla Mensual PondENGHO'!$A$3:$BP$100000,$C10)</f>
        <v>2.7491859150091003</v>
      </c>
      <c r="H10" s="61">
        <f>100*VLOOKUP($D$6,'Infla Interanual PondENGHO'!$A$3:$BP$100000,$C10)</f>
        <v>121.03735716397051</v>
      </c>
      <c r="I10" s="59"/>
      <c r="K10" s="66">
        <f t="shared" si="1"/>
        <v>45383</v>
      </c>
      <c r="L10" s="38" t="s">
        <v>137</v>
      </c>
      <c r="M10" s="67">
        <f>100*VLOOKUP($K10,'Infla Mensual PondENGHO'!$A$3:'Infla Mensual PondENGHO'!$A$3:$BP$1000000,COLUMN($BL$1),FALSE)</f>
        <v>8.4299238461447388</v>
      </c>
      <c r="P10">
        <f t="shared" si="4"/>
        <v>2024</v>
      </c>
      <c r="Q10">
        <f t="shared" si="5"/>
        <v>4</v>
      </c>
      <c r="S10">
        <f t="shared" si="6"/>
        <v>5</v>
      </c>
    </row>
    <row r="11" spans="1:19" x14ac:dyDescent="0.3">
      <c r="A11" s="59"/>
      <c r="B11" s="59"/>
      <c r="C11" s="59"/>
      <c r="D11" s="59"/>
      <c r="E11" s="62"/>
      <c r="F11" s="59"/>
      <c r="G11" s="59"/>
      <c r="H11" s="59"/>
      <c r="I11" s="59"/>
      <c r="K11" s="66">
        <f t="shared" si="1"/>
        <v>45413</v>
      </c>
      <c r="L11" s="38" t="s">
        <v>137</v>
      </c>
      <c r="M11" s="67">
        <f>100*VLOOKUP($K11,'Infla Mensual PondENGHO'!$A$3:'Infla Mensual PondENGHO'!$A$3:$BP$1000000,COLUMN($BL$1),FALSE)</f>
        <v>4.2678306560887114</v>
      </c>
      <c r="P11">
        <f t="shared" si="4"/>
        <v>2024</v>
      </c>
      <c r="Q11">
        <f t="shared" si="5"/>
        <v>5</v>
      </c>
      <c r="S11">
        <f t="shared" si="6"/>
        <v>6</v>
      </c>
    </row>
    <row r="12" spans="1:19" x14ac:dyDescent="0.3">
      <c r="A12" s="59"/>
      <c r="B12" s="59"/>
      <c r="C12" s="59"/>
      <c r="D12" s="59"/>
      <c r="E12" s="84" t="s">
        <v>132</v>
      </c>
      <c r="F12" s="84"/>
      <c r="G12" s="77">
        <f>+G6-G10</f>
        <v>-0.11659825681396008</v>
      </c>
      <c r="H12" s="77">
        <f t="shared" ref="H12" si="7">+H6-H10</f>
        <v>-9.2119973757776989</v>
      </c>
      <c r="I12" s="59"/>
      <c r="K12" s="66">
        <f t="shared" si="1"/>
        <v>45444</v>
      </c>
      <c r="L12" s="38" t="s">
        <v>137</v>
      </c>
      <c r="M12" s="67">
        <f>100*VLOOKUP($K12,'Infla Mensual PondENGHO'!$A$3:'Infla Mensual PondENGHO'!$A$3:$BP$1000000,COLUMN($BL$1),FALSE)</f>
        <v>4.4035154730669657</v>
      </c>
      <c r="P12">
        <f t="shared" si="4"/>
        <v>2024</v>
      </c>
      <c r="Q12">
        <f t="shared" si="5"/>
        <v>6</v>
      </c>
      <c r="S12">
        <f t="shared" si="6"/>
        <v>7</v>
      </c>
    </row>
    <row r="13" spans="1:19" x14ac:dyDescent="0.3">
      <c r="A13" s="59"/>
      <c r="B13" s="59"/>
      <c r="C13" s="59"/>
      <c r="D13" s="59"/>
      <c r="E13" s="59"/>
      <c r="F13" s="59"/>
      <c r="G13" s="59"/>
      <c r="H13" s="59"/>
      <c r="I13" s="59"/>
      <c r="K13" s="66">
        <f t="shared" si="1"/>
        <v>45474</v>
      </c>
      <c r="L13" s="38" t="s">
        <v>137</v>
      </c>
      <c r="M13" s="67">
        <f>100*VLOOKUP($K13,'Infla Mensual PondENGHO'!$A$3:'Infla Mensual PondENGHO'!$A$3:$BP$1000000,COLUMN($BL$1),FALSE)</f>
        <v>3.844397342922834</v>
      </c>
      <c r="P13">
        <f t="shared" si="4"/>
        <v>2024</v>
      </c>
      <c r="Q13">
        <f t="shared" si="5"/>
        <v>7</v>
      </c>
      <c r="S13">
        <f t="shared" si="6"/>
        <v>8</v>
      </c>
    </row>
    <row r="14" spans="1:19" x14ac:dyDescent="0.3">
      <c r="K14" s="66">
        <f t="shared" si="1"/>
        <v>45505</v>
      </c>
      <c r="L14" s="38" t="s">
        <v>137</v>
      </c>
      <c r="M14" s="67">
        <f>100*VLOOKUP($K14,'Infla Mensual PondENGHO'!$A$3:'Infla Mensual PondENGHO'!$A$3:$BP$1000000,COLUMN($BL$1),FALSE)</f>
        <v>4.1749522628150348</v>
      </c>
      <c r="P14">
        <f t="shared" si="4"/>
        <v>2024</v>
      </c>
      <c r="Q14">
        <f t="shared" si="5"/>
        <v>8</v>
      </c>
      <c r="S14">
        <f t="shared" si="6"/>
        <v>9</v>
      </c>
    </row>
    <row r="15" spans="1:19" x14ac:dyDescent="0.3">
      <c r="K15" s="66">
        <f t="shared" si="1"/>
        <v>45536</v>
      </c>
      <c r="L15" s="38" t="s">
        <v>137</v>
      </c>
      <c r="M15" s="67">
        <f>100*VLOOKUP($K15,'Infla Mensual PondENGHO'!$A$3:'Infla Mensual PondENGHO'!$A$3:$BP$1000000,COLUMN($BL$1),FALSE)</f>
        <v>3.3081080291061937</v>
      </c>
      <c r="P15">
        <f t="shared" si="4"/>
        <v>2024</v>
      </c>
      <c r="Q15">
        <f t="shared" si="5"/>
        <v>9</v>
      </c>
      <c r="S15">
        <f t="shared" si="6"/>
        <v>10</v>
      </c>
    </row>
    <row r="16" spans="1:19" x14ac:dyDescent="0.3">
      <c r="K16" s="66">
        <f t="shared" si="1"/>
        <v>45566</v>
      </c>
      <c r="L16" s="38" t="s">
        <v>137</v>
      </c>
      <c r="M16" s="67">
        <f>100*VLOOKUP($K16,'Infla Mensual PondENGHO'!$A$3:'Infla Mensual PondENGHO'!$A$3:$BP$1000000,COLUMN($BL$1),FALSE)</f>
        <v>2.4505648939364022</v>
      </c>
      <c r="P16">
        <f t="shared" si="4"/>
        <v>2024</v>
      </c>
      <c r="Q16">
        <f t="shared" si="5"/>
        <v>10</v>
      </c>
      <c r="S16">
        <f t="shared" si="6"/>
        <v>11</v>
      </c>
    </row>
    <row r="17" spans="8:19" x14ac:dyDescent="0.3">
      <c r="K17" s="66">
        <f t="shared" si="1"/>
        <v>45597</v>
      </c>
      <c r="L17" s="38" t="s">
        <v>137</v>
      </c>
      <c r="M17" s="67">
        <f>100*VLOOKUP($K17,'Infla Mensual PondENGHO'!$A$3:'Infla Mensual PondENGHO'!$A$3:$BP$1000000,COLUMN($BL$1),FALSE)</f>
        <v>2.0319002611617121</v>
      </c>
      <c r="P17">
        <f t="shared" si="4"/>
        <v>2024</v>
      </c>
      <c r="Q17">
        <f t="shared" si="5"/>
        <v>11</v>
      </c>
      <c r="S17">
        <f t="shared" si="6"/>
        <v>12</v>
      </c>
    </row>
    <row r="18" spans="8:19" x14ac:dyDescent="0.3">
      <c r="K18" s="66">
        <f t="shared" si="1"/>
        <v>45627</v>
      </c>
      <c r="L18" s="38" t="s">
        <v>137</v>
      </c>
      <c r="M18" s="67">
        <f>100*VLOOKUP($K18,'Infla Mensual PondENGHO'!$A$3:'Infla Mensual PondENGHO'!$A$3:$BP$1000000,COLUMN($BL$1),FALSE)</f>
        <v>2.6325876581951402</v>
      </c>
      <c r="P18">
        <f t="shared" ref="P18" si="8">+IF(Q17=12,P17+1,P17)</f>
        <v>2024</v>
      </c>
      <c r="Q18">
        <f t="shared" ref="Q18" si="9">+IF(Q17=12,1,Q17+1)</f>
        <v>12</v>
      </c>
      <c r="S18">
        <f t="shared" ref="S18" si="10">+S17+1</f>
        <v>13</v>
      </c>
    </row>
    <row r="19" spans="8:19" x14ac:dyDescent="0.3">
      <c r="K19" s="66">
        <f>+K6</f>
        <v>45261</v>
      </c>
      <c r="L19" s="38" t="s">
        <v>138</v>
      </c>
      <c r="M19" s="67">
        <f>100*VLOOKUP($K19,'Infla Mensual PondENGHO'!$A$3:'Infla Mensual PondENGHO'!$A$3:$BP$1000000,COLUMN($BM$1),FALSE)</f>
        <v>25.572870220640766</v>
      </c>
    </row>
    <row r="20" spans="8:19" x14ac:dyDescent="0.3">
      <c r="K20" s="66">
        <f t="shared" ref="K20:K70" si="11">+K7</f>
        <v>45292</v>
      </c>
      <c r="L20" s="38" t="s">
        <v>138</v>
      </c>
      <c r="M20" s="67">
        <f>100*VLOOKUP($K20,'Infla Mensual PondENGHO'!$A$3:'Infla Mensual PondENGHO'!$A$3:$BP$1000000,COLUMN($BM$1),FALSE)</f>
        <v>20.600603060899168</v>
      </c>
    </row>
    <row r="21" spans="8:19" x14ac:dyDescent="0.3">
      <c r="K21" s="66">
        <f t="shared" si="11"/>
        <v>45323</v>
      </c>
      <c r="L21" s="38" t="s">
        <v>138</v>
      </c>
      <c r="M21" s="67">
        <f>100*VLOOKUP($K21,'Infla Mensual PondENGHO'!$A$3:'Infla Mensual PondENGHO'!$A$3:$BP$1000000,COLUMN($BM$1),FALSE)</f>
        <v>13.003508560672206</v>
      </c>
    </row>
    <row r="22" spans="8:19" x14ac:dyDescent="0.3">
      <c r="H22" s="58"/>
      <c r="K22" s="66">
        <f t="shared" si="11"/>
        <v>45352</v>
      </c>
      <c r="L22" s="38" t="s">
        <v>138</v>
      </c>
      <c r="M22" s="67">
        <f>100*VLOOKUP($K22,'Infla Mensual PondENGHO'!$A$3:'Infla Mensual PondENGHO'!$A$3:$BP$1000000,COLUMN($BM$1),FALSE)</f>
        <v>10.873591167641216</v>
      </c>
    </row>
    <row r="23" spans="8:19" x14ac:dyDescent="0.3">
      <c r="K23" s="66">
        <f t="shared" si="11"/>
        <v>45383</v>
      </c>
      <c r="L23" s="38" t="s">
        <v>138</v>
      </c>
      <c r="M23" s="67">
        <f>100*VLOOKUP($K23,'Infla Mensual PondENGHO'!$A$3:'Infla Mensual PondENGHO'!$A$3:$BP$1000000,COLUMN($BM$1),FALSE)</f>
        <v>8.6883528828919587</v>
      </c>
    </row>
    <row r="24" spans="8:19" x14ac:dyDescent="0.3">
      <c r="K24" s="66">
        <f t="shared" si="11"/>
        <v>45413</v>
      </c>
      <c r="L24" s="38" t="s">
        <v>138</v>
      </c>
      <c r="M24" s="67">
        <f>100*VLOOKUP($K24,'Infla Mensual PondENGHO'!$A$3:'Infla Mensual PondENGHO'!$A$3:$BP$1000000,COLUMN($BM$1),FALSE)</f>
        <v>4.2916808344292123</v>
      </c>
    </row>
    <row r="25" spans="8:19" x14ac:dyDescent="0.3">
      <c r="K25" s="66">
        <f t="shared" si="11"/>
        <v>45444</v>
      </c>
      <c r="L25" s="38" t="s">
        <v>138</v>
      </c>
      <c r="M25" s="67">
        <f>100*VLOOKUP($K25,'Infla Mensual PondENGHO'!$A$3:'Infla Mensual PondENGHO'!$A$3:$BP$1000000,COLUMN($BM$1),FALSE)</f>
        <v>4.5015003881451854</v>
      </c>
    </row>
    <row r="26" spans="8:19" x14ac:dyDescent="0.3">
      <c r="K26" s="66">
        <f t="shared" si="11"/>
        <v>45474</v>
      </c>
      <c r="L26" s="38" t="s">
        <v>138</v>
      </c>
      <c r="M26" s="67">
        <f>100*VLOOKUP($K26,'Infla Mensual PondENGHO'!$A$3:'Infla Mensual PondENGHO'!$A$3:$BP$1000000,COLUMN($BM$1),FALSE)</f>
        <v>3.9352806514615368</v>
      </c>
    </row>
    <row r="27" spans="8:19" x14ac:dyDescent="0.3">
      <c r="K27" s="66">
        <f t="shared" si="11"/>
        <v>45505</v>
      </c>
      <c r="L27" s="38" t="s">
        <v>138</v>
      </c>
      <c r="M27" s="67">
        <f>100*VLOOKUP($K27,'Infla Mensual PondENGHO'!$A$3:'Infla Mensual PondENGHO'!$A$3:$BP$1000000,COLUMN($BM$1),FALSE)</f>
        <v>4.1693074529161933</v>
      </c>
    </row>
    <row r="28" spans="8:19" x14ac:dyDescent="0.3">
      <c r="K28" s="66">
        <f t="shared" si="11"/>
        <v>45536</v>
      </c>
      <c r="L28" s="38" t="s">
        <v>138</v>
      </c>
      <c r="M28" s="67">
        <f>100*VLOOKUP($K28,'Infla Mensual PondENGHO'!$A$3:'Infla Mensual PondENGHO'!$A$3:$BP$1000000,COLUMN($BM$1),FALSE)</f>
        <v>3.3946058175184479</v>
      </c>
    </row>
    <row r="29" spans="8:19" x14ac:dyDescent="0.3">
      <c r="K29" s="66">
        <f t="shared" si="11"/>
        <v>45566</v>
      </c>
      <c r="L29" s="38" t="s">
        <v>138</v>
      </c>
      <c r="M29" s="67">
        <f>100*VLOOKUP($K29,'Infla Mensual PondENGHO'!$A$3:'Infla Mensual PondENGHO'!$A$3:$BP$1000000,COLUMN($BM$1),FALSE)</f>
        <v>2.5636935336685429</v>
      </c>
    </row>
    <row r="30" spans="8:19" x14ac:dyDescent="0.3">
      <c r="K30" s="66">
        <f t="shared" si="11"/>
        <v>45597</v>
      </c>
      <c r="L30" s="38" t="s">
        <v>138</v>
      </c>
      <c r="M30" s="67">
        <f>100*VLOOKUP($K30,'Infla Mensual PondENGHO'!$A$3:'Infla Mensual PondENGHO'!$A$3:$BP$1000000,COLUMN($BM$1),FALSE)</f>
        <v>2.2584761104629258</v>
      </c>
    </row>
    <row r="31" spans="8:19" x14ac:dyDescent="0.3">
      <c r="K31" s="66">
        <f t="shared" si="11"/>
        <v>45627</v>
      </c>
      <c r="L31" s="38" t="s">
        <v>138</v>
      </c>
      <c r="M31" s="67">
        <f>100*VLOOKUP($K31,'Infla Mensual PondENGHO'!$A$3:'Infla Mensual PondENGHO'!$A$3:$BP$1000000,COLUMN($BM$1),FALSE)</f>
        <v>2.6725733965583087</v>
      </c>
    </row>
    <row r="32" spans="8:19" x14ac:dyDescent="0.3">
      <c r="K32" s="66">
        <f t="shared" si="11"/>
        <v>45261</v>
      </c>
      <c r="L32" s="38" t="s">
        <v>139</v>
      </c>
      <c r="M32" s="67">
        <f>100*VLOOKUP($K32,'Infla Mensual PondENGHO'!$A$3:'Infla Mensual PondENGHO'!$A$3:$BP$1000000,COLUMN($BN$1),FALSE)</f>
        <v>25.500131445175732</v>
      </c>
    </row>
    <row r="33" spans="11:13" x14ac:dyDescent="0.3">
      <c r="K33" s="66">
        <f t="shared" si="11"/>
        <v>45292</v>
      </c>
      <c r="L33" s="38" t="s">
        <v>139</v>
      </c>
      <c r="M33" s="67">
        <f>100*VLOOKUP($K33,'Infla Mensual PondENGHO'!$A$3:'Infla Mensual PondENGHO'!$A$3:$BP$1000000,COLUMN($BN$1),FALSE)</f>
        <v>20.595148300979837</v>
      </c>
    </row>
    <row r="34" spans="11:13" x14ac:dyDescent="0.3">
      <c r="K34" s="66">
        <f t="shared" si="11"/>
        <v>45323</v>
      </c>
      <c r="L34" s="38" t="s">
        <v>139</v>
      </c>
      <c r="M34" s="67">
        <f>100*VLOOKUP($K34,'Infla Mensual PondENGHO'!$A$3:'Infla Mensual PondENGHO'!$A$3:$BP$1000000,COLUMN($BN$1),FALSE)</f>
        <v>13.013120494736775</v>
      </c>
    </row>
    <row r="35" spans="11:13" x14ac:dyDescent="0.3">
      <c r="K35" s="66">
        <f t="shared" si="11"/>
        <v>45352</v>
      </c>
      <c r="L35" s="38" t="s">
        <v>139</v>
      </c>
      <c r="M35" s="67">
        <f>100*VLOOKUP($K35,'Infla Mensual PondENGHO'!$A$3:'Infla Mensual PondENGHO'!$A$3:$BP$1000000,COLUMN($BN$1),FALSE)</f>
        <v>11.074013722809561</v>
      </c>
    </row>
    <row r="36" spans="11:13" x14ac:dyDescent="0.3">
      <c r="K36" s="66">
        <f t="shared" si="11"/>
        <v>45383</v>
      </c>
      <c r="L36" s="38" t="s">
        <v>139</v>
      </c>
      <c r="M36" s="67">
        <f>100*VLOOKUP($K36,'Infla Mensual PondENGHO'!$A$3:'Infla Mensual PondENGHO'!$A$3:$BP$1000000,COLUMN($BN$1),FALSE)</f>
        <v>8.8202404350806063</v>
      </c>
    </row>
    <row r="37" spans="11:13" x14ac:dyDescent="0.3">
      <c r="K37" s="66">
        <f t="shared" si="11"/>
        <v>45413</v>
      </c>
      <c r="L37" s="38" t="s">
        <v>139</v>
      </c>
      <c r="M37" s="67">
        <f>100*VLOOKUP($K37,'Infla Mensual PondENGHO'!$A$3:'Infla Mensual PondENGHO'!$A$3:$BP$1000000,COLUMN($BN$1),FALSE)</f>
        <v>4.2386161819870427</v>
      </c>
    </row>
    <row r="38" spans="11:13" x14ac:dyDescent="0.3">
      <c r="K38" s="66">
        <f t="shared" si="11"/>
        <v>45444</v>
      </c>
      <c r="L38" s="38" t="s">
        <v>139</v>
      </c>
      <c r="M38" s="67">
        <f>100*VLOOKUP($K38,'Infla Mensual PondENGHO'!$A$3:'Infla Mensual PondENGHO'!$A$3:$BP$1000000,COLUMN($BN$1),FALSE)</f>
        <v>4.5507087162101945</v>
      </c>
    </row>
    <row r="39" spans="11:13" x14ac:dyDescent="0.3">
      <c r="K39" s="66">
        <f t="shared" si="11"/>
        <v>45474</v>
      </c>
      <c r="L39" s="38" t="s">
        <v>139</v>
      </c>
      <c r="M39" s="67">
        <f>100*VLOOKUP($K39,'Infla Mensual PondENGHO'!$A$3:'Infla Mensual PondENGHO'!$A$3:$BP$1000000,COLUMN($BN$1),FALSE)</f>
        <v>3.9915504417715075</v>
      </c>
    </row>
    <row r="40" spans="11:13" x14ac:dyDescent="0.3">
      <c r="K40" s="66">
        <f t="shared" si="11"/>
        <v>45505</v>
      </c>
      <c r="L40" s="38" t="s">
        <v>139</v>
      </c>
      <c r="M40" s="67">
        <f>100*VLOOKUP($K40,'Infla Mensual PondENGHO'!$A$3:'Infla Mensual PondENGHO'!$A$3:$BP$1000000,COLUMN($BN$1),FALSE)</f>
        <v>4.1227228864620491</v>
      </c>
    </row>
    <row r="41" spans="11:13" x14ac:dyDescent="0.3">
      <c r="K41" s="66">
        <f t="shared" si="11"/>
        <v>45536</v>
      </c>
      <c r="L41" s="38" t="s">
        <v>139</v>
      </c>
      <c r="M41" s="67">
        <f>100*VLOOKUP($K41,'Infla Mensual PondENGHO'!$A$3:'Infla Mensual PondENGHO'!$A$3:$BP$1000000,COLUMN($BN$1),FALSE)</f>
        <v>3.4227982073778307</v>
      </c>
    </row>
    <row r="42" spans="11:13" x14ac:dyDescent="0.3">
      <c r="K42" s="66">
        <f t="shared" si="11"/>
        <v>45566</v>
      </c>
      <c r="L42" s="38" t="s">
        <v>139</v>
      </c>
      <c r="M42" s="67">
        <f>100*VLOOKUP($K42,'Infla Mensual PondENGHO'!$A$3:'Infla Mensual PondENGHO'!$A$3:$BP$1000000,COLUMN($BN$1),FALSE)</f>
        <v>2.6295301213072886</v>
      </c>
    </row>
    <row r="43" spans="11:13" x14ac:dyDescent="0.3">
      <c r="K43" s="66">
        <f t="shared" si="11"/>
        <v>45597</v>
      </c>
      <c r="L43" s="38" t="s">
        <v>139</v>
      </c>
      <c r="M43" s="67">
        <f>100*VLOOKUP($K43,'Infla Mensual PondENGHO'!$A$3:'Infla Mensual PondENGHO'!$A$3:$BP$1000000,COLUMN($BN$1),FALSE)</f>
        <v>2.3372309365687682</v>
      </c>
    </row>
    <row r="44" spans="11:13" x14ac:dyDescent="0.3">
      <c r="K44" s="66">
        <f t="shared" si="11"/>
        <v>45627</v>
      </c>
      <c r="L44" s="38" t="s">
        <v>139</v>
      </c>
      <c r="M44" s="67">
        <f>100*VLOOKUP($K44,'Infla Mensual PondENGHO'!$A$3:'Infla Mensual PondENGHO'!$A$3:$BP$1000000,COLUMN($BN$1),FALSE)</f>
        <v>2.6753996324876184</v>
      </c>
    </row>
    <row r="45" spans="11:13" x14ac:dyDescent="0.3">
      <c r="K45" s="66">
        <f t="shared" si="11"/>
        <v>45261</v>
      </c>
      <c r="L45" s="38" t="s">
        <v>140</v>
      </c>
      <c r="M45" s="67">
        <f>100*VLOOKUP($K45,'Infla Mensual PondENGHO'!$A$3:'Infla Mensual PondENGHO'!$A$3:$BP$1000000,COLUMN($BO$1),FALSE)</f>
        <v>25.453497673378457</v>
      </c>
    </row>
    <row r="46" spans="11:13" x14ac:dyDescent="0.3">
      <c r="K46" s="66">
        <f t="shared" si="11"/>
        <v>45292</v>
      </c>
      <c r="L46" s="38" t="s">
        <v>140</v>
      </c>
      <c r="M46" s="67">
        <f>100*VLOOKUP($K46,'Infla Mensual PondENGHO'!$A$3:'Infla Mensual PondENGHO'!$A$3:$BP$1000000,COLUMN($BO$1),FALSE)</f>
        <v>20.816975702616336</v>
      </c>
    </row>
    <row r="47" spans="11:13" x14ac:dyDescent="0.3">
      <c r="K47" s="66">
        <f t="shared" si="11"/>
        <v>45323</v>
      </c>
      <c r="L47" s="38" t="s">
        <v>140</v>
      </c>
      <c r="M47" s="67">
        <f>100*VLOOKUP($K47,'Infla Mensual PondENGHO'!$A$3:'Infla Mensual PondENGHO'!$A$3:$BP$1000000,COLUMN($BO$1),FALSE)</f>
        <v>13.354219518869503</v>
      </c>
    </row>
    <row r="48" spans="11:13" x14ac:dyDescent="0.3">
      <c r="K48" s="66">
        <f t="shared" si="11"/>
        <v>45352</v>
      </c>
      <c r="L48" s="38" t="s">
        <v>140</v>
      </c>
      <c r="M48" s="67">
        <f>100*VLOOKUP($K48,'Infla Mensual PondENGHO'!$A$3:'Infla Mensual PondENGHO'!$A$3:$BP$1000000,COLUMN($BO$1),FALSE)</f>
        <v>11.115884720172954</v>
      </c>
    </row>
    <row r="49" spans="11:13" x14ac:dyDescent="0.3">
      <c r="K49" s="66">
        <f t="shared" si="11"/>
        <v>45383</v>
      </c>
      <c r="L49" s="38" t="s">
        <v>140</v>
      </c>
      <c r="M49" s="67">
        <f>100*VLOOKUP($K49,'Infla Mensual PondENGHO'!$A$3:'Infla Mensual PondENGHO'!$A$3:$BP$1000000,COLUMN($BO$1),FALSE)</f>
        <v>8.8061748996659759</v>
      </c>
    </row>
    <row r="50" spans="11:13" x14ac:dyDescent="0.3">
      <c r="K50" s="66">
        <f t="shared" si="11"/>
        <v>45413</v>
      </c>
      <c r="L50" s="38" t="s">
        <v>140</v>
      </c>
      <c r="M50" s="67">
        <f>100*VLOOKUP($K50,'Infla Mensual PondENGHO'!$A$3:'Infla Mensual PondENGHO'!$A$3:$BP$1000000,COLUMN($BO$1),FALSE)</f>
        <v>4.1786403725716292</v>
      </c>
    </row>
    <row r="51" spans="11:13" x14ac:dyDescent="0.3">
      <c r="K51" s="66">
        <f t="shared" si="11"/>
        <v>45444</v>
      </c>
      <c r="L51" s="38" t="s">
        <v>140</v>
      </c>
      <c r="M51" s="67">
        <f>100*VLOOKUP($K51,'Infla Mensual PondENGHO'!$A$3:'Infla Mensual PondENGHO'!$A$3:$BP$1000000,COLUMN($BO$1),FALSE)</f>
        <v>4.5899632458950235</v>
      </c>
    </row>
    <row r="52" spans="11:13" x14ac:dyDescent="0.3">
      <c r="K52" s="66">
        <f t="shared" si="11"/>
        <v>45474</v>
      </c>
      <c r="L52" s="38" t="s">
        <v>140</v>
      </c>
      <c r="M52" s="67">
        <f>100*VLOOKUP($K52,'Infla Mensual PondENGHO'!$A$3:'Infla Mensual PondENGHO'!$A$3:$BP$1000000,COLUMN($BO$1),FALSE)</f>
        <v>4.0610038452343566</v>
      </c>
    </row>
    <row r="53" spans="11:13" x14ac:dyDescent="0.3">
      <c r="K53" s="66">
        <f t="shared" si="11"/>
        <v>45505</v>
      </c>
      <c r="L53" s="38" t="s">
        <v>140</v>
      </c>
      <c r="M53" s="67">
        <f>100*VLOOKUP($K53,'Infla Mensual PondENGHO'!$A$3:'Infla Mensual PondENGHO'!$A$3:$BP$1000000,COLUMN($BO$1),FALSE)</f>
        <v>4.1786310742923494</v>
      </c>
    </row>
    <row r="54" spans="11:13" x14ac:dyDescent="0.3">
      <c r="K54" s="66">
        <f t="shared" si="11"/>
        <v>45536</v>
      </c>
      <c r="L54" s="38" t="s">
        <v>140</v>
      </c>
      <c r="M54" s="67">
        <f>100*VLOOKUP($K54,'Infla Mensual PondENGHO'!$A$3:'Infla Mensual PondENGHO'!$A$3:$BP$1000000,COLUMN($BO$1),FALSE)</f>
        <v>3.4823097142526072</v>
      </c>
    </row>
    <row r="55" spans="11:13" x14ac:dyDescent="0.3">
      <c r="K55" s="66">
        <f t="shared" si="11"/>
        <v>45566</v>
      </c>
      <c r="L55" s="38" t="s">
        <v>140</v>
      </c>
      <c r="M55" s="67">
        <f>100*VLOOKUP($K55,'Infla Mensual PondENGHO'!$A$3:'Infla Mensual PondENGHO'!$A$3:$BP$1000000,COLUMN($BO$1),FALSE)</f>
        <v>2.7194345138702669</v>
      </c>
    </row>
    <row r="56" spans="11:13" x14ac:dyDescent="0.3">
      <c r="K56" s="66">
        <f t="shared" si="11"/>
        <v>45597</v>
      </c>
      <c r="L56" s="38" t="s">
        <v>140</v>
      </c>
      <c r="M56" s="67">
        <f>100*VLOOKUP($K56,'Infla Mensual PondENGHO'!$A$3:'Infla Mensual PondENGHO'!$A$3:$BP$1000000,COLUMN($BO$1),FALSE)</f>
        <v>2.4943339210105941</v>
      </c>
    </row>
    <row r="57" spans="11:13" x14ac:dyDescent="0.3">
      <c r="K57" s="66">
        <f t="shared" si="11"/>
        <v>45627</v>
      </c>
      <c r="L57" s="38" t="s">
        <v>140</v>
      </c>
      <c r="M57" s="67">
        <f>100*VLOOKUP($K57,'Infla Mensual PondENGHO'!$A$3:'Infla Mensual PondENGHO'!$A$3:$BP$1000000,COLUMN($BO$1),FALSE)</f>
        <v>2.6929402287534376</v>
      </c>
    </row>
    <row r="58" spans="11:13" x14ac:dyDescent="0.3">
      <c r="K58" s="66">
        <f t="shared" si="11"/>
        <v>45261</v>
      </c>
      <c r="L58" s="38" t="s">
        <v>141</v>
      </c>
      <c r="M58" s="67">
        <f>100*VLOOKUP($K58,'Infla Mensual PondENGHO'!$A$3:'Infla Mensual PondENGHO'!$A$3:$BP$1000000,COLUMN($BP$1),FALSE)</f>
        <v>25.180515107178113</v>
      </c>
    </row>
    <row r="59" spans="11:13" x14ac:dyDescent="0.3">
      <c r="K59" s="66">
        <f t="shared" si="11"/>
        <v>45292</v>
      </c>
      <c r="L59" s="38" t="s">
        <v>141</v>
      </c>
      <c r="M59" s="67">
        <f>100*VLOOKUP($K59,'Infla Mensual PondENGHO'!$A$3:'Infla Mensual PondENGHO'!$A$3:$BP$1000000,COLUMN($BP$1),FALSE)</f>
        <v>20.860510050867042</v>
      </c>
    </row>
    <row r="60" spans="11:13" x14ac:dyDescent="0.3">
      <c r="K60" s="66">
        <f t="shared" si="11"/>
        <v>45323</v>
      </c>
      <c r="L60" s="38" t="s">
        <v>141</v>
      </c>
      <c r="M60" s="67">
        <f>100*VLOOKUP($K60,'Infla Mensual PondENGHO'!$A$3:'Infla Mensual PondENGHO'!$A$3:$BP$1000000,COLUMN($BP$1),FALSE)</f>
        <v>13.487827515377537</v>
      </c>
    </row>
    <row r="61" spans="11:13" x14ac:dyDescent="0.3">
      <c r="K61" s="66">
        <f t="shared" si="11"/>
        <v>45352</v>
      </c>
      <c r="L61" s="38" t="s">
        <v>141</v>
      </c>
      <c r="M61" s="67">
        <f>100*VLOOKUP($K61,'Infla Mensual PondENGHO'!$A$3:'Infla Mensual PondENGHO'!$A$3:$BP$1000000,COLUMN($BP$1),FALSE)</f>
        <v>11.097723911231139</v>
      </c>
    </row>
    <row r="62" spans="11:13" x14ac:dyDescent="0.3">
      <c r="K62" s="66">
        <f t="shared" si="11"/>
        <v>45383</v>
      </c>
      <c r="L62" s="38" t="s">
        <v>141</v>
      </c>
      <c r="M62" s="67">
        <f>100*VLOOKUP($K62,'Infla Mensual PondENGHO'!$A$3:'Infla Mensual PondENGHO'!$A$3:$BP$1000000,COLUMN($BP$1),FALSE)</f>
        <v>9.0265424807658867</v>
      </c>
    </row>
    <row r="63" spans="11:13" x14ac:dyDescent="0.3">
      <c r="K63" s="66">
        <f t="shared" si="11"/>
        <v>45413</v>
      </c>
      <c r="L63" s="38" t="s">
        <v>141</v>
      </c>
      <c r="M63" s="67">
        <f>100*VLOOKUP($K63,'Infla Mensual PondENGHO'!$A$3:'Infla Mensual PondENGHO'!$A$3:$BP$1000000,COLUMN($BP$1),FALSE)</f>
        <v>4.1115482864875652</v>
      </c>
    </row>
    <row r="64" spans="11:13" x14ac:dyDescent="0.3">
      <c r="K64" s="66">
        <f t="shared" si="11"/>
        <v>45444</v>
      </c>
      <c r="L64" s="38" t="s">
        <v>141</v>
      </c>
      <c r="M64" s="67">
        <f>100*VLOOKUP($K64,'Infla Mensual PondENGHO'!$A$3:'Infla Mensual PondENGHO'!$A$3:$BP$1000000,COLUMN($BP$1),FALSE)</f>
        <v>4.7006677421264742</v>
      </c>
    </row>
    <row r="65" spans="11:13" x14ac:dyDescent="0.3">
      <c r="K65" s="66">
        <f t="shared" si="11"/>
        <v>45474</v>
      </c>
      <c r="L65" s="38" t="s">
        <v>141</v>
      </c>
      <c r="M65" s="67">
        <f>100*VLOOKUP($K65,'Infla Mensual PondENGHO'!$A$3:'Infla Mensual PondENGHO'!$A$3:$BP$1000000,COLUMN($BP$1),FALSE)</f>
        <v>4.1985767651929073</v>
      </c>
    </row>
    <row r="66" spans="11:13" x14ac:dyDescent="0.3">
      <c r="K66" s="66">
        <f t="shared" si="11"/>
        <v>45505</v>
      </c>
      <c r="L66" s="38" t="s">
        <v>141</v>
      </c>
      <c r="M66" s="67">
        <f>100*VLOOKUP($K66,'Infla Mensual PondENGHO'!$A$3:'Infla Mensual PondENGHO'!$A$3:$BP$1000000,COLUMN($BP$1),FALSE)</f>
        <v>4.218126193482119</v>
      </c>
    </row>
    <row r="67" spans="11:13" x14ac:dyDescent="0.3">
      <c r="K67" s="66">
        <f t="shared" si="11"/>
        <v>45536</v>
      </c>
      <c r="L67" s="38" t="s">
        <v>141</v>
      </c>
      <c r="M67" s="67">
        <f>100*VLOOKUP($K67,'Infla Mensual PondENGHO'!$A$3:'Infla Mensual PondENGHO'!$A$3:$BP$1000000,COLUMN($BP$1),FALSE)</f>
        <v>3.5558823600745804</v>
      </c>
    </row>
    <row r="68" spans="11:13" x14ac:dyDescent="0.3">
      <c r="K68" s="66">
        <f t="shared" si="11"/>
        <v>45566</v>
      </c>
      <c r="L68" s="38" t="s">
        <v>141</v>
      </c>
      <c r="M68" s="67">
        <f>100*VLOOKUP($K68,'Infla Mensual PondENGHO'!$A$3:'Infla Mensual PondENGHO'!$A$3:$BP$1000000,COLUMN($BP$1),FALSE)</f>
        <v>2.8869072507666571</v>
      </c>
    </row>
    <row r="69" spans="11:13" x14ac:dyDescent="0.3">
      <c r="K69" s="66">
        <f t="shared" si="11"/>
        <v>45597</v>
      </c>
      <c r="L69" s="38" t="s">
        <v>141</v>
      </c>
      <c r="M69" s="67">
        <f>100*VLOOKUP($K69,'Infla Mensual PondENGHO'!$A$3:'Infla Mensual PondENGHO'!$A$3:$BP$1000000,COLUMN($BP$1),FALSE)</f>
        <v>2.6662958438023354</v>
      </c>
    </row>
    <row r="70" spans="11:13" x14ac:dyDescent="0.3">
      <c r="K70" s="66">
        <f t="shared" si="11"/>
        <v>45627</v>
      </c>
      <c r="L70" s="38" t="s">
        <v>141</v>
      </c>
      <c r="M70" s="67">
        <f>100*VLOOKUP($K70,'Infla Mensual PondENGHO'!$A$3:'Infla Mensual PondENGHO'!$A$3:$BP$1000000,COLUMN($BP$1),FALSE)</f>
        <v>2.7491859150091003</v>
      </c>
    </row>
    <row r="71" spans="11:13" x14ac:dyDescent="0.3">
      <c r="K71" s="66"/>
      <c r="L71" s="38"/>
      <c r="M71" s="67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tabSelected="1"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32" sqref="A32:O36"/>
    </sheetView>
  </sheetViews>
  <sheetFormatPr baseColWidth="10" defaultRowHeight="14.4" x14ac:dyDescent="0.3"/>
  <cols>
    <col min="1" max="2" width="15" customWidth="1"/>
  </cols>
  <sheetData>
    <row r="1" spans="1:15" ht="48.6" thickBot="1" x14ac:dyDescent="0.35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3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3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3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3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" thickBot="1" x14ac:dyDescent="0.35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" thickBot="1" x14ac:dyDescent="0.35"/>
    <row r="38" spans="1:15" ht="15" thickBot="1" x14ac:dyDescent="0.35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3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5</vt:i4>
      </vt:variant>
    </vt:vector>
  </HeadingPairs>
  <TitlesOfParts>
    <vt:vector size="13" baseType="lpstr">
      <vt:lpstr>Indice PondENGHO</vt:lpstr>
      <vt:lpstr>Infla Mensual PondENGHO</vt:lpstr>
      <vt:lpstr>incidencia mensual</vt:lpstr>
      <vt:lpstr>auxgr12</vt:lpstr>
      <vt:lpstr>Hoja1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2025-01-14T21:24:16Z</dcterms:modified>
</cp:coreProperties>
</file>