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62F579E-A35F-4450-AAD1-30C278EB62A0}" xr6:coauthVersionLast="47" xr6:coauthVersionMax="47" xr10:uidLastSave="{00000000-0000-0000-0000-000000000000}"/>
  <bookViews>
    <workbookView xWindow="3405" yWindow="1860" windowWidth="28725" windowHeight="15360" tabRatio="725" firstSheet="3" activeTab="9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" i="14" l="1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AA82" i="14" s="1"/>
  <c r="P80" i="14"/>
  <c r="S81" i="14" s="1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AC66" i="14" s="1"/>
  <c r="P64" i="14"/>
  <c r="AB65" i="14" s="1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T50" i="14" s="1"/>
  <c r="P48" i="14"/>
  <c r="AU49" i="14" s="1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AW34" i="14" s="1"/>
  <c r="P32" i="14"/>
  <c r="BB33" i="14" s="1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AS18" i="14" s="1"/>
  <c r="P16" i="14"/>
  <c r="AB17" i="14" s="1"/>
  <c r="P15" i="14"/>
  <c r="P14" i="14"/>
  <c r="P13" i="14"/>
  <c r="P12" i="14"/>
  <c r="P11" i="14"/>
  <c r="P10" i="14"/>
  <c r="P9" i="14"/>
  <c r="P8" i="14"/>
  <c r="P7" i="14"/>
  <c r="P6" i="14"/>
  <c r="P5" i="14"/>
  <c r="P4" i="14"/>
  <c r="AQ4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R64" i="14" s="1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R48" i="14" s="1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3" i="14"/>
  <c r="AQ32" i="14"/>
  <c r="AR32" i="14" s="1"/>
  <c r="AQ31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R16" i="14" s="1"/>
  <c r="AQ15" i="14"/>
  <c r="AQ14" i="14"/>
  <c r="AQ13" i="14"/>
  <c r="AQ12" i="14"/>
  <c r="AQ11" i="14"/>
  <c r="AQ10" i="14"/>
  <c r="AQ9" i="14"/>
  <c r="AQ8" i="14"/>
  <c r="AQ7" i="14"/>
  <c r="AQ6" i="14"/>
  <c r="AQ5" i="14"/>
  <c r="BR55" i="14"/>
  <c r="BO14" i="14"/>
  <c r="BK25" i="14"/>
  <c r="BG36" i="14"/>
  <c r="BO46" i="14"/>
  <c r="BK57" i="14"/>
  <c r="BG68" i="14"/>
  <c r="BO78" i="14"/>
  <c r="BG88" i="14"/>
  <c r="BJ89" i="14"/>
  <c r="BK89" i="14"/>
  <c r="AR6" i="14"/>
  <c r="AR95" i="14"/>
  <c r="AR92" i="14"/>
  <c r="AR79" i="14"/>
  <c r="AR76" i="14"/>
  <c r="AR70" i="14"/>
  <c r="AR63" i="14"/>
  <c r="AR54" i="14"/>
  <c r="AR47" i="14"/>
  <c r="AR40" i="14"/>
  <c r="AR38" i="14"/>
  <c r="AR31" i="14"/>
  <c r="AR28" i="14"/>
  <c r="AR22" i="14"/>
  <c r="AR15" i="14"/>
  <c r="AR12" i="14"/>
  <c r="AR8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Y50" i="14"/>
  <c r="AW50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BD29" i="14"/>
  <c r="BC29" i="14"/>
  <c r="BB29" i="14"/>
  <c r="BA29" i="14"/>
  <c r="AZ29" i="14"/>
  <c r="AY29" i="14"/>
  <c r="AX29" i="14"/>
  <c r="AW29" i="14"/>
  <c r="AV29" i="14"/>
  <c r="AU29" i="14"/>
  <c r="AT29" i="14"/>
  <c r="AS29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S17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C95" i="14"/>
  <c r="BQ95" i="14" s="1"/>
  <c r="AB95" i="14"/>
  <c r="BP95" i="14" s="1"/>
  <c r="AA95" i="14"/>
  <c r="BO95" i="14" s="1"/>
  <c r="Z95" i="14"/>
  <c r="Y95" i="14"/>
  <c r="X95" i="14"/>
  <c r="BL95" i="14" s="1"/>
  <c r="W95" i="14"/>
  <c r="BK95" i="14" s="1"/>
  <c r="V95" i="14"/>
  <c r="BJ95" i="14" s="1"/>
  <c r="U95" i="14"/>
  <c r="BI95" i="14" s="1"/>
  <c r="T95" i="14"/>
  <c r="BH95" i="14" s="1"/>
  <c r="S95" i="14"/>
  <c r="BG95" i="14" s="1"/>
  <c r="R95" i="14"/>
  <c r="BF95" i="14" s="1"/>
  <c r="AC94" i="14"/>
  <c r="BQ94" i="14" s="1"/>
  <c r="AB94" i="14"/>
  <c r="BP94" i="14" s="1"/>
  <c r="AA94" i="14"/>
  <c r="BO94" i="14" s="1"/>
  <c r="Z94" i="14"/>
  <c r="BN94" i="14" s="1"/>
  <c r="Y94" i="14"/>
  <c r="BM94" i="14" s="1"/>
  <c r="X94" i="14"/>
  <c r="BL94" i="14" s="1"/>
  <c r="W94" i="14"/>
  <c r="BK94" i="14" s="1"/>
  <c r="V94" i="14"/>
  <c r="U94" i="14"/>
  <c r="T94" i="14"/>
  <c r="BH94" i="14" s="1"/>
  <c r="S94" i="14"/>
  <c r="BG94" i="14" s="1"/>
  <c r="R94" i="14"/>
  <c r="BF94" i="14" s="1"/>
  <c r="AC93" i="14"/>
  <c r="BQ93" i="14" s="1"/>
  <c r="AB93" i="14"/>
  <c r="BP93" i="14" s="1"/>
  <c r="AA93" i="14"/>
  <c r="BO93" i="14" s="1"/>
  <c r="Z93" i="14"/>
  <c r="BN93" i="14" s="1"/>
  <c r="Y93" i="14"/>
  <c r="BM93" i="14" s="1"/>
  <c r="X93" i="14"/>
  <c r="BL93" i="14" s="1"/>
  <c r="W93" i="14"/>
  <c r="BK93" i="14" s="1"/>
  <c r="V93" i="14"/>
  <c r="BJ93" i="14" s="1"/>
  <c r="U93" i="14"/>
  <c r="BI93" i="14" s="1"/>
  <c r="T93" i="14"/>
  <c r="BH93" i="14" s="1"/>
  <c r="S93" i="14"/>
  <c r="BG93" i="14" s="1"/>
  <c r="R93" i="14"/>
  <c r="AC92" i="14"/>
  <c r="AB92" i="14"/>
  <c r="BP92" i="14" s="1"/>
  <c r="AA92" i="14"/>
  <c r="BO92" i="14" s="1"/>
  <c r="Z92" i="14"/>
  <c r="BN92" i="14" s="1"/>
  <c r="Y92" i="14"/>
  <c r="BM92" i="14" s="1"/>
  <c r="X92" i="14"/>
  <c r="BL92" i="14" s="1"/>
  <c r="W92" i="14"/>
  <c r="BK92" i="14" s="1"/>
  <c r="V92" i="14"/>
  <c r="BJ92" i="14" s="1"/>
  <c r="U92" i="14"/>
  <c r="BI92" i="14" s="1"/>
  <c r="T92" i="14"/>
  <c r="BH92" i="14" s="1"/>
  <c r="S92" i="14"/>
  <c r="BG92" i="14" s="1"/>
  <c r="R92" i="14"/>
  <c r="BF92" i="14" s="1"/>
  <c r="AC91" i="14"/>
  <c r="BQ91" i="14" s="1"/>
  <c r="AB91" i="14"/>
  <c r="BP91" i="14" s="1"/>
  <c r="AA91" i="14"/>
  <c r="BO91" i="14" s="1"/>
  <c r="Z91" i="14"/>
  <c r="Y91" i="14"/>
  <c r="X91" i="14"/>
  <c r="BL91" i="14" s="1"/>
  <c r="W91" i="14"/>
  <c r="BK91" i="14" s="1"/>
  <c r="V91" i="14"/>
  <c r="BJ91" i="14" s="1"/>
  <c r="U91" i="14"/>
  <c r="BI91" i="14" s="1"/>
  <c r="T91" i="14"/>
  <c r="BH91" i="14" s="1"/>
  <c r="S91" i="14"/>
  <c r="BG91" i="14" s="1"/>
  <c r="R91" i="14"/>
  <c r="BF91" i="14" s="1"/>
  <c r="AC90" i="14"/>
  <c r="BQ90" i="14" s="1"/>
  <c r="AB90" i="14"/>
  <c r="BP90" i="14" s="1"/>
  <c r="AA90" i="14"/>
  <c r="BO90" i="14" s="1"/>
  <c r="Z90" i="14"/>
  <c r="BN90" i="14" s="1"/>
  <c r="Y90" i="14"/>
  <c r="BM90" i="14" s="1"/>
  <c r="X90" i="14"/>
  <c r="BL90" i="14" s="1"/>
  <c r="W90" i="14"/>
  <c r="BK90" i="14" s="1"/>
  <c r="V90" i="14"/>
  <c r="U90" i="14"/>
  <c r="T90" i="14"/>
  <c r="BH90" i="14" s="1"/>
  <c r="S90" i="14"/>
  <c r="BG90" i="14" s="1"/>
  <c r="R90" i="14"/>
  <c r="BF90" i="14" s="1"/>
  <c r="AC89" i="14"/>
  <c r="BQ89" i="14" s="1"/>
  <c r="AB89" i="14"/>
  <c r="BP89" i="14" s="1"/>
  <c r="AA89" i="14"/>
  <c r="BO89" i="14" s="1"/>
  <c r="Z89" i="14"/>
  <c r="BN89" i="14" s="1"/>
  <c r="Y89" i="14"/>
  <c r="BM89" i="14" s="1"/>
  <c r="X89" i="14"/>
  <c r="BL89" i="14" s="1"/>
  <c r="W89" i="14"/>
  <c r="V89" i="14"/>
  <c r="U89" i="14"/>
  <c r="BI89" i="14" s="1"/>
  <c r="T89" i="14"/>
  <c r="BH89" i="14" s="1"/>
  <c r="S89" i="14"/>
  <c r="BG89" i="14" s="1"/>
  <c r="R89" i="14"/>
  <c r="AC88" i="14"/>
  <c r="AB88" i="14"/>
  <c r="BP88" i="14" s="1"/>
  <c r="AA88" i="14"/>
  <c r="BO88" i="14" s="1"/>
  <c r="Z88" i="14"/>
  <c r="BN88" i="14" s="1"/>
  <c r="Y88" i="14"/>
  <c r="BM88" i="14" s="1"/>
  <c r="X88" i="14"/>
  <c r="BL88" i="14" s="1"/>
  <c r="W88" i="14"/>
  <c r="BK88" i="14" s="1"/>
  <c r="V88" i="14"/>
  <c r="BJ88" i="14" s="1"/>
  <c r="U88" i="14"/>
  <c r="BI88" i="14" s="1"/>
  <c r="T88" i="14"/>
  <c r="BH88" i="14" s="1"/>
  <c r="S88" i="14"/>
  <c r="R88" i="14"/>
  <c r="BF88" i="14" s="1"/>
  <c r="AC87" i="14"/>
  <c r="BQ87" i="14" s="1"/>
  <c r="AB87" i="14"/>
  <c r="BP87" i="14" s="1"/>
  <c r="AA87" i="14"/>
  <c r="BO87" i="14" s="1"/>
  <c r="Z87" i="14"/>
  <c r="Y87" i="14"/>
  <c r="X87" i="14"/>
  <c r="BL87" i="14" s="1"/>
  <c r="W87" i="14"/>
  <c r="BK87" i="14" s="1"/>
  <c r="V87" i="14"/>
  <c r="BJ87" i="14" s="1"/>
  <c r="U87" i="14"/>
  <c r="BI87" i="14" s="1"/>
  <c r="T87" i="14"/>
  <c r="BH87" i="14" s="1"/>
  <c r="S87" i="14"/>
  <c r="BG87" i="14" s="1"/>
  <c r="R87" i="14"/>
  <c r="BF87" i="14" s="1"/>
  <c r="AC86" i="14"/>
  <c r="BQ86" i="14" s="1"/>
  <c r="AB86" i="14"/>
  <c r="BP86" i="14" s="1"/>
  <c r="AA86" i="14"/>
  <c r="BO86" i="14" s="1"/>
  <c r="Z86" i="14"/>
  <c r="BN86" i="14" s="1"/>
  <c r="Y86" i="14"/>
  <c r="BM86" i="14" s="1"/>
  <c r="X86" i="14"/>
  <c r="BL86" i="14" s="1"/>
  <c r="W86" i="14"/>
  <c r="BK86" i="14" s="1"/>
  <c r="V86" i="14"/>
  <c r="U86" i="14"/>
  <c r="T86" i="14"/>
  <c r="BH86" i="14" s="1"/>
  <c r="S86" i="14"/>
  <c r="BG86" i="14" s="1"/>
  <c r="R86" i="14"/>
  <c r="BF86" i="14" s="1"/>
  <c r="AC85" i="14"/>
  <c r="BQ85" i="14" s="1"/>
  <c r="AB85" i="14"/>
  <c r="BP85" i="14" s="1"/>
  <c r="AA85" i="14"/>
  <c r="BO85" i="14" s="1"/>
  <c r="Z85" i="14"/>
  <c r="BN85" i="14" s="1"/>
  <c r="Y85" i="14"/>
  <c r="BM85" i="14" s="1"/>
  <c r="X85" i="14"/>
  <c r="BL85" i="14" s="1"/>
  <c r="W85" i="14"/>
  <c r="BK85" i="14" s="1"/>
  <c r="V85" i="14"/>
  <c r="BJ85" i="14" s="1"/>
  <c r="U85" i="14"/>
  <c r="BI85" i="14" s="1"/>
  <c r="T85" i="14"/>
  <c r="BH85" i="14" s="1"/>
  <c r="S85" i="14"/>
  <c r="BG85" i="14" s="1"/>
  <c r="R85" i="14"/>
  <c r="AC84" i="14"/>
  <c r="AB84" i="14"/>
  <c r="BP84" i="14" s="1"/>
  <c r="AA84" i="14"/>
  <c r="BO84" i="14" s="1"/>
  <c r="Z84" i="14"/>
  <c r="BN84" i="14" s="1"/>
  <c r="Y84" i="14"/>
  <c r="BM84" i="14" s="1"/>
  <c r="X84" i="14"/>
  <c r="BL84" i="14" s="1"/>
  <c r="W84" i="14"/>
  <c r="BK84" i="14" s="1"/>
  <c r="V84" i="14"/>
  <c r="BJ84" i="14" s="1"/>
  <c r="U84" i="14"/>
  <c r="BI84" i="14" s="1"/>
  <c r="T84" i="14"/>
  <c r="BH84" i="14" s="1"/>
  <c r="S84" i="14"/>
  <c r="BG84" i="14" s="1"/>
  <c r="R84" i="14"/>
  <c r="BF84" i="14" s="1"/>
  <c r="AC83" i="14"/>
  <c r="BQ83" i="14" s="1"/>
  <c r="AB83" i="14"/>
  <c r="BP83" i="14" s="1"/>
  <c r="AA83" i="14"/>
  <c r="BO83" i="14" s="1"/>
  <c r="Z83" i="14"/>
  <c r="Y83" i="14"/>
  <c r="X83" i="14"/>
  <c r="BL83" i="14" s="1"/>
  <c r="W83" i="14"/>
  <c r="BK83" i="14" s="1"/>
  <c r="V83" i="14"/>
  <c r="BJ83" i="14" s="1"/>
  <c r="U83" i="14"/>
  <c r="BI83" i="14" s="1"/>
  <c r="T83" i="14"/>
  <c r="BH83" i="14" s="1"/>
  <c r="S83" i="14"/>
  <c r="BG83" i="14" s="1"/>
  <c r="R83" i="14"/>
  <c r="BF83" i="14" s="1"/>
  <c r="V81" i="14"/>
  <c r="AC80" i="14"/>
  <c r="BQ80" i="14" s="1"/>
  <c r="AB80" i="14"/>
  <c r="BP80" i="14" s="1"/>
  <c r="AA80" i="14"/>
  <c r="BO80" i="14" s="1"/>
  <c r="Z80" i="14"/>
  <c r="BN80" i="14" s="1"/>
  <c r="Y80" i="14"/>
  <c r="BM80" i="14" s="1"/>
  <c r="X80" i="14"/>
  <c r="BL80" i="14" s="1"/>
  <c r="W80" i="14"/>
  <c r="BK80" i="14" s="1"/>
  <c r="V80" i="14"/>
  <c r="BJ80" i="14" s="1"/>
  <c r="U80" i="14"/>
  <c r="BI80" i="14" s="1"/>
  <c r="T80" i="14"/>
  <c r="BH80" i="14" s="1"/>
  <c r="S80" i="14"/>
  <c r="BG80" i="14" s="1"/>
  <c r="R80" i="14"/>
  <c r="BF80" i="14" s="1"/>
  <c r="BR80" i="14" s="1"/>
  <c r="AC79" i="14"/>
  <c r="BQ79" i="14" s="1"/>
  <c r="AB79" i="14"/>
  <c r="BP79" i="14" s="1"/>
  <c r="AA79" i="14"/>
  <c r="BO79" i="14" s="1"/>
  <c r="Z79" i="14"/>
  <c r="BN79" i="14" s="1"/>
  <c r="Y79" i="14"/>
  <c r="BM79" i="14" s="1"/>
  <c r="X79" i="14"/>
  <c r="BL79" i="14" s="1"/>
  <c r="W79" i="14"/>
  <c r="BK79" i="14" s="1"/>
  <c r="V79" i="14"/>
  <c r="BJ79" i="14" s="1"/>
  <c r="U79" i="14"/>
  <c r="BI79" i="14" s="1"/>
  <c r="T79" i="14"/>
  <c r="BH79" i="14" s="1"/>
  <c r="S79" i="14"/>
  <c r="BG79" i="14" s="1"/>
  <c r="R79" i="14"/>
  <c r="BF79" i="14" s="1"/>
  <c r="AC78" i="14"/>
  <c r="BQ78" i="14" s="1"/>
  <c r="AB78" i="14"/>
  <c r="BP78" i="14" s="1"/>
  <c r="AA78" i="14"/>
  <c r="Z78" i="14"/>
  <c r="BN78" i="14" s="1"/>
  <c r="Y78" i="14"/>
  <c r="BM78" i="14" s="1"/>
  <c r="X78" i="14"/>
  <c r="BL78" i="14" s="1"/>
  <c r="W78" i="14"/>
  <c r="BK78" i="14" s="1"/>
  <c r="V78" i="14"/>
  <c r="BJ78" i="14" s="1"/>
  <c r="U78" i="14"/>
  <c r="BI78" i="14" s="1"/>
  <c r="T78" i="14"/>
  <c r="BH78" i="14" s="1"/>
  <c r="S78" i="14"/>
  <c r="BG78" i="14" s="1"/>
  <c r="R78" i="14"/>
  <c r="BF78" i="14" s="1"/>
  <c r="AC77" i="14"/>
  <c r="BQ77" i="14" s="1"/>
  <c r="AB77" i="14"/>
  <c r="BP77" i="14" s="1"/>
  <c r="AA77" i="14"/>
  <c r="BO77" i="14" s="1"/>
  <c r="Z77" i="14"/>
  <c r="BN77" i="14" s="1"/>
  <c r="Y77" i="14"/>
  <c r="BM77" i="14" s="1"/>
  <c r="X77" i="14"/>
  <c r="BL77" i="14" s="1"/>
  <c r="W77" i="14"/>
  <c r="BK77" i="14" s="1"/>
  <c r="V77" i="14"/>
  <c r="BJ77" i="14" s="1"/>
  <c r="U77" i="14"/>
  <c r="BI77" i="14" s="1"/>
  <c r="T77" i="14"/>
  <c r="BH77" i="14" s="1"/>
  <c r="S77" i="14"/>
  <c r="BG77" i="14" s="1"/>
  <c r="R77" i="14"/>
  <c r="BF77" i="14" s="1"/>
  <c r="AC76" i="14"/>
  <c r="BQ76" i="14" s="1"/>
  <c r="AB76" i="14"/>
  <c r="BP76" i="14" s="1"/>
  <c r="AA76" i="14"/>
  <c r="BO76" i="14" s="1"/>
  <c r="Z76" i="14"/>
  <c r="BN76" i="14" s="1"/>
  <c r="Y76" i="14"/>
  <c r="BM76" i="14" s="1"/>
  <c r="X76" i="14"/>
  <c r="BL76" i="14" s="1"/>
  <c r="W76" i="14"/>
  <c r="BK76" i="14" s="1"/>
  <c r="V76" i="14"/>
  <c r="BJ76" i="14" s="1"/>
  <c r="U76" i="14"/>
  <c r="BI76" i="14" s="1"/>
  <c r="T76" i="14"/>
  <c r="BH76" i="14" s="1"/>
  <c r="S76" i="14"/>
  <c r="BG76" i="14" s="1"/>
  <c r="R76" i="14"/>
  <c r="BF76" i="14" s="1"/>
  <c r="BR76" i="14" s="1"/>
  <c r="AC75" i="14"/>
  <c r="BQ75" i="14" s="1"/>
  <c r="AB75" i="14"/>
  <c r="BP75" i="14" s="1"/>
  <c r="AA75" i="14"/>
  <c r="BO75" i="14" s="1"/>
  <c r="Z75" i="14"/>
  <c r="BN75" i="14" s="1"/>
  <c r="Y75" i="14"/>
  <c r="BM75" i="14" s="1"/>
  <c r="X75" i="14"/>
  <c r="BL75" i="14" s="1"/>
  <c r="W75" i="14"/>
  <c r="BK75" i="14" s="1"/>
  <c r="V75" i="14"/>
  <c r="BJ75" i="14" s="1"/>
  <c r="U75" i="14"/>
  <c r="BI75" i="14" s="1"/>
  <c r="T75" i="14"/>
  <c r="BH75" i="14" s="1"/>
  <c r="S75" i="14"/>
  <c r="BG75" i="14" s="1"/>
  <c r="R75" i="14"/>
  <c r="BF75" i="14" s="1"/>
  <c r="AC74" i="14"/>
  <c r="BQ74" i="14" s="1"/>
  <c r="AB74" i="14"/>
  <c r="BP74" i="14" s="1"/>
  <c r="AA74" i="14"/>
  <c r="BO74" i="14" s="1"/>
  <c r="Z74" i="14"/>
  <c r="BN74" i="14" s="1"/>
  <c r="Y74" i="14"/>
  <c r="BM74" i="14" s="1"/>
  <c r="X74" i="14"/>
  <c r="BL74" i="14" s="1"/>
  <c r="W74" i="14"/>
  <c r="BK74" i="14" s="1"/>
  <c r="V74" i="14"/>
  <c r="BJ74" i="14" s="1"/>
  <c r="U74" i="14"/>
  <c r="BI74" i="14" s="1"/>
  <c r="T74" i="14"/>
  <c r="BH74" i="14" s="1"/>
  <c r="S74" i="14"/>
  <c r="BG74" i="14" s="1"/>
  <c r="R74" i="14"/>
  <c r="BF74" i="14" s="1"/>
  <c r="AC73" i="14"/>
  <c r="BQ73" i="14" s="1"/>
  <c r="AB73" i="14"/>
  <c r="BP73" i="14" s="1"/>
  <c r="AA73" i="14"/>
  <c r="BO73" i="14" s="1"/>
  <c r="Z73" i="14"/>
  <c r="BN73" i="14" s="1"/>
  <c r="Y73" i="14"/>
  <c r="BM73" i="14" s="1"/>
  <c r="X73" i="14"/>
  <c r="BL73" i="14" s="1"/>
  <c r="W73" i="14"/>
  <c r="BK73" i="14" s="1"/>
  <c r="V73" i="14"/>
  <c r="BJ73" i="14" s="1"/>
  <c r="U73" i="14"/>
  <c r="BI73" i="14" s="1"/>
  <c r="T73" i="14"/>
  <c r="BH73" i="14" s="1"/>
  <c r="S73" i="14"/>
  <c r="BG73" i="14" s="1"/>
  <c r="R73" i="14"/>
  <c r="BF73" i="14" s="1"/>
  <c r="AC72" i="14"/>
  <c r="BQ72" i="14" s="1"/>
  <c r="AB72" i="14"/>
  <c r="BP72" i="14" s="1"/>
  <c r="AA72" i="14"/>
  <c r="BO72" i="14" s="1"/>
  <c r="Z72" i="14"/>
  <c r="BN72" i="14" s="1"/>
  <c r="Y72" i="14"/>
  <c r="BM72" i="14" s="1"/>
  <c r="X72" i="14"/>
  <c r="BL72" i="14" s="1"/>
  <c r="W72" i="14"/>
  <c r="BK72" i="14" s="1"/>
  <c r="V72" i="14"/>
  <c r="BJ72" i="14" s="1"/>
  <c r="U72" i="14"/>
  <c r="BI72" i="14" s="1"/>
  <c r="T72" i="14"/>
  <c r="BH72" i="14" s="1"/>
  <c r="S72" i="14"/>
  <c r="BG72" i="14" s="1"/>
  <c r="R72" i="14"/>
  <c r="BF72" i="14" s="1"/>
  <c r="BR72" i="14" s="1"/>
  <c r="AC71" i="14"/>
  <c r="BQ71" i="14" s="1"/>
  <c r="AB71" i="14"/>
  <c r="BP71" i="14" s="1"/>
  <c r="AA71" i="14"/>
  <c r="BO71" i="14" s="1"/>
  <c r="Z71" i="14"/>
  <c r="BN71" i="14" s="1"/>
  <c r="Y71" i="14"/>
  <c r="BM71" i="14" s="1"/>
  <c r="X71" i="14"/>
  <c r="BL71" i="14" s="1"/>
  <c r="W71" i="14"/>
  <c r="BK71" i="14" s="1"/>
  <c r="V71" i="14"/>
  <c r="BJ71" i="14" s="1"/>
  <c r="U71" i="14"/>
  <c r="BI71" i="14" s="1"/>
  <c r="T71" i="14"/>
  <c r="BH71" i="14" s="1"/>
  <c r="S71" i="14"/>
  <c r="BG71" i="14" s="1"/>
  <c r="R71" i="14"/>
  <c r="BF71" i="14" s="1"/>
  <c r="BR71" i="14" s="1"/>
  <c r="AC70" i="14"/>
  <c r="BQ70" i="14" s="1"/>
  <c r="AB70" i="14"/>
  <c r="BP70" i="14" s="1"/>
  <c r="AA70" i="14"/>
  <c r="BO70" i="14" s="1"/>
  <c r="Z70" i="14"/>
  <c r="BN70" i="14" s="1"/>
  <c r="Y70" i="14"/>
  <c r="BM70" i="14" s="1"/>
  <c r="X70" i="14"/>
  <c r="BL70" i="14" s="1"/>
  <c r="W70" i="14"/>
  <c r="BK70" i="14" s="1"/>
  <c r="V70" i="14"/>
  <c r="BJ70" i="14" s="1"/>
  <c r="U70" i="14"/>
  <c r="BI70" i="14" s="1"/>
  <c r="T70" i="14"/>
  <c r="BH70" i="14" s="1"/>
  <c r="S70" i="14"/>
  <c r="BG70" i="14" s="1"/>
  <c r="R70" i="14"/>
  <c r="BF70" i="14" s="1"/>
  <c r="AC69" i="14"/>
  <c r="BQ69" i="14" s="1"/>
  <c r="AB69" i="14"/>
  <c r="BP69" i="14" s="1"/>
  <c r="AA69" i="14"/>
  <c r="BO69" i="14" s="1"/>
  <c r="Z69" i="14"/>
  <c r="BN69" i="14" s="1"/>
  <c r="Y69" i="14"/>
  <c r="BM69" i="14" s="1"/>
  <c r="X69" i="14"/>
  <c r="BL69" i="14" s="1"/>
  <c r="W69" i="14"/>
  <c r="BK69" i="14" s="1"/>
  <c r="V69" i="14"/>
  <c r="BJ69" i="14" s="1"/>
  <c r="U69" i="14"/>
  <c r="BI69" i="14" s="1"/>
  <c r="T69" i="14"/>
  <c r="BH69" i="14" s="1"/>
  <c r="S69" i="14"/>
  <c r="BG69" i="14" s="1"/>
  <c r="R69" i="14"/>
  <c r="BF69" i="14" s="1"/>
  <c r="AC68" i="14"/>
  <c r="BQ68" i="14" s="1"/>
  <c r="AB68" i="14"/>
  <c r="BP68" i="14" s="1"/>
  <c r="AA68" i="14"/>
  <c r="BO68" i="14" s="1"/>
  <c r="Z68" i="14"/>
  <c r="BN68" i="14" s="1"/>
  <c r="Y68" i="14"/>
  <c r="BM68" i="14" s="1"/>
  <c r="X68" i="14"/>
  <c r="BL68" i="14" s="1"/>
  <c r="W68" i="14"/>
  <c r="BK68" i="14" s="1"/>
  <c r="V68" i="14"/>
  <c r="BJ68" i="14" s="1"/>
  <c r="U68" i="14"/>
  <c r="BI68" i="14" s="1"/>
  <c r="T68" i="14"/>
  <c r="BH68" i="14" s="1"/>
  <c r="S68" i="14"/>
  <c r="R68" i="14"/>
  <c r="BF68" i="14" s="1"/>
  <c r="BR68" i="14" s="1"/>
  <c r="AC67" i="14"/>
  <c r="BQ67" i="14" s="1"/>
  <c r="AB67" i="14"/>
  <c r="BP67" i="14" s="1"/>
  <c r="AA67" i="14"/>
  <c r="BO67" i="14" s="1"/>
  <c r="Z67" i="14"/>
  <c r="BN67" i="14" s="1"/>
  <c r="Y67" i="14"/>
  <c r="BM67" i="14" s="1"/>
  <c r="X67" i="14"/>
  <c r="BL67" i="14" s="1"/>
  <c r="W67" i="14"/>
  <c r="BK67" i="14" s="1"/>
  <c r="V67" i="14"/>
  <c r="BJ67" i="14" s="1"/>
  <c r="U67" i="14"/>
  <c r="BI67" i="14" s="1"/>
  <c r="T67" i="14"/>
  <c r="BH67" i="14" s="1"/>
  <c r="S67" i="14"/>
  <c r="BG67" i="14" s="1"/>
  <c r="R67" i="14"/>
  <c r="BF67" i="14" s="1"/>
  <c r="AA66" i="14"/>
  <c r="Z66" i="14"/>
  <c r="V65" i="14"/>
  <c r="AC64" i="14"/>
  <c r="BQ64" i="14" s="1"/>
  <c r="AB64" i="14"/>
  <c r="BP64" i="14" s="1"/>
  <c r="AA64" i="14"/>
  <c r="BO64" i="14" s="1"/>
  <c r="Z64" i="14"/>
  <c r="BN64" i="14" s="1"/>
  <c r="Y64" i="14"/>
  <c r="BM64" i="14" s="1"/>
  <c r="X64" i="14"/>
  <c r="BL64" i="14" s="1"/>
  <c r="W64" i="14"/>
  <c r="BK64" i="14" s="1"/>
  <c r="V64" i="14"/>
  <c r="BJ64" i="14" s="1"/>
  <c r="U64" i="14"/>
  <c r="BI64" i="14" s="1"/>
  <c r="T64" i="14"/>
  <c r="BH64" i="14" s="1"/>
  <c r="S64" i="14"/>
  <c r="BG64" i="14" s="1"/>
  <c r="R64" i="14"/>
  <c r="BF64" i="14" s="1"/>
  <c r="BR64" i="14" s="1"/>
  <c r="AC63" i="14"/>
  <c r="BQ63" i="14" s="1"/>
  <c r="AB63" i="14"/>
  <c r="BP63" i="14" s="1"/>
  <c r="AA63" i="14"/>
  <c r="BO63" i="14" s="1"/>
  <c r="Z63" i="14"/>
  <c r="BN63" i="14" s="1"/>
  <c r="Y63" i="14"/>
  <c r="BM63" i="14" s="1"/>
  <c r="X63" i="14"/>
  <c r="BL63" i="14" s="1"/>
  <c r="W63" i="14"/>
  <c r="BK63" i="14" s="1"/>
  <c r="V63" i="14"/>
  <c r="BJ63" i="14" s="1"/>
  <c r="U63" i="14"/>
  <c r="BI63" i="14" s="1"/>
  <c r="T63" i="14"/>
  <c r="BH63" i="14" s="1"/>
  <c r="S63" i="14"/>
  <c r="BG63" i="14" s="1"/>
  <c r="R63" i="14"/>
  <c r="BF63" i="14" s="1"/>
  <c r="BR63" i="14" s="1"/>
  <c r="AC62" i="14"/>
  <c r="BQ62" i="14" s="1"/>
  <c r="AB62" i="14"/>
  <c r="BP62" i="14" s="1"/>
  <c r="AA62" i="14"/>
  <c r="BO62" i="14" s="1"/>
  <c r="Z62" i="14"/>
  <c r="BN62" i="14" s="1"/>
  <c r="Y62" i="14"/>
  <c r="BM62" i="14" s="1"/>
  <c r="X62" i="14"/>
  <c r="BL62" i="14" s="1"/>
  <c r="W62" i="14"/>
  <c r="BK62" i="14" s="1"/>
  <c r="V62" i="14"/>
  <c r="BJ62" i="14" s="1"/>
  <c r="U62" i="14"/>
  <c r="BI62" i="14" s="1"/>
  <c r="T62" i="14"/>
  <c r="BH62" i="14" s="1"/>
  <c r="S62" i="14"/>
  <c r="BG62" i="14" s="1"/>
  <c r="R62" i="14"/>
  <c r="BF62" i="14" s="1"/>
  <c r="AC61" i="14"/>
  <c r="BQ61" i="14" s="1"/>
  <c r="AB61" i="14"/>
  <c r="BP61" i="14" s="1"/>
  <c r="AA61" i="14"/>
  <c r="BO61" i="14" s="1"/>
  <c r="Z61" i="14"/>
  <c r="BN61" i="14" s="1"/>
  <c r="Y61" i="14"/>
  <c r="BM61" i="14" s="1"/>
  <c r="X61" i="14"/>
  <c r="BL61" i="14" s="1"/>
  <c r="W61" i="14"/>
  <c r="BK61" i="14" s="1"/>
  <c r="V61" i="14"/>
  <c r="BJ61" i="14" s="1"/>
  <c r="U61" i="14"/>
  <c r="BI61" i="14" s="1"/>
  <c r="T61" i="14"/>
  <c r="BH61" i="14" s="1"/>
  <c r="S61" i="14"/>
  <c r="BG61" i="14" s="1"/>
  <c r="R61" i="14"/>
  <c r="BF61" i="14" s="1"/>
  <c r="AC60" i="14"/>
  <c r="BQ60" i="14" s="1"/>
  <c r="AB60" i="14"/>
  <c r="BP60" i="14" s="1"/>
  <c r="AA60" i="14"/>
  <c r="BO60" i="14" s="1"/>
  <c r="Z60" i="14"/>
  <c r="BN60" i="14" s="1"/>
  <c r="Y60" i="14"/>
  <c r="BM60" i="14" s="1"/>
  <c r="X60" i="14"/>
  <c r="BL60" i="14" s="1"/>
  <c r="W60" i="14"/>
  <c r="BK60" i="14" s="1"/>
  <c r="V60" i="14"/>
  <c r="BJ60" i="14" s="1"/>
  <c r="U60" i="14"/>
  <c r="BI60" i="14" s="1"/>
  <c r="T60" i="14"/>
  <c r="BH60" i="14" s="1"/>
  <c r="S60" i="14"/>
  <c r="BG60" i="14" s="1"/>
  <c r="R60" i="14"/>
  <c r="BF60" i="14" s="1"/>
  <c r="BR60" i="14" s="1"/>
  <c r="AC59" i="14"/>
  <c r="BQ59" i="14" s="1"/>
  <c r="AB59" i="14"/>
  <c r="BP59" i="14" s="1"/>
  <c r="AA59" i="14"/>
  <c r="BO59" i="14" s="1"/>
  <c r="Z59" i="14"/>
  <c r="BN59" i="14" s="1"/>
  <c r="Y59" i="14"/>
  <c r="BM59" i="14" s="1"/>
  <c r="X59" i="14"/>
  <c r="BL59" i="14" s="1"/>
  <c r="W59" i="14"/>
  <c r="BK59" i="14" s="1"/>
  <c r="V59" i="14"/>
  <c r="BJ59" i="14" s="1"/>
  <c r="U59" i="14"/>
  <c r="BI59" i="14" s="1"/>
  <c r="T59" i="14"/>
  <c r="BH59" i="14" s="1"/>
  <c r="S59" i="14"/>
  <c r="BG59" i="14" s="1"/>
  <c r="R59" i="14"/>
  <c r="BF59" i="14" s="1"/>
  <c r="BR59" i="14" s="1"/>
  <c r="AC58" i="14"/>
  <c r="BQ58" i="14" s="1"/>
  <c r="AB58" i="14"/>
  <c r="BP58" i="14" s="1"/>
  <c r="AA58" i="14"/>
  <c r="BO58" i="14" s="1"/>
  <c r="Z58" i="14"/>
  <c r="BN58" i="14" s="1"/>
  <c r="Y58" i="14"/>
  <c r="BM58" i="14" s="1"/>
  <c r="X58" i="14"/>
  <c r="BL58" i="14" s="1"/>
  <c r="W58" i="14"/>
  <c r="BK58" i="14" s="1"/>
  <c r="V58" i="14"/>
  <c r="BJ58" i="14" s="1"/>
  <c r="U58" i="14"/>
  <c r="BI58" i="14" s="1"/>
  <c r="T58" i="14"/>
  <c r="BH58" i="14" s="1"/>
  <c r="S58" i="14"/>
  <c r="BG58" i="14" s="1"/>
  <c r="R58" i="14"/>
  <c r="BF58" i="14" s="1"/>
  <c r="AC57" i="14"/>
  <c r="BQ57" i="14" s="1"/>
  <c r="AB57" i="14"/>
  <c r="BP57" i="14" s="1"/>
  <c r="AA57" i="14"/>
  <c r="BO57" i="14" s="1"/>
  <c r="Z57" i="14"/>
  <c r="BN57" i="14" s="1"/>
  <c r="Y57" i="14"/>
  <c r="BM57" i="14" s="1"/>
  <c r="X57" i="14"/>
  <c r="BL57" i="14" s="1"/>
  <c r="W57" i="14"/>
  <c r="V57" i="14"/>
  <c r="BJ57" i="14" s="1"/>
  <c r="U57" i="14"/>
  <c r="BI57" i="14" s="1"/>
  <c r="T57" i="14"/>
  <c r="BH57" i="14" s="1"/>
  <c r="S57" i="14"/>
  <c r="BG57" i="14" s="1"/>
  <c r="R57" i="14"/>
  <c r="BF57" i="14" s="1"/>
  <c r="AC56" i="14"/>
  <c r="BQ56" i="14" s="1"/>
  <c r="AB56" i="14"/>
  <c r="BP56" i="14" s="1"/>
  <c r="AA56" i="14"/>
  <c r="BO56" i="14" s="1"/>
  <c r="Z56" i="14"/>
  <c r="BN56" i="14" s="1"/>
  <c r="Y56" i="14"/>
  <c r="BM56" i="14" s="1"/>
  <c r="X56" i="14"/>
  <c r="BL56" i="14" s="1"/>
  <c r="W56" i="14"/>
  <c r="BK56" i="14" s="1"/>
  <c r="V56" i="14"/>
  <c r="BJ56" i="14" s="1"/>
  <c r="U56" i="14"/>
  <c r="BI56" i="14" s="1"/>
  <c r="T56" i="14"/>
  <c r="BH56" i="14" s="1"/>
  <c r="S56" i="14"/>
  <c r="BG56" i="14" s="1"/>
  <c r="R56" i="14"/>
  <c r="BF56" i="14" s="1"/>
  <c r="BR56" i="14" s="1"/>
  <c r="AC55" i="14"/>
  <c r="BQ55" i="14" s="1"/>
  <c r="AB55" i="14"/>
  <c r="BP55" i="14" s="1"/>
  <c r="AA55" i="14"/>
  <c r="BO55" i="14" s="1"/>
  <c r="Z55" i="14"/>
  <c r="BN55" i="14" s="1"/>
  <c r="Y55" i="14"/>
  <c r="BM55" i="14" s="1"/>
  <c r="X55" i="14"/>
  <c r="BL55" i="14" s="1"/>
  <c r="W55" i="14"/>
  <c r="BK55" i="14" s="1"/>
  <c r="V55" i="14"/>
  <c r="BJ55" i="14" s="1"/>
  <c r="U55" i="14"/>
  <c r="BI55" i="14" s="1"/>
  <c r="T55" i="14"/>
  <c r="BH55" i="14" s="1"/>
  <c r="S55" i="14"/>
  <c r="BG55" i="14" s="1"/>
  <c r="R55" i="14"/>
  <c r="BF55" i="14" s="1"/>
  <c r="AC54" i="14"/>
  <c r="BQ54" i="14" s="1"/>
  <c r="AB54" i="14"/>
  <c r="BP54" i="14" s="1"/>
  <c r="AA54" i="14"/>
  <c r="BO54" i="14" s="1"/>
  <c r="Z54" i="14"/>
  <c r="BN54" i="14" s="1"/>
  <c r="Y54" i="14"/>
  <c r="BM54" i="14" s="1"/>
  <c r="X54" i="14"/>
  <c r="BL54" i="14" s="1"/>
  <c r="W54" i="14"/>
  <c r="BK54" i="14" s="1"/>
  <c r="V54" i="14"/>
  <c r="BJ54" i="14" s="1"/>
  <c r="U54" i="14"/>
  <c r="BI54" i="14" s="1"/>
  <c r="T54" i="14"/>
  <c r="BH54" i="14" s="1"/>
  <c r="S54" i="14"/>
  <c r="BG54" i="14" s="1"/>
  <c r="R54" i="14"/>
  <c r="BF54" i="14" s="1"/>
  <c r="AC53" i="14"/>
  <c r="BQ53" i="14" s="1"/>
  <c r="AB53" i="14"/>
  <c r="BP53" i="14" s="1"/>
  <c r="AA53" i="14"/>
  <c r="BO53" i="14" s="1"/>
  <c r="Z53" i="14"/>
  <c r="BN53" i="14" s="1"/>
  <c r="Y53" i="14"/>
  <c r="BM53" i="14" s="1"/>
  <c r="X53" i="14"/>
  <c r="BL53" i="14" s="1"/>
  <c r="W53" i="14"/>
  <c r="BK53" i="14" s="1"/>
  <c r="V53" i="14"/>
  <c r="BJ53" i="14" s="1"/>
  <c r="U53" i="14"/>
  <c r="BI53" i="14" s="1"/>
  <c r="T53" i="14"/>
  <c r="BH53" i="14" s="1"/>
  <c r="S53" i="14"/>
  <c r="BG53" i="14" s="1"/>
  <c r="R53" i="14"/>
  <c r="BF53" i="14" s="1"/>
  <c r="AC52" i="14"/>
  <c r="BQ52" i="14" s="1"/>
  <c r="AB52" i="14"/>
  <c r="BP52" i="14" s="1"/>
  <c r="AA52" i="14"/>
  <c r="BO52" i="14" s="1"/>
  <c r="Z52" i="14"/>
  <c r="BN52" i="14" s="1"/>
  <c r="Y52" i="14"/>
  <c r="BM52" i="14" s="1"/>
  <c r="X52" i="14"/>
  <c r="BL52" i="14" s="1"/>
  <c r="W52" i="14"/>
  <c r="BK52" i="14" s="1"/>
  <c r="V52" i="14"/>
  <c r="BJ52" i="14" s="1"/>
  <c r="U52" i="14"/>
  <c r="BI52" i="14" s="1"/>
  <c r="T52" i="14"/>
  <c r="BH52" i="14" s="1"/>
  <c r="S52" i="14"/>
  <c r="BG52" i="14" s="1"/>
  <c r="R52" i="14"/>
  <c r="BF52" i="14" s="1"/>
  <c r="BR52" i="14" s="1"/>
  <c r="AC51" i="14"/>
  <c r="BQ51" i="14" s="1"/>
  <c r="AB51" i="14"/>
  <c r="BP51" i="14" s="1"/>
  <c r="AA51" i="14"/>
  <c r="BO51" i="14" s="1"/>
  <c r="Z51" i="14"/>
  <c r="BN51" i="14" s="1"/>
  <c r="Y51" i="14"/>
  <c r="BM51" i="14" s="1"/>
  <c r="X51" i="14"/>
  <c r="BL51" i="14" s="1"/>
  <c r="W51" i="14"/>
  <c r="BK51" i="14" s="1"/>
  <c r="V51" i="14"/>
  <c r="BJ51" i="14" s="1"/>
  <c r="U51" i="14"/>
  <c r="BI51" i="14" s="1"/>
  <c r="T51" i="14"/>
  <c r="BH51" i="14" s="1"/>
  <c r="S51" i="14"/>
  <c r="BG51" i="14" s="1"/>
  <c r="R51" i="14"/>
  <c r="BF51" i="14" s="1"/>
  <c r="BR51" i="14" s="1"/>
  <c r="AA50" i="14"/>
  <c r="Z50" i="14"/>
  <c r="V49" i="14"/>
  <c r="AC48" i="14"/>
  <c r="BQ48" i="14" s="1"/>
  <c r="AB48" i="14"/>
  <c r="BP48" i="14" s="1"/>
  <c r="AA48" i="14"/>
  <c r="BO48" i="14" s="1"/>
  <c r="Z48" i="14"/>
  <c r="BN48" i="14" s="1"/>
  <c r="Y48" i="14"/>
  <c r="BM48" i="14" s="1"/>
  <c r="X48" i="14"/>
  <c r="BL48" i="14" s="1"/>
  <c r="W48" i="14"/>
  <c r="V48" i="14"/>
  <c r="BJ48" i="14" s="1"/>
  <c r="U48" i="14"/>
  <c r="BI48" i="14" s="1"/>
  <c r="T48" i="14"/>
  <c r="BH48" i="14" s="1"/>
  <c r="S48" i="14"/>
  <c r="BG48" i="14" s="1"/>
  <c r="R48" i="14"/>
  <c r="BF48" i="14" s="1"/>
  <c r="AC47" i="14"/>
  <c r="BQ47" i="14" s="1"/>
  <c r="AB47" i="14"/>
  <c r="BP47" i="14" s="1"/>
  <c r="AA47" i="14"/>
  <c r="BO47" i="14" s="1"/>
  <c r="Z47" i="14"/>
  <c r="BN47" i="14" s="1"/>
  <c r="Y47" i="14"/>
  <c r="BM47" i="14" s="1"/>
  <c r="X47" i="14"/>
  <c r="BL47" i="14" s="1"/>
  <c r="W47" i="14"/>
  <c r="BK47" i="14" s="1"/>
  <c r="V47" i="14"/>
  <c r="BJ47" i="14" s="1"/>
  <c r="U47" i="14"/>
  <c r="BI47" i="14" s="1"/>
  <c r="T47" i="14"/>
  <c r="BH47" i="14" s="1"/>
  <c r="S47" i="14"/>
  <c r="R47" i="14"/>
  <c r="BF47" i="14" s="1"/>
  <c r="AC46" i="14"/>
  <c r="BQ46" i="14" s="1"/>
  <c r="AB46" i="14"/>
  <c r="BP46" i="14" s="1"/>
  <c r="AA46" i="14"/>
  <c r="Z46" i="14"/>
  <c r="BN46" i="14" s="1"/>
  <c r="Y46" i="14"/>
  <c r="BM46" i="14" s="1"/>
  <c r="X46" i="14"/>
  <c r="BL46" i="14" s="1"/>
  <c r="W46" i="14"/>
  <c r="BK46" i="14" s="1"/>
  <c r="V46" i="14"/>
  <c r="BJ46" i="14" s="1"/>
  <c r="U46" i="14"/>
  <c r="BI46" i="14" s="1"/>
  <c r="T46" i="14"/>
  <c r="BH46" i="14" s="1"/>
  <c r="S46" i="14"/>
  <c r="BG46" i="14" s="1"/>
  <c r="R46" i="14"/>
  <c r="BF46" i="14" s="1"/>
  <c r="AC45" i="14"/>
  <c r="BQ45" i="14" s="1"/>
  <c r="AB45" i="14"/>
  <c r="BP45" i="14" s="1"/>
  <c r="AA45" i="14"/>
  <c r="Z45" i="14"/>
  <c r="BN45" i="14" s="1"/>
  <c r="Y45" i="14"/>
  <c r="BM45" i="14" s="1"/>
  <c r="X45" i="14"/>
  <c r="BL45" i="14" s="1"/>
  <c r="W45" i="14"/>
  <c r="BK45" i="14" s="1"/>
  <c r="V45" i="14"/>
  <c r="BJ45" i="14" s="1"/>
  <c r="U45" i="14"/>
  <c r="BI45" i="14" s="1"/>
  <c r="T45" i="14"/>
  <c r="BH45" i="14" s="1"/>
  <c r="S45" i="14"/>
  <c r="BG45" i="14" s="1"/>
  <c r="R45" i="14"/>
  <c r="BF45" i="14" s="1"/>
  <c r="AC44" i="14"/>
  <c r="BQ44" i="14" s="1"/>
  <c r="AB44" i="14"/>
  <c r="BP44" i="14" s="1"/>
  <c r="AA44" i="14"/>
  <c r="BO44" i="14" s="1"/>
  <c r="Z44" i="14"/>
  <c r="BN44" i="14" s="1"/>
  <c r="Y44" i="14"/>
  <c r="BM44" i="14" s="1"/>
  <c r="X44" i="14"/>
  <c r="BL44" i="14" s="1"/>
  <c r="W44" i="14"/>
  <c r="V44" i="14"/>
  <c r="BJ44" i="14" s="1"/>
  <c r="U44" i="14"/>
  <c r="BI44" i="14" s="1"/>
  <c r="T44" i="14"/>
  <c r="BH44" i="14" s="1"/>
  <c r="S44" i="14"/>
  <c r="BG44" i="14" s="1"/>
  <c r="R44" i="14"/>
  <c r="BF44" i="14" s="1"/>
  <c r="AC43" i="14"/>
  <c r="BQ43" i="14" s="1"/>
  <c r="AB43" i="14"/>
  <c r="BP43" i="14" s="1"/>
  <c r="AA43" i="14"/>
  <c r="BO43" i="14" s="1"/>
  <c r="Z43" i="14"/>
  <c r="BN43" i="14" s="1"/>
  <c r="Y43" i="14"/>
  <c r="BM43" i="14" s="1"/>
  <c r="X43" i="14"/>
  <c r="BL43" i="14" s="1"/>
  <c r="W43" i="14"/>
  <c r="BK43" i="14" s="1"/>
  <c r="V43" i="14"/>
  <c r="BJ43" i="14" s="1"/>
  <c r="U43" i="14"/>
  <c r="BI43" i="14" s="1"/>
  <c r="T43" i="14"/>
  <c r="BH43" i="14" s="1"/>
  <c r="S43" i="14"/>
  <c r="R43" i="14"/>
  <c r="BF43" i="14" s="1"/>
  <c r="AC42" i="14"/>
  <c r="BQ42" i="14" s="1"/>
  <c r="AB42" i="14"/>
  <c r="BP42" i="14" s="1"/>
  <c r="AA42" i="14"/>
  <c r="BO42" i="14" s="1"/>
  <c r="Z42" i="14"/>
  <c r="BN42" i="14" s="1"/>
  <c r="Y42" i="14"/>
  <c r="BM42" i="14" s="1"/>
  <c r="X42" i="14"/>
  <c r="BL42" i="14" s="1"/>
  <c r="W42" i="14"/>
  <c r="BK42" i="14" s="1"/>
  <c r="V42" i="14"/>
  <c r="BJ42" i="14" s="1"/>
  <c r="U42" i="14"/>
  <c r="BI42" i="14" s="1"/>
  <c r="T42" i="14"/>
  <c r="BH42" i="14" s="1"/>
  <c r="S42" i="14"/>
  <c r="BG42" i="14" s="1"/>
  <c r="R42" i="14"/>
  <c r="BF42" i="14" s="1"/>
  <c r="AC41" i="14"/>
  <c r="BQ41" i="14" s="1"/>
  <c r="AB41" i="14"/>
  <c r="BP41" i="14" s="1"/>
  <c r="AA41" i="14"/>
  <c r="Z41" i="14"/>
  <c r="BN41" i="14" s="1"/>
  <c r="Y41" i="14"/>
  <c r="BM41" i="14" s="1"/>
  <c r="X41" i="14"/>
  <c r="BL41" i="14" s="1"/>
  <c r="W41" i="14"/>
  <c r="BK41" i="14" s="1"/>
  <c r="V41" i="14"/>
  <c r="BJ41" i="14" s="1"/>
  <c r="U41" i="14"/>
  <c r="BI41" i="14" s="1"/>
  <c r="T41" i="14"/>
  <c r="BH41" i="14" s="1"/>
  <c r="S41" i="14"/>
  <c r="BG41" i="14" s="1"/>
  <c r="R41" i="14"/>
  <c r="BF41" i="14" s="1"/>
  <c r="AC40" i="14"/>
  <c r="BQ40" i="14" s="1"/>
  <c r="AB40" i="14"/>
  <c r="BP40" i="14" s="1"/>
  <c r="AA40" i="14"/>
  <c r="BO40" i="14" s="1"/>
  <c r="Z40" i="14"/>
  <c r="BN40" i="14" s="1"/>
  <c r="Y40" i="14"/>
  <c r="BM40" i="14" s="1"/>
  <c r="X40" i="14"/>
  <c r="BL40" i="14" s="1"/>
  <c r="W40" i="14"/>
  <c r="V40" i="14"/>
  <c r="BJ40" i="14" s="1"/>
  <c r="U40" i="14"/>
  <c r="BI40" i="14" s="1"/>
  <c r="T40" i="14"/>
  <c r="BH40" i="14" s="1"/>
  <c r="S40" i="14"/>
  <c r="BG40" i="14" s="1"/>
  <c r="R40" i="14"/>
  <c r="BF40" i="14" s="1"/>
  <c r="AC39" i="14"/>
  <c r="BQ39" i="14" s="1"/>
  <c r="AB39" i="14"/>
  <c r="BP39" i="14" s="1"/>
  <c r="AA39" i="14"/>
  <c r="BO39" i="14" s="1"/>
  <c r="Z39" i="14"/>
  <c r="BN39" i="14" s="1"/>
  <c r="Y39" i="14"/>
  <c r="BM39" i="14" s="1"/>
  <c r="X39" i="14"/>
  <c r="BL39" i="14" s="1"/>
  <c r="W39" i="14"/>
  <c r="BK39" i="14" s="1"/>
  <c r="V39" i="14"/>
  <c r="BJ39" i="14" s="1"/>
  <c r="U39" i="14"/>
  <c r="BI39" i="14" s="1"/>
  <c r="T39" i="14"/>
  <c r="BH39" i="14" s="1"/>
  <c r="S39" i="14"/>
  <c r="R39" i="14"/>
  <c r="BF39" i="14" s="1"/>
  <c r="AC38" i="14"/>
  <c r="BQ38" i="14" s="1"/>
  <c r="AB38" i="14"/>
  <c r="BP38" i="14" s="1"/>
  <c r="AA38" i="14"/>
  <c r="BO38" i="14" s="1"/>
  <c r="Z38" i="14"/>
  <c r="BN38" i="14" s="1"/>
  <c r="Y38" i="14"/>
  <c r="BM38" i="14" s="1"/>
  <c r="X38" i="14"/>
  <c r="BL38" i="14" s="1"/>
  <c r="W38" i="14"/>
  <c r="BK38" i="14" s="1"/>
  <c r="V38" i="14"/>
  <c r="BJ38" i="14" s="1"/>
  <c r="U38" i="14"/>
  <c r="BI38" i="14" s="1"/>
  <c r="T38" i="14"/>
  <c r="BH38" i="14" s="1"/>
  <c r="S38" i="14"/>
  <c r="BG38" i="14" s="1"/>
  <c r="R38" i="14"/>
  <c r="BF38" i="14" s="1"/>
  <c r="AC37" i="14"/>
  <c r="BQ37" i="14" s="1"/>
  <c r="AB37" i="14"/>
  <c r="BP37" i="14" s="1"/>
  <c r="AA37" i="14"/>
  <c r="Z37" i="14"/>
  <c r="BN37" i="14" s="1"/>
  <c r="Y37" i="14"/>
  <c r="BM37" i="14" s="1"/>
  <c r="X37" i="14"/>
  <c r="BL37" i="14" s="1"/>
  <c r="W37" i="14"/>
  <c r="BK37" i="14" s="1"/>
  <c r="V37" i="14"/>
  <c r="BJ37" i="14" s="1"/>
  <c r="U37" i="14"/>
  <c r="BI37" i="14" s="1"/>
  <c r="T37" i="14"/>
  <c r="BH37" i="14" s="1"/>
  <c r="S37" i="14"/>
  <c r="BG37" i="14" s="1"/>
  <c r="R37" i="14"/>
  <c r="BF37" i="14" s="1"/>
  <c r="AC36" i="14"/>
  <c r="BQ36" i="14" s="1"/>
  <c r="AB36" i="14"/>
  <c r="BP36" i="14" s="1"/>
  <c r="AA36" i="14"/>
  <c r="BO36" i="14" s="1"/>
  <c r="Z36" i="14"/>
  <c r="BN36" i="14" s="1"/>
  <c r="Y36" i="14"/>
  <c r="BM36" i="14" s="1"/>
  <c r="X36" i="14"/>
  <c r="BL36" i="14" s="1"/>
  <c r="W36" i="14"/>
  <c r="V36" i="14"/>
  <c r="BJ36" i="14" s="1"/>
  <c r="U36" i="14"/>
  <c r="BI36" i="14" s="1"/>
  <c r="T36" i="14"/>
  <c r="BH36" i="14" s="1"/>
  <c r="S36" i="14"/>
  <c r="R36" i="14"/>
  <c r="BF36" i="14" s="1"/>
  <c r="AC35" i="14"/>
  <c r="BQ35" i="14" s="1"/>
  <c r="AB35" i="14"/>
  <c r="BP35" i="14" s="1"/>
  <c r="AA35" i="14"/>
  <c r="BO35" i="14" s="1"/>
  <c r="Z35" i="14"/>
  <c r="BN35" i="14" s="1"/>
  <c r="Y35" i="14"/>
  <c r="BM35" i="14" s="1"/>
  <c r="X35" i="14"/>
  <c r="BL35" i="14" s="1"/>
  <c r="W35" i="14"/>
  <c r="BK35" i="14" s="1"/>
  <c r="V35" i="14"/>
  <c r="BJ35" i="14" s="1"/>
  <c r="U35" i="14"/>
  <c r="BI35" i="14" s="1"/>
  <c r="T35" i="14"/>
  <c r="BH35" i="14" s="1"/>
  <c r="S35" i="14"/>
  <c r="R35" i="14"/>
  <c r="BF35" i="14" s="1"/>
  <c r="AA34" i="14"/>
  <c r="Z34" i="14"/>
  <c r="V33" i="14"/>
  <c r="AC32" i="14"/>
  <c r="BQ32" i="14" s="1"/>
  <c r="AB32" i="14"/>
  <c r="BP32" i="14" s="1"/>
  <c r="AA32" i="14"/>
  <c r="Z32" i="14"/>
  <c r="Y32" i="14"/>
  <c r="X32" i="14"/>
  <c r="BL32" i="14" s="1"/>
  <c r="W32" i="14"/>
  <c r="BK32" i="14" s="1"/>
  <c r="V32" i="14"/>
  <c r="BJ32" i="14" s="1"/>
  <c r="U32" i="14"/>
  <c r="BI32" i="14" s="1"/>
  <c r="T32" i="14"/>
  <c r="BH32" i="14" s="1"/>
  <c r="S32" i="14"/>
  <c r="BG32" i="14" s="1"/>
  <c r="R32" i="14"/>
  <c r="BF32" i="14" s="1"/>
  <c r="AC31" i="14"/>
  <c r="BQ31" i="14" s="1"/>
  <c r="AB31" i="14"/>
  <c r="BP31" i="14" s="1"/>
  <c r="AA31" i="14"/>
  <c r="BO31" i="14" s="1"/>
  <c r="Z31" i="14"/>
  <c r="BN31" i="14" s="1"/>
  <c r="Y31" i="14"/>
  <c r="BM31" i="14" s="1"/>
  <c r="X31" i="14"/>
  <c r="BL31" i="14" s="1"/>
  <c r="W31" i="14"/>
  <c r="V31" i="14"/>
  <c r="U31" i="14"/>
  <c r="T31" i="14"/>
  <c r="BH31" i="14" s="1"/>
  <c r="S31" i="14"/>
  <c r="BG31" i="14" s="1"/>
  <c r="R31" i="14"/>
  <c r="BF31" i="14" s="1"/>
  <c r="AC30" i="14"/>
  <c r="BQ30" i="14" s="1"/>
  <c r="AB30" i="14"/>
  <c r="BP30" i="14" s="1"/>
  <c r="AA30" i="14"/>
  <c r="BO30" i="14" s="1"/>
  <c r="Z30" i="14"/>
  <c r="BN30" i="14" s="1"/>
  <c r="Y30" i="14"/>
  <c r="BM30" i="14" s="1"/>
  <c r="X30" i="14"/>
  <c r="BL30" i="14" s="1"/>
  <c r="W30" i="14"/>
  <c r="BK30" i="14" s="1"/>
  <c r="V30" i="14"/>
  <c r="BJ30" i="14" s="1"/>
  <c r="U30" i="14"/>
  <c r="BI30" i="14" s="1"/>
  <c r="T30" i="14"/>
  <c r="BH30" i="14" s="1"/>
  <c r="S30" i="14"/>
  <c r="R30" i="14"/>
  <c r="AC29" i="14"/>
  <c r="AB29" i="14"/>
  <c r="BP29" i="14" s="1"/>
  <c r="AA29" i="14"/>
  <c r="BO29" i="14" s="1"/>
  <c r="Z29" i="14"/>
  <c r="BN29" i="14" s="1"/>
  <c r="Y29" i="14"/>
  <c r="BM29" i="14" s="1"/>
  <c r="X29" i="14"/>
  <c r="BL29" i="14" s="1"/>
  <c r="W29" i="14"/>
  <c r="BK29" i="14" s="1"/>
  <c r="V29" i="14"/>
  <c r="BJ29" i="14" s="1"/>
  <c r="U29" i="14"/>
  <c r="BI29" i="14" s="1"/>
  <c r="T29" i="14"/>
  <c r="BH29" i="14" s="1"/>
  <c r="S29" i="14"/>
  <c r="BG29" i="14" s="1"/>
  <c r="R29" i="14"/>
  <c r="BF29" i="14" s="1"/>
  <c r="AC28" i="14"/>
  <c r="BQ28" i="14" s="1"/>
  <c r="AB28" i="14"/>
  <c r="BP28" i="14" s="1"/>
  <c r="AA28" i="14"/>
  <c r="Z28" i="14"/>
  <c r="Y28" i="14"/>
  <c r="X28" i="14"/>
  <c r="BL28" i="14" s="1"/>
  <c r="W28" i="14"/>
  <c r="BK28" i="14" s="1"/>
  <c r="V28" i="14"/>
  <c r="BJ28" i="14" s="1"/>
  <c r="U28" i="14"/>
  <c r="BI28" i="14" s="1"/>
  <c r="T28" i="14"/>
  <c r="BH28" i="14" s="1"/>
  <c r="S28" i="14"/>
  <c r="BG28" i="14" s="1"/>
  <c r="R28" i="14"/>
  <c r="BF28" i="14" s="1"/>
  <c r="AC27" i="14"/>
  <c r="BQ27" i="14" s="1"/>
  <c r="AB27" i="14"/>
  <c r="BP27" i="14" s="1"/>
  <c r="AA27" i="14"/>
  <c r="BO27" i="14" s="1"/>
  <c r="Z27" i="14"/>
  <c r="BN27" i="14" s="1"/>
  <c r="Y27" i="14"/>
  <c r="BM27" i="14" s="1"/>
  <c r="X27" i="14"/>
  <c r="BL27" i="14" s="1"/>
  <c r="W27" i="14"/>
  <c r="V27" i="14"/>
  <c r="U27" i="14"/>
  <c r="T27" i="14"/>
  <c r="BH27" i="14" s="1"/>
  <c r="S27" i="14"/>
  <c r="BG27" i="14" s="1"/>
  <c r="R27" i="14"/>
  <c r="BF27" i="14" s="1"/>
  <c r="AC26" i="14"/>
  <c r="BQ26" i="14" s="1"/>
  <c r="AB26" i="14"/>
  <c r="BP26" i="14" s="1"/>
  <c r="AA26" i="14"/>
  <c r="BO26" i="14" s="1"/>
  <c r="Z26" i="14"/>
  <c r="BN26" i="14" s="1"/>
  <c r="Y26" i="14"/>
  <c r="BM26" i="14" s="1"/>
  <c r="X26" i="14"/>
  <c r="BL26" i="14" s="1"/>
  <c r="W26" i="14"/>
  <c r="BK26" i="14" s="1"/>
  <c r="V26" i="14"/>
  <c r="BJ26" i="14" s="1"/>
  <c r="U26" i="14"/>
  <c r="BI26" i="14" s="1"/>
  <c r="T26" i="14"/>
  <c r="BH26" i="14" s="1"/>
  <c r="S26" i="14"/>
  <c r="R26" i="14"/>
  <c r="AC25" i="14"/>
  <c r="AB25" i="14"/>
  <c r="BP25" i="14" s="1"/>
  <c r="AA25" i="14"/>
  <c r="BO25" i="14" s="1"/>
  <c r="Z25" i="14"/>
  <c r="BN25" i="14" s="1"/>
  <c r="Y25" i="14"/>
  <c r="BM25" i="14" s="1"/>
  <c r="X25" i="14"/>
  <c r="BL25" i="14" s="1"/>
  <c r="W25" i="14"/>
  <c r="V25" i="14"/>
  <c r="BJ25" i="14" s="1"/>
  <c r="U25" i="14"/>
  <c r="BI25" i="14" s="1"/>
  <c r="T25" i="14"/>
  <c r="BH25" i="14" s="1"/>
  <c r="S25" i="14"/>
  <c r="BG25" i="14" s="1"/>
  <c r="R25" i="14"/>
  <c r="BF25" i="14" s="1"/>
  <c r="AC24" i="14"/>
  <c r="BQ24" i="14" s="1"/>
  <c r="AB24" i="14"/>
  <c r="BP24" i="14" s="1"/>
  <c r="AA24" i="14"/>
  <c r="Z24" i="14"/>
  <c r="Y24" i="14"/>
  <c r="X24" i="14"/>
  <c r="BL24" i="14" s="1"/>
  <c r="W24" i="14"/>
  <c r="BK24" i="14" s="1"/>
  <c r="V24" i="14"/>
  <c r="BJ24" i="14" s="1"/>
  <c r="U24" i="14"/>
  <c r="BI24" i="14" s="1"/>
  <c r="T24" i="14"/>
  <c r="BH24" i="14" s="1"/>
  <c r="S24" i="14"/>
  <c r="BG24" i="14" s="1"/>
  <c r="R24" i="14"/>
  <c r="BF24" i="14" s="1"/>
  <c r="AC23" i="14"/>
  <c r="BQ23" i="14" s="1"/>
  <c r="AB23" i="14"/>
  <c r="BP23" i="14" s="1"/>
  <c r="AA23" i="14"/>
  <c r="BO23" i="14" s="1"/>
  <c r="Z23" i="14"/>
  <c r="BN23" i="14" s="1"/>
  <c r="Y23" i="14"/>
  <c r="BM23" i="14" s="1"/>
  <c r="X23" i="14"/>
  <c r="BL23" i="14" s="1"/>
  <c r="W23" i="14"/>
  <c r="V23" i="14"/>
  <c r="U23" i="14"/>
  <c r="T23" i="14"/>
  <c r="BH23" i="14" s="1"/>
  <c r="S23" i="14"/>
  <c r="BG23" i="14" s="1"/>
  <c r="R23" i="14"/>
  <c r="BF23" i="14" s="1"/>
  <c r="AC22" i="14"/>
  <c r="BQ22" i="14" s="1"/>
  <c r="AB22" i="14"/>
  <c r="BP22" i="14" s="1"/>
  <c r="AA22" i="14"/>
  <c r="BO22" i="14" s="1"/>
  <c r="Z22" i="14"/>
  <c r="BN22" i="14" s="1"/>
  <c r="Y22" i="14"/>
  <c r="BM22" i="14" s="1"/>
  <c r="X22" i="14"/>
  <c r="BL22" i="14" s="1"/>
  <c r="W22" i="14"/>
  <c r="BK22" i="14" s="1"/>
  <c r="V22" i="14"/>
  <c r="BJ22" i="14" s="1"/>
  <c r="U22" i="14"/>
  <c r="BI22" i="14" s="1"/>
  <c r="T22" i="14"/>
  <c r="BH22" i="14" s="1"/>
  <c r="S22" i="14"/>
  <c r="R22" i="14"/>
  <c r="AC21" i="14"/>
  <c r="AB21" i="14"/>
  <c r="BP21" i="14" s="1"/>
  <c r="AA21" i="14"/>
  <c r="BO21" i="14" s="1"/>
  <c r="Z21" i="14"/>
  <c r="BN21" i="14" s="1"/>
  <c r="Y21" i="14"/>
  <c r="BM21" i="14" s="1"/>
  <c r="X21" i="14"/>
  <c r="BL21" i="14" s="1"/>
  <c r="W21" i="14"/>
  <c r="BK21" i="14" s="1"/>
  <c r="V21" i="14"/>
  <c r="BJ21" i="14" s="1"/>
  <c r="U21" i="14"/>
  <c r="BI21" i="14" s="1"/>
  <c r="T21" i="14"/>
  <c r="BH21" i="14" s="1"/>
  <c r="S21" i="14"/>
  <c r="BG21" i="14" s="1"/>
  <c r="R21" i="14"/>
  <c r="BF21" i="14" s="1"/>
  <c r="AC20" i="14"/>
  <c r="BQ20" i="14" s="1"/>
  <c r="AB20" i="14"/>
  <c r="BP20" i="14" s="1"/>
  <c r="AA20" i="14"/>
  <c r="Z20" i="14"/>
  <c r="Y20" i="14"/>
  <c r="X20" i="14"/>
  <c r="BL20" i="14" s="1"/>
  <c r="W20" i="14"/>
  <c r="BK20" i="14" s="1"/>
  <c r="V20" i="14"/>
  <c r="BJ20" i="14" s="1"/>
  <c r="U20" i="14"/>
  <c r="BI20" i="14" s="1"/>
  <c r="T20" i="14"/>
  <c r="BH20" i="14" s="1"/>
  <c r="S20" i="14"/>
  <c r="BG20" i="14" s="1"/>
  <c r="R20" i="14"/>
  <c r="BF20" i="14" s="1"/>
  <c r="AC19" i="14"/>
  <c r="BQ19" i="14" s="1"/>
  <c r="AB19" i="14"/>
  <c r="BP19" i="14" s="1"/>
  <c r="AA19" i="14"/>
  <c r="BO19" i="14" s="1"/>
  <c r="Z19" i="14"/>
  <c r="BN19" i="14" s="1"/>
  <c r="Y19" i="14"/>
  <c r="BM19" i="14" s="1"/>
  <c r="X19" i="14"/>
  <c r="BL19" i="14" s="1"/>
  <c r="W19" i="14"/>
  <c r="V19" i="14"/>
  <c r="U19" i="14"/>
  <c r="T19" i="14"/>
  <c r="BH19" i="14" s="1"/>
  <c r="S19" i="14"/>
  <c r="BG19" i="14" s="1"/>
  <c r="R19" i="14"/>
  <c r="BF19" i="14" s="1"/>
  <c r="AA18" i="14"/>
  <c r="Z18" i="14"/>
  <c r="V17" i="14"/>
  <c r="AC16" i="14"/>
  <c r="BQ16" i="14" s="1"/>
  <c r="AB16" i="14"/>
  <c r="BP16" i="14" s="1"/>
  <c r="AA16" i="14"/>
  <c r="BO16" i="14" s="1"/>
  <c r="Z16" i="14"/>
  <c r="BN16" i="14" s="1"/>
  <c r="Y16" i="14"/>
  <c r="BM16" i="14" s="1"/>
  <c r="X16" i="14"/>
  <c r="BL16" i="14" s="1"/>
  <c r="W16" i="14"/>
  <c r="BK16" i="14" s="1"/>
  <c r="V16" i="14"/>
  <c r="BJ16" i="14" s="1"/>
  <c r="U16" i="14"/>
  <c r="BI16" i="14" s="1"/>
  <c r="T16" i="14"/>
  <c r="BH16" i="14" s="1"/>
  <c r="S16" i="14"/>
  <c r="BG16" i="14" s="1"/>
  <c r="R16" i="14"/>
  <c r="BF16" i="14" s="1"/>
  <c r="AC15" i="14"/>
  <c r="BQ15" i="14" s="1"/>
  <c r="AB15" i="14"/>
  <c r="AA15" i="14"/>
  <c r="BO15" i="14" s="1"/>
  <c r="Z15" i="14"/>
  <c r="Y15" i="14"/>
  <c r="BM15" i="14" s="1"/>
  <c r="X15" i="14"/>
  <c r="BL15" i="14" s="1"/>
  <c r="W15" i="14"/>
  <c r="BK15" i="14" s="1"/>
  <c r="V15" i="14"/>
  <c r="BJ15" i="14" s="1"/>
  <c r="U15" i="14"/>
  <c r="BI15" i="14" s="1"/>
  <c r="T15" i="14"/>
  <c r="BH15" i="14" s="1"/>
  <c r="S15" i="14"/>
  <c r="BG15" i="14" s="1"/>
  <c r="R15" i="14"/>
  <c r="BF15" i="14" s="1"/>
  <c r="AC14" i="14"/>
  <c r="BQ14" i="14" s="1"/>
  <c r="AB14" i="14"/>
  <c r="BP14" i="14" s="1"/>
  <c r="AA14" i="14"/>
  <c r="Z14" i="14"/>
  <c r="BN14" i="14" s="1"/>
  <c r="Y14" i="14"/>
  <c r="BM14" i="14" s="1"/>
  <c r="X14" i="14"/>
  <c r="W14" i="14"/>
  <c r="BK14" i="14" s="1"/>
  <c r="V14" i="14"/>
  <c r="U14" i="14"/>
  <c r="BI14" i="14" s="1"/>
  <c r="T14" i="14"/>
  <c r="BH14" i="14" s="1"/>
  <c r="S14" i="14"/>
  <c r="BG14" i="14" s="1"/>
  <c r="R14" i="14"/>
  <c r="BF14" i="14" s="1"/>
  <c r="AC13" i="14"/>
  <c r="BQ13" i="14" s="1"/>
  <c r="AB13" i="14"/>
  <c r="BP13" i="14" s="1"/>
  <c r="AA13" i="14"/>
  <c r="BO13" i="14" s="1"/>
  <c r="Z13" i="14"/>
  <c r="BN13" i="14" s="1"/>
  <c r="Y13" i="14"/>
  <c r="BM13" i="14" s="1"/>
  <c r="X13" i="14"/>
  <c r="BL13" i="14" s="1"/>
  <c r="W13" i="14"/>
  <c r="BK13" i="14" s="1"/>
  <c r="V13" i="14"/>
  <c r="BJ13" i="14" s="1"/>
  <c r="U13" i="14"/>
  <c r="BI13" i="14" s="1"/>
  <c r="T13" i="14"/>
  <c r="S13" i="14"/>
  <c r="BG13" i="14" s="1"/>
  <c r="R13" i="14"/>
  <c r="AC12" i="14"/>
  <c r="BQ12" i="14" s="1"/>
  <c r="AB12" i="14"/>
  <c r="BP12" i="14" s="1"/>
  <c r="AA12" i="14"/>
  <c r="BO12" i="14" s="1"/>
  <c r="Z12" i="14"/>
  <c r="BN12" i="14" s="1"/>
  <c r="Y12" i="14"/>
  <c r="BM12" i="14" s="1"/>
  <c r="X12" i="14"/>
  <c r="BL12" i="14" s="1"/>
  <c r="W12" i="14"/>
  <c r="BK12" i="14" s="1"/>
  <c r="V12" i="14"/>
  <c r="BJ12" i="14" s="1"/>
  <c r="U12" i="14"/>
  <c r="BI12" i="14" s="1"/>
  <c r="T12" i="14"/>
  <c r="BH12" i="14" s="1"/>
  <c r="S12" i="14"/>
  <c r="BG12" i="14" s="1"/>
  <c r="R12" i="14"/>
  <c r="BF12" i="14" s="1"/>
  <c r="AC11" i="14"/>
  <c r="BQ11" i="14" s="1"/>
  <c r="AB11" i="14"/>
  <c r="AA11" i="14"/>
  <c r="BO11" i="14" s="1"/>
  <c r="Z11" i="14"/>
  <c r="Y11" i="14"/>
  <c r="BM11" i="14" s="1"/>
  <c r="X11" i="14"/>
  <c r="BL11" i="14" s="1"/>
  <c r="W11" i="14"/>
  <c r="BK11" i="14" s="1"/>
  <c r="V11" i="14"/>
  <c r="BJ11" i="14" s="1"/>
  <c r="U11" i="14"/>
  <c r="BI11" i="14" s="1"/>
  <c r="T11" i="14"/>
  <c r="BH11" i="14" s="1"/>
  <c r="S11" i="14"/>
  <c r="BG11" i="14" s="1"/>
  <c r="R11" i="14"/>
  <c r="BF11" i="14" s="1"/>
  <c r="AC10" i="14"/>
  <c r="BQ10" i="14" s="1"/>
  <c r="AB10" i="14"/>
  <c r="BP10" i="14" s="1"/>
  <c r="AA10" i="14"/>
  <c r="BO10" i="14" s="1"/>
  <c r="Z10" i="14"/>
  <c r="BN10" i="14" s="1"/>
  <c r="Y10" i="14"/>
  <c r="BM10" i="14" s="1"/>
  <c r="X10" i="14"/>
  <c r="W10" i="14"/>
  <c r="BK10" i="14" s="1"/>
  <c r="V10" i="14"/>
  <c r="U10" i="14"/>
  <c r="BI10" i="14" s="1"/>
  <c r="T10" i="14"/>
  <c r="BH10" i="14" s="1"/>
  <c r="S10" i="14"/>
  <c r="BG10" i="14" s="1"/>
  <c r="R10" i="14"/>
  <c r="BF10" i="14" s="1"/>
  <c r="AC9" i="14"/>
  <c r="BQ9" i="14" s="1"/>
  <c r="AB9" i="14"/>
  <c r="BP9" i="14" s="1"/>
  <c r="AA9" i="14"/>
  <c r="BO9" i="14" s="1"/>
  <c r="Z9" i="14"/>
  <c r="BN9" i="14" s="1"/>
  <c r="Y9" i="14"/>
  <c r="BM9" i="14" s="1"/>
  <c r="X9" i="14"/>
  <c r="BL9" i="14" s="1"/>
  <c r="W9" i="14"/>
  <c r="BK9" i="14" s="1"/>
  <c r="V9" i="14"/>
  <c r="BJ9" i="14" s="1"/>
  <c r="U9" i="14"/>
  <c r="BI9" i="14" s="1"/>
  <c r="T9" i="14"/>
  <c r="S9" i="14"/>
  <c r="BG9" i="14" s="1"/>
  <c r="R9" i="14"/>
  <c r="AC8" i="14"/>
  <c r="BQ8" i="14" s="1"/>
  <c r="AB8" i="14"/>
  <c r="BP8" i="14" s="1"/>
  <c r="AA8" i="14"/>
  <c r="BO8" i="14" s="1"/>
  <c r="Z8" i="14"/>
  <c r="BN8" i="14" s="1"/>
  <c r="Y8" i="14"/>
  <c r="BM8" i="14" s="1"/>
  <c r="X8" i="14"/>
  <c r="BL8" i="14" s="1"/>
  <c r="W8" i="14"/>
  <c r="BK8" i="14" s="1"/>
  <c r="V8" i="14"/>
  <c r="BJ8" i="14" s="1"/>
  <c r="U8" i="14"/>
  <c r="BI8" i="14" s="1"/>
  <c r="T8" i="14"/>
  <c r="BH8" i="14" s="1"/>
  <c r="S8" i="14"/>
  <c r="BG8" i="14" s="1"/>
  <c r="R8" i="14"/>
  <c r="BF8" i="14" s="1"/>
  <c r="BR8" i="14" s="1"/>
  <c r="AC7" i="14"/>
  <c r="BQ7" i="14" s="1"/>
  <c r="AB7" i="14"/>
  <c r="AA7" i="14"/>
  <c r="BO7" i="14" s="1"/>
  <c r="Z7" i="14"/>
  <c r="Y7" i="14"/>
  <c r="BM7" i="14" s="1"/>
  <c r="X7" i="14"/>
  <c r="BL7" i="14" s="1"/>
  <c r="W7" i="14"/>
  <c r="BK7" i="14" s="1"/>
  <c r="V7" i="14"/>
  <c r="BJ7" i="14" s="1"/>
  <c r="U7" i="14"/>
  <c r="BI7" i="14" s="1"/>
  <c r="T7" i="14"/>
  <c r="BH7" i="14" s="1"/>
  <c r="S7" i="14"/>
  <c r="BG7" i="14" s="1"/>
  <c r="R7" i="14"/>
  <c r="BF7" i="14" s="1"/>
  <c r="AC6" i="14"/>
  <c r="BQ6" i="14" s="1"/>
  <c r="AB6" i="14"/>
  <c r="BP6" i="14" s="1"/>
  <c r="AA6" i="14"/>
  <c r="BO6" i="14" s="1"/>
  <c r="Z6" i="14"/>
  <c r="BN6" i="14" s="1"/>
  <c r="Y6" i="14"/>
  <c r="BM6" i="14" s="1"/>
  <c r="X6" i="14"/>
  <c r="W6" i="14"/>
  <c r="BK6" i="14" s="1"/>
  <c r="V6" i="14"/>
  <c r="U6" i="14"/>
  <c r="BI6" i="14" s="1"/>
  <c r="T6" i="14"/>
  <c r="BH6" i="14" s="1"/>
  <c r="S6" i="14"/>
  <c r="BG6" i="14" s="1"/>
  <c r="R6" i="14"/>
  <c r="BF6" i="14" s="1"/>
  <c r="Q7" i="14"/>
  <c r="Q8" i="14"/>
  <c r="Q9" i="14"/>
  <c r="Q10" i="14"/>
  <c r="Q11" i="14"/>
  <c r="Q12" i="14"/>
  <c r="Q13" i="14"/>
  <c r="Q14" i="14"/>
  <c r="Q15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BR12" i="14" l="1"/>
  <c r="BR16" i="14"/>
  <c r="BG81" i="14"/>
  <c r="BR48" i="14"/>
  <c r="BR20" i="14"/>
  <c r="Y49" i="14"/>
  <c r="AC50" i="14"/>
  <c r="Y65" i="14"/>
  <c r="Z81" i="14"/>
  <c r="AZ17" i="14"/>
  <c r="Z49" i="14"/>
  <c r="Z65" i="14"/>
  <c r="BR67" i="14"/>
  <c r="BR75" i="14"/>
  <c r="BR79" i="14"/>
  <c r="AA81" i="14"/>
  <c r="BB17" i="14"/>
  <c r="AC34" i="14"/>
  <c r="Z33" i="14"/>
  <c r="AA33" i="14"/>
  <c r="BO33" i="14" s="1"/>
  <c r="BK40" i="14"/>
  <c r="BR40" i="14" s="1"/>
  <c r="BO45" i="14"/>
  <c r="BG47" i="14"/>
  <c r="BR47" i="14" s="1"/>
  <c r="BK48" i="14"/>
  <c r="AA49" i="14"/>
  <c r="AA65" i="14"/>
  <c r="BO65" i="14" s="1"/>
  <c r="AB81" i="14"/>
  <c r="BD17" i="14"/>
  <c r="AS33" i="14"/>
  <c r="X17" i="14"/>
  <c r="AB49" i="14"/>
  <c r="AC81" i="14"/>
  <c r="AU33" i="14"/>
  <c r="AS81" i="14"/>
  <c r="BD65" i="14"/>
  <c r="BC65" i="14"/>
  <c r="BP65" i="14" s="1"/>
  <c r="BB65" i="14"/>
  <c r="BA65" i="14"/>
  <c r="AZ65" i="14"/>
  <c r="AY65" i="14"/>
  <c r="AX65" i="14"/>
  <c r="AW65" i="14"/>
  <c r="BJ65" i="14" s="1"/>
  <c r="AV65" i="14"/>
  <c r="AU65" i="14"/>
  <c r="AT65" i="14"/>
  <c r="W17" i="14"/>
  <c r="AU18" i="14"/>
  <c r="BC18" i="14"/>
  <c r="BB18" i="14"/>
  <c r="BO18" i="14" s="1"/>
  <c r="BA18" i="14"/>
  <c r="BN18" i="14" s="1"/>
  <c r="AX18" i="14"/>
  <c r="Y81" i="14"/>
  <c r="BI27" i="14"/>
  <c r="BR27" i="14" s="1"/>
  <c r="BM28" i="14"/>
  <c r="BR28" i="14" s="1"/>
  <c r="BQ29" i="14"/>
  <c r="BI31" i="14"/>
  <c r="BM32" i="14"/>
  <c r="BR32" i="14" s="1"/>
  <c r="AC33" i="14"/>
  <c r="BQ33" i="14" s="1"/>
  <c r="AC49" i="14"/>
  <c r="AC65" i="14"/>
  <c r="R82" i="14"/>
  <c r="BM83" i="14"/>
  <c r="BR83" i="14" s="1"/>
  <c r="BQ84" i="14"/>
  <c r="BR84" i="14" s="1"/>
  <c r="BI86" i="14"/>
  <c r="BR86" i="14" s="1"/>
  <c r="BM87" i="14"/>
  <c r="BQ88" i="14"/>
  <c r="BR88" i="14" s="1"/>
  <c r="BI90" i="14"/>
  <c r="BR90" i="14" s="1"/>
  <c r="BM91" i="14"/>
  <c r="BR91" i="14" s="1"/>
  <c r="BQ92" i="14"/>
  <c r="BR92" i="14" s="1"/>
  <c r="BI94" i="14"/>
  <c r="BR94" i="14" s="1"/>
  <c r="BM95" i="14"/>
  <c r="AT18" i="14"/>
  <c r="AV33" i="14"/>
  <c r="AV82" i="14"/>
  <c r="AU66" i="14"/>
  <c r="AT66" i="14"/>
  <c r="AS66" i="14"/>
  <c r="BD66" i="14"/>
  <c r="BQ66" i="14" s="1"/>
  <c r="BC66" i="14"/>
  <c r="BB66" i="14"/>
  <c r="BO66" i="14" s="1"/>
  <c r="BA66" i="14"/>
  <c r="BN66" i="14" s="1"/>
  <c r="AZ66" i="14"/>
  <c r="AY66" i="14"/>
  <c r="AX66" i="14"/>
  <c r="AB50" i="14"/>
  <c r="X65" i="14"/>
  <c r="BL65" i="14" s="1"/>
  <c r="AV17" i="14"/>
  <c r="AZ50" i="14"/>
  <c r="Y17" i="14"/>
  <c r="BM17" i="14" s="1"/>
  <c r="Y33" i="14"/>
  <c r="BM33" i="14" s="1"/>
  <c r="AA17" i="14"/>
  <c r="BO37" i="14"/>
  <c r="BK44" i="14"/>
  <c r="BR44" i="14" s="1"/>
  <c r="AC17" i="14"/>
  <c r="BI19" i="14"/>
  <c r="BR19" i="14" s="1"/>
  <c r="BM20" i="14"/>
  <c r="BQ21" i="14"/>
  <c r="BI23" i="14"/>
  <c r="BR23" i="14" s="1"/>
  <c r="BM24" i="14"/>
  <c r="BR24" i="14" s="1"/>
  <c r="BQ25" i="14"/>
  <c r="R18" i="14"/>
  <c r="BF18" i="14" s="1"/>
  <c r="BJ19" i="14"/>
  <c r="BN20" i="14"/>
  <c r="BF22" i="14"/>
  <c r="BJ23" i="14"/>
  <c r="BN24" i="14"/>
  <c r="BF26" i="14"/>
  <c r="BR26" i="14" s="1"/>
  <c r="BJ27" i="14"/>
  <c r="BN28" i="14"/>
  <c r="BF30" i="14"/>
  <c r="BR30" i="14" s="1"/>
  <c r="BJ31" i="14"/>
  <c r="BN32" i="14"/>
  <c r="R34" i="14"/>
  <c r="BF34" i="14" s="1"/>
  <c r="BR38" i="14"/>
  <c r="BR42" i="14"/>
  <c r="BR46" i="14"/>
  <c r="R50" i="14"/>
  <c r="BF50" i="14" s="1"/>
  <c r="BR54" i="14"/>
  <c r="BR58" i="14"/>
  <c r="BR62" i="14"/>
  <c r="R66" i="14"/>
  <c r="BF66" i="14" s="1"/>
  <c r="BR70" i="14"/>
  <c r="BR74" i="14"/>
  <c r="BR78" i="14"/>
  <c r="U82" i="14"/>
  <c r="BN83" i="14"/>
  <c r="BF85" i="14"/>
  <c r="BR85" i="14" s="1"/>
  <c r="BJ86" i="14"/>
  <c r="BN87" i="14"/>
  <c r="BR87" i="14" s="1"/>
  <c r="BF89" i="14"/>
  <c r="BR89" i="14" s="1"/>
  <c r="BJ90" i="14"/>
  <c r="BN91" i="14"/>
  <c r="BF93" i="14"/>
  <c r="BR93" i="14" s="1"/>
  <c r="BJ94" i="14"/>
  <c r="BN95" i="14"/>
  <c r="AV18" i="14"/>
  <c r="AS49" i="14"/>
  <c r="AW82" i="14"/>
  <c r="BC33" i="14"/>
  <c r="BA33" i="14"/>
  <c r="AZ33" i="14"/>
  <c r="AY33" i="14"/>
  <c r="AX33" i="14"/>
  <c r="AW33" i="14"/>
  <c r="BJ33" i="14" s="1"/>
  <c r="AT33" i="14"/>
  <c r="W33" i="14"/>
  <c r="BK33" i="14" s="1"/>
  <c r="W81" i="14"/>
  <c r="BO41" i="14"/>
  <c r="AB33" i="14"/>
  <c r="BP33" i="14" s="1"/>
  <c r="S18" i="14"/>
  <c r="BO20" i="14"/>
  <c r="BK23" i="14"/>
  <c r="BG26" i="14"/>
  <c r="BG30" i="14"/>
  <c r="S34" i="14"/>
  <c r="S50" i="14"/>
  <c r="BG50" i="14" s="1"/>
  <c r="S66" i="14"/>
  <c r="BG66" i="14" s="1"/>
  <c r="V82" i="14"/>
  <c r="BJ82" i="14" s="1"/>
  <c r="AW18" i="14"/>
  <c r="BD33" i="14"/>
  <c r="BC49" i="14"/>
  <c r="BA49" i="14"/>
  <c r="AZ49" i="14"/>
  <c r="AY49" i="14"/>
  <c r="AX49" i="14"/>
  <c r="AW49" i="14"/>
  <c r="BJ49" i="14" s="1"/>
  <c r="AT49" i="14"/>
  <c r="AC18" i="14"/>
  <c r="Z17" i="14"/>
  <c r="BK36" i="14"/>
  <c r="BR36" i="14" s="1"/>
  <c r="BG39" i="14"/>
  <c r="BR39" i="14" s="1"/>
  <c r="BG43" i="14"/>
  <c r="BR43" i="14" s="1"/>
  <c r="BK19" i="14"/>
  <c r="BG22" i="14"/>
  <c r="BO24" i="14"/>
  <c r="BK27" i="14"/>
  <c r="BO28" i="14"/>
  <c r="BK31" i="14"/>
  <c r="BO32" i="14"/>
  <c r="T18" i="14"/>
  <c r="BH18" i="14" s="1"/>
  <c r="T34" i="14"/>
  <c r="T66" i="14"/>
  <c r="W82" i="14"/>
  <c r="AY18" i="14"/>
  <c r="AS34" i="14"/>
  <c r="AV49" i="14"/>
  <c r="BC17" i="14"/>
  <c r="BP17" i="14" s="1"/>
  <c r="BA17" i="14"/>
  <c r="AY17" i="14"/>
  <c r="AX17" i="14"/>
  <c r="AW17" i="14"/>
  <c r="BJ17" i="14" s="1"/>
  <c r="AT17" i="14"/>
  <c r="AU50" i="14"/>
  <c r="BH50" i="14" s="1"/>
  <c r="BD50" i="14"/>
  <c r="BC50" i="14"/>
  <c r="BB50" i="14"/>
  <c r="BO50" i="14" s="1"/>
  <c r="BA50" i="14"/>
  <c r="BN50" i="14" s="1"/>
  <c r="AX50" i="14"/>
  <c r="AB34" i="14"/>
  <c r="U50" i="14"/>
  <c r="U66" i="14"/>
  <c r="X82" i="14"/>
  <c r="AZ18" i="14"/>
  <c r="AT34" i="14"/>
  <c r="BB49" i="14"/>
  <c r="AS65" i="14"/>
  <c r="AB18" i="14"/>
  <c r="BP18" i="14" s="1"/>
  <c r="BR31" i="14"/>
  <c r="Q18" i="14"/>
  <c r="BN11" i="14"/>
  <c r="BR11" i="14" s="1"/>
  <c r="BN15" i="14"/>
  <c r="BR15" i="14" s="1"/>
  <c r="BR29" i="14"/>
  <c r="BR53" i="14"/>
  <c r="BR57" i="14"/>
  <c r="BR61" i="14"/>
  <c r="R65" i="14"/>
  <c r="V66" i="14"/>
  <c r="BR69" i="14"/>
  <c r="BR73" i="14"/>
  <c r="BR77" i="14"/>
  <c r="R81" i="14"/>
  <c r="BF81" i="14" s="1"/>
  <c r="Y82" i="14"/>
  <c r="BD18" i="14"/>
  <c r="AV34" i="14"/>
  <c r="BD49" i="14"/>
  <c r="AV66" i="14"/>
  <c r="W65" i="14"/>
  <c r="BK65" i="14" s="1"/>
  <c r="AB66" i="14"/>
  <c r="BP66" i="14" s="1"/>
  <c r="Q66" i="14"/>
  <c r="BF9" i="14"/>
  <c r="BR9" i="14" s="1"/>
  <c r="BJ14" i="14"/>
  <c r="R17" i="14"/>
  <c r="BF17" i="14" s="1"/>
  <c r="V18" i="14"/>
  <c r="BJ18" i="14" s="1"/>
  <c r="V34" i="14"/>
  <c r="BJ34" i="14" s="1"/>
  <c r="S49" i="14"/>
  <c r="BG49" i="14" s="1"/>
  <c r="W50" i="14"/>
  <c r="BK50" i="14" s="1"/>
  <c r="S65" i="14"/>
  <c r="BG65" i="14" s="1"/>
  <c r="W66" i="14"/>
  <c r="BK66" i="14" s="1"/>
  <c r="Z82" i="14"/>
  <c r="AS50" i="14"/>
  <c r="AW66" i="14"/>
  <c r="BR95" i="14"/>
  <c r="X81" i="14"/>
  <c r="BL81" i="14" s="1"/>
  <c r="BD81" i="14"/>
  <c r="BC81" i="14"/>
  <c r="BB81" i="14"/>
  <c r="BA81" i="14"/>
  <c r="AZ81" i="14"/>
  <c r="AY81" i="14"/>
  <c r="AX81" i="14"/>
  <c r="AW81" i="14"/>
  <c r="BJ81" i="14" s="1"/>
  <c r="AV81" i="14"/>
  <c r="AU81" i="14"/>
  <c r="AT81" i="14"/>
  <c r="W49" i="14"/>
  <c r="AU34" i="14"/>
  <c r="BD34" i="14"/>
  <c r="BC34" i="14"/>
  <c r="BB34" i="14"/>
  <c r="BO34" i="14" s="1"/>
  <c r="BA34" i="14"/>
  <c r="BN34" i="14" s="1"/>
  <c r="AX34" i="14"/>
  <c r="X49" i="14"/>
  <c r="U34" i="14"/>
  <c r="Q34" i="14"/>
  <c r="BR21" i="14"/>
  <c r="BR37" i="14"/>
  <c r="R49" i="14"/>
  <c r="BF49" i="14" s="1"/>
  <c r="Q65" i="14"/>
  <c r="Q33" i="14"/>
  <c r="W18" i="14"/>
  <c r="BK18" i="14" s="1"/>
  <c r="S33" i="14"/>
  <c r="BG33" i="14" s="1"/>
  <c r="Q64" i="14"/>
  <c r="Q48" i="14"/>
  <c r="Q32" i="14"/>
  <c r="Q16" i="14"/>
  <c r="BL6" i="14"/>
  <c r="BP7" i="14"/>
  <c r="BH9" i="14"/>
  <c r="BL10" i="14"/>
  <c r="BP11" i="14"/>
  <c r="BH13" i="14"/>
  <c r="BL14" i="14"/>
  <c r="BR14" i="14" s="1"/>
  <c r="BP15" i="14"/>
  <c r="T17" i="14"/>
  <c r="BH17" i="14" s="1"/>
  <c r="X18" i="14"/>
  <c r="BL18" i="14" s="1"/>
  <c r="T33" i="14"/>
  <c r="BH33" i="14" s="1"/>
  <c r="X34" i="14"/>
  <c r="BL34" i="14" s="1"/>
  <c r="T49" i="14"/>
  <c r="BH49" i="14" s="1"/>
  <c r="X50" i="14"/>
  <c r="BL50" i="14" s="1"/>
  <c r="T65" i="14"/>
  <c r="BH65" i="14" s="1"/>
  <c r="X66" i="14"/>
  <c r="BL66" i="14" s="1"/>
  <c r="T81" i="14"/>
  <c r="BH81" i="14" s="1"/>
  <c r="AY34" i="14"/>
  <c r="AT50" i="14"/>
  <c r="AU17" i="14"/>
  <c r="AU82" i="14"/>
  <c r="AB82" i="14"/>
  <c r="AT82" i="14"/>
  <c r="AS82" i="14"/>
  <c r="BD82" i="14"/>
  <c r="BC82" i="14"/>
  <c r="T82" i="14"/>
  <c r="BH82" i="14" s="1"/>
  <c r="BB82" i="14"/>
  <c r="BO82" i="14" s="1"/>
  <c r="S82" i="14"/>
  <c r="BG82" i="14" s="1"/>
  <c r="BA82" i="14"/>
  <c r="AZ82" i="14"/>
  <c r="AY82" i="14"/>
  <c r="AX82" i="14"/>
  <c r="X33" i="14"/>
  <c r="BL33" i="14" s="1"/>
  <c r="BG35" i="14"/>
  <c r="BR35" i="14" s="1"/>
  <c r="U18" i="14"/>
  <c r="BI18" i="14" s="1"/>
  <c r="Q82" i="14"/>
  <c r="Q50" i="14"/>
  <c r="BJ6" i="14"/>
  <c r="BR6" i="14" s="1"/>
  <c r="BN7" i="14"/>
  <c r="BR7" i="14" s="1"/>
  <c r="BJ10" i="14"/>
  <c r="BR10" i="14" s="1"/>
  <c r="BF13" i="14"/>
  <c r="BR13" i="14" s="1"/>
  <c r="BR25" i="14"/>
  <c r="R33" i="14"/>
  <c r="BF33" i="14" s="1"/>
  <c r="BR41" i="14"/>
  <c r="BR45" i="14"/>
  <c r="V50" i="14"/>
  <c r="BJ50" i="14" s="1"/>
  <c r="Q81" i="14"/>
  <c r="Q49" i="14"/>
  <c r="Q17" i="14"/>
  <c r="S17" i="14"/>
  <c r="W34" i="14"/>
  <c r="BK34" i="14" s="1"/>
  <c r="Q80" i="14"/>
  <c r="U17" i="14"/>
  <c r="BI17" i="14" s="1"/>
  <c r="Y18" i="14"/>
  <c r="BM18" i="14" s="1"/>
  <c r="U33" i="14"/>
  <c r="BI33" i="14" s="1"/>
  <c r="Y34" i="14"/>
  <c r="U49" i="14"/>
  <c r="BI49" i="14" s="1"/>
  <c r="Y50" i="14"/>
  <c r="BM50" i="14" s="1"/>
  <c r="U65" i="14"/>
  <c r="BI65" i="14" s="1"/>
  <c r="Y66" i="14"/>
  <c r="BM66" i="14" s="1"/>
  <c r="U81" i="14"/>
  <c r="BI81" i="14" s="1"/>
  <c r="AC82" i="14"/>
  <c r="BQ82" i="14" s="1"/>
  <c r="AZ34" i="14"/>
  <c r="AV50" i="14"/>
  <c r="AR18" i="14"/>
  <c r="AR34" i="14"/>
  <c r="AR50" i="14"/>
  <c r="AR66" i="14"/>
  <c r="AR82" i="14"/>
  <c r="AR35" i="14"/>
  <c r="AR51" i="14"/>
  <c r="AR83" i="14"/>
  <c r="AR17" i="14"/>
  <c r="AR20" i="14"/>
  <c r="AR68" i="14"/>
  <c r="AR84" i="14"/>
  <c r="AR81" i="14"/>
  <c r="AR21" i="14"/>
  <c r="AR37" i="14"/>
  <c r="AR53" i="14"/>
  <c r="AR85" i="14"/>
  <c r="AR23" i="14"/>
  <c r="AR39" i="14"/>
  <c r="AR87" i="14"/>
  <c r="AR65" i="14"/>
  <c r="AR25" i="14"/>
  <c r="AR57" i="14"/>
  <c r="AR73" i="14"/>
  <c r="AR89" i="14"/>
  <c r="AR26" i="14"/>
  <c r="AR42" i="14"/>
  <c r="AR74" i="14"/>
  <c r="AR90" i="14"/>
  <c r="AR49" i="14"/>
  <c r="AR11" i="14"/>
  <c r="AR27" i="14"/>
  <c r="AR59" i="14"/>
  <c r="AR29" i="14"/>
  <c r="AR45" i="14"/>
  <c r="AR93" i="14"/>
  <c r="AR14" i="14"/>
  <c r="AR62" i="14"/>
  <c r="AR44" i="14"/>
  <c r="AR61" i="14"/>
  <c r="AR67" i="14"/>
  <c r="AR78" i="14"/>
  <c r="AR10" i="14"/>
  <c r="AR33" i="14"/>
  <c r="AR55" i="14"/>
  <c r="AR56" i="14"/>
  <c r="AR94" i="14"/>
  <c r="AR9" i="14"/>
  <c r="AR43" i="14"/>
  <c r="AR60" i="14"/>
  <c r="AR77" i="14"/>
  <c r="AR88" i="14"/>
  <c r="AR71" i="14"/>
  <c r="AR72" i="14"/>
  <c r="AR13" i="14"/>
  <c r="AR19" i="14"/>
  <c r="AR30" i="14"/>
  <c r="AR36" i="14"/>
  <c r="AR7" i="14"/>
  <c r="AR24" i="14"/>
  <c r="AR41" i="14"/>
  <c r="AR58" i="14"/>
  <c r="AR75" i="14"/>
  <c r="AR86" i="14"/>
  <c r="AR46" i="14"/>
  <c r="AR52" i="14"/>
  <c r="AR69" i="14"/>
  <c r="AR80" i="14"/>
  <c r="AR91" i="14"/>
  <c r="Q6" i="14"/>
  <c r="BP81" i="14" l="1"/>
  <c r="BK81" i="14"/>
  <c r="BO49" i="14"/>
  <c r="BN65" i="14"/>
  <c r="BR33" i="14"/>
  <c r="BN49" i="14"/>
  <c r="BK49" i="14"/>
  <c r="BN82" i="14"/>
  <c r="BP50" i="14"/>
  <c r="BM82" i="14"/>
  <c r="BM81" i="14"/>
  <c r="BM34" i="14"/>
  <c r="BR81" i="14"/>
  <c r="BI82" i="14"/>
  <c r="BN33" i="14"/>
  <c r="BN81" i="14"/>
  <c r="BP82" i="14"/>
  <c r="BL82" i="14"/>
  <c r="BG34" i="14"/>
  <c r="BR34" i="14" s="1"/>
  <c r="BQ17" i="14"/>
  <c r="BQ34" i="14"/>
  <c r="BM65" i="14"/>
  <c r="BJ66" i="14"/>
  <c r="BI66" i="14"/>
  <c r="BN17" i="14"/>
  <c r="BQ81" i="14"/>
  <c r="BQ50" i="14"/>
  <c r="BR50" i="14" s="1"/>
  <c r="BI34" i="14"/>
  <c r="BR17" i="14"/>
  <c r="BF65" i="14"/>
  <c r="BI50" i="14"/>
  <c r="BK17" i="14"/>
  <c r="BP49" i="14"/>
  <c r="BM49" i="14"/>
  <c r="BG17" i="14"/>
  <c r="BP34" i="14"/>
  <c r="BK82" i="14"/>
  <c r="BQ18" i="14"/>
  <c r="BR22" i="14"/>
  <c r="BO17" i="14"/>
  <c r="BF82" i="14"/>
  <c r="BR82" i="14" s="1"/>
  <c r="BL17" i="14"/>
  <c r="BR18" i="14"/>
  <c r="BL49" i="14"/>
  <c r="BR49" i="14" s="1"/>
  <c r="BH66" i="14"/>
  <c r="BR66" i="14" s="1"/>
  <c r="BQ65" i="14"/>
  <c r="BH34" i="14"/>
  <c r="BG18" i="14"/>
  <c r="BQ49" i="14"/>
  <c r="BO81" i="14"/>
  <c r="BR65" i="14" l="1"/>
  <c r="CD94" i="3" l="1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CF94" i="3" s="1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B94" i="3"/>
  <c r="C94" i="3" s="1"/>
  <c r="A94" i="3" s="1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CF94" i="2" s="1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Z93" i="2" s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U93" i="2" s="1"/>
  <c r="T91" i="1"/>
  <c r="S91" i="1"/>
  <c r="S93" i="2" s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D93" i="2" s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V93" i="13" s="1"/>
  <c r="BE90" i="1"/>
  <c r="BD90" i="1"/>
  <c r="BC90" i="1"/>
  <c r="BB90" i="1"/>
  <c r="BA90" i="1"/>
  <c r="AZ90" i="1"/>
  <c r="AY90" i="1"/>
  <c r="AY93" i="2" s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I93" i="2" s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3" i="13" s="1"/>
  <c r="J90" i="1"/>
  <c r="I93" i="13" s="1"/>
  <c r="AI93" i="13" s="1"/>
  <c r="I90" i="1"/>
  <c r="H93" i="13" s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D92" i="2" s="1"/>
  <c r="CC89" i="1"/>
  <c r="CB89" i="1"/>
  <c r="CA89" i="1"/>
  <c r="BZ89" i="1"/>
  <c r="BY89" i="1"/>
  <c r="BX89" i="1"/>
  <c r="BW89" i="1"/>
  <c r="BV89" i="1"/>
  <c r="BU89" i="1"/>
  <c r="BT89" i="1"/>
  <c r="BT92" i="2" s="1"/>
  <c r="BS89" i="1"/>
  <c r="BR89" i="1"/>
  <c r="BQ89" i="1"/>
  <c r="BP89" i="1"/>
  <c r="BO89" i="1"/>
  <c r="BN89" i="1"/>
  <c r="BN92" i="2" s="1"/>
  <c r="BM89" i="1"/>
  <c r="BL89" i="1"/>
  <c r="BK89" i="1"/>
  <c r="BJ89" i="1"/>
  <c r="Z92" i="13" s="1"/>
  <c r="BI89" i="1"/>
  <c r="Y92" i="13" s="1"/>
  <c r="BH89" i="1"/>
  <c r="BG89" i="1"/>
  <c r="BF89" i="1"/>
  <c r="BE89" i="1"/>
  <c r="BD89" i="1"/>
  <c r="BC89" i="1"/>
  <c r="BB89" i="1"/>
  <c r="R92" i="13" s="1"/>
  <c r="BA89" i="1"/>
  <c r="AZ89" i="1"/>
  <c r="P92" i="13" s="1"/>
  <c r="AY89" i="1"/>
  <c r="AX89" i="1"/>
  <c r="AX92" i="2" s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H92" i="2" s="1"/>
  <c r="AG89" i="1"/>
  <c r="AF89" i="1"/>
  <c r="AE89" i="1"/>
  <c r="AD89" i="1"/>
  <c r="AC89" i="1"/>
  <c r="AB89" i="1"/>
  <c r="AA89" i="1"/>
  <c r="Z89" i="1"/>
  <c r="Y89" i="1"/>
  <c r="X89" i="1"/>
  <c r="X92" i="2" s="1"/>
  <c r="W89" i="1"/>
  <c r="V89" i="1"/>
  <c r="U89" i="1"/>
  <c r="T89" i="1"/>
  <c r="S89" i="1"/>
  <c r="R89" i="1"/>
  <c r="R92" i="2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91" i="13" s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Y90" i="13" s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90" i="13" s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X89" i="13" s="1"/>
  <c r="BG86" i="1"/>
  <c r="BF86" i="1"/>
  <c r="BE86" i="1"/>
  <c r="U89" i="13" s="1"/>
  <c r="BD86" i="1"/>
  <c r="BC86" i="1"/>
  <c r="BB86" i="1"/>
  <c r="BA86" i="1"/>
  <c r="Q89" i="13" s="1"/>
  <c r="AZ86" i="1"/>
  <c r="P89" i="13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Z88" i="13" s="1"/>
  <c r="BI85" i="1"/>
  <c r="BH85" i="1"/>
  <c r="BG85" i="1"/>
  <c r="W88" i="13" s="1"/>
  <c r="BF85" i="1"/>
  <c r="BE85" i="1"/>
  <c r="BD85" i="1"/>
  <c r="BC85" i="1"/>
  <c r="BB85" i="1"/>
  <c r="R88" i="13" s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8" i="13" s="1"/>
  <c r="AJ88" i="13" s="1"/>
  <c r="J85" i="1"/>
  <c r="I85" i="1"/>
  <c r="H85" i="1"/>
  <c r="G85" i="1"/>
  <c r="F85" i="1"/>
  <c r="E88" i="13" s="1"/>
  <c r="AE88" i="13" s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7" i="13" s="1"/>
  <c r="G84" i="1"/>
  <c r="F84" i="1"/>
  <c r="E84" i="1"/>
  <c r="D84" i="1"/>
  <c r="A84" i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Z90" i="13" l="1"/>
  <c r="K91" i="13"/>
  <c r="N89" i="13"/>
  <c r="AA90" i="13"/>
  <c r="L91" i="13"/>
  <c r="Z92" i="2"/>
  <c r="AK93" i="2"/>
  <c r="BQ93" i="2"/>
  <c r="T87" i="13"/>
  <c r="U93" i="13"/>
  <c r="AH93" i="13" s="1"/>
  <c r="E94" i="13"/>
  <c r="R94" i="13"/>
  <c r="C89" i="13"/>
  <c r="AC89" i="13" s="1"/>
  <c r="H87" i="13"/>
  <c r="AH87" i="13" s="1"/>
  <c r="S88" i="13"/>
  <c r="F94" i="13"/>
  <c r="AF94" i="13" s="1"/>
  <c r="S94" i="13"/>
  <c r="U87" i="13"/>
  <c r="F88" i="13"/>
  <c r="AJ93" i="13"/>
  <c r="W93" i="13"/>
  <c r="D89" i="13"/>
  <c r="AD89" i="13" s="1"/>
  <c r="AA92" i="13"/>
  <c r="H89" i="13"/>
  <c r="AH89" i="13" s="1"/>
  <c r="AA87" i="13"/>
  <c r="L88" i="13"/>
  <c r="Y88" i="13"/>
  <c r="J89" i="13"/>
  <c r="W89" i="13"/>
  <c r="H90" i="13"/>
  <c r="F91" i="13"/>
  <c r="P92" i="2"/>
  <c r="AF92" i="2"/>
  <c r="Y94" i="13"/>
  <c r="M88" i="13"/>
  <c r="AM88" i="13" s="1"/>
  <c r="K89" i="13"/>
  <c r="AK89" i="13" s="1"/>
  <c r="I90" i="13"/>
  <c r="G91" i="13"/>
  <c r="Q92" i="13"/>
  <c r="N90" i="13"/>
  <c r="AN90" i="13" s="1"/>
  <c r="F87" i="13"/>
  <c r="E93" i="2"/>
  <c r="D94" i="13"/>
  <c r="BA93" i="2"/>
  <c r="Q94" i="13"/>
  <c r="A89" i="2"/>
  <c r="B90" i="13"/>
  <c r="M92" i="13"/>
  <c r="AM92" i="13" s="1"/>
  <c r="E89" i="13"/>
  <c r="AE89" i="13" s="1"/>
  <c r="R89" i="13"/>
  <c r="C90" i="13"/>
  <c r="P90" i="13"/>
  <c r="N92" i="13"/>
  <c r="D87" i="13"/>
  <c r="AD87" i="13" s="1"/>
  <c r="A87" i="2"/>
  <c r="B88" i="13"/>
  <c r="I87" i="13"/>
  <c r="AI87" i="13" s="1"/>
  <c r="J87" i="13"/>
  <c r="W87" i="13"/>
  <c r="G88" i="13"/>
  <c r="AG88" i="13" s="1"/>
  <c r="I88" i="13"/>
  <c r="V88" i="13"/>
  <c r="G89" i="13"/>
  <c r="T89" i="13"/>
  <c r="E90" i="13"/>
  <c r="R90" i="13"/>
  <c r="T88" i="13"/>
  <c r="L87" i="13"/>
  <c r="Y87" i="13"/>
  <c r="A86" i="2"/>
  <c r="B87" i="13"/>
  <c r="AG87" i="13"/>
  <c r="M87" i="13"/>
  <c r="Z87" i="13"/>
  <c r="K88" i="13"/>
  <c r="X88" i="13"/>
  <c r="N93" i="13"/>
  <c r="L92" i="13"/>
  <c r="AL92" i="13" s="1"/>
  <c r="X87" i="13"/>
  <c r="U90" i="13"/>
  <c r="S91" i="13"/>
  <c r="V90" i="13"/>
  <c r="AI90" i="13" s="1"/>
  <c r="T91" i="13"/>
  <c r="D92" i="13"/>
  <c r="AD92" i="13" s="1"/>
  <c r="B93" i="13"/>
  <c r="A92" i="2"/>
  <c r="Q87" i="13"/>
  <c r="K87" i="13"/>
  <c r="A85" i="2"/>
  <c r="B86" i="13"/>
  <c r="AA88" i="13"/>
  <c r="L89" i="13"/>
  <c r="Y89" i="13"/>
  <c r="W90" i="13"/>
  <c r="V87" i="13"/>
  <c r="N87" i="13"/>
  <c r="AN87" i="13" s="1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AF90" i="13" s="1"/>
  <c r="Q91" i="13"/>
  <c r="AD91" i="13" s="1"/>
  <c r="N92" i="2"/>
  <c r="AD92" i="2"/>
  <c r="AT92" i="2"/>
  <c r="BJ92" i="2"/>
  <c r="Z93" i="13"/>
  <c r="BZ92" i="2"/>
  <c r="I94" i="13"/>
  <c r="AI94" i="13" s="1"/>
  <c r="V94" i="13"/>
  <c r="I89" i="13"/>
  <c r="V89" i="13"/>
  <c r="G90" i="13"/>
  <c r="T90" i="13"/>
  <c r="E91" i="13"/>
  <c r="R91" i="13"/>
  <c r="AA93" i="13"/>
  <c r="J94" i="13"/>
  <c r="W94" i="13"/>
  <c r="C92" i="13"/>
  <c r="AC92" i="13" s="1"/>
  <c r="K94" i="13"/>
  <c r="X94" i="13"/>
  <c r="L94" i="13"/>
  <c r="AL94" i="13" s="1"/>
  <c r="H91" i="13"/>
  <c r="AH91" i="13" s="1"/>
  <c r="U91" i="13"/>
  <c r="E92" i="13"/>
  <c r="AE92" i="13" s="1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AN89" i="13" s="1"/>
  <c r="L90" i="13"/>
  <c r="AL90" i="13" s="1"/>
  <c r="J91" i="13"/>
  <c r="W91" i="13"/>
  <c r="H92" i="2"/>
  <c r="G92" i="13"/>
  <c r="T92" i="13"/>
  <c r="D92" i="2"/>
  <c r="C93" i="13"/>
  <c r="AC93" i="13" s="1"/>
  <c r="T92" i="2"/>
  <c r="AJ92" i="2"/>
  <c r="AZ92" i="2"/>
  <c r="BP92" i="2"/>
  <c r="C87" i="13"/>
  <c r="P87" i="13"/>
  <c r="M90" i="13"/>
  <c r="AM90" i="13" s="1"/>
  <c r="X91" i="13"/>
  <c r="AK91" i="13" s="1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AL91" i="13" s="1"/>
  <c r="J92" i="2"/>
  <c r="I92" i="13"/>
  <c r="E87" i="13"/>
  <c r="AE87" i="13" s="1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AF93" i="13" s="1"/>
  <c r="S93" i="13"/>
  <c r="S87" i="13"/>
  <c r="D88" i="13"/>
  <c r="AD88" i="13" s="1"/>
  <c r="Q88" i="13"/>
  <c r="A88" i="2"/>
  <c r="B89" i="13"/>
  <c r="N91" i="13"/>
  <c r="AN91" i="13" s="1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D85" i="2" s="1"/>
  <c r="CC82" i="1"/>
  <c r="CC85" i="2" s="1"/>
  <c r="CB82" i="1"/>
  <c r="CB85" i="2" s="1"/>
  <c r="CA82" i="1"/>
  <c r="CA85" i="2" s="1"/>
  <c r="BZ82" i="1"/>
  <c r="BZ85" i="2" s="1"/>
  <c r="BY82" i="1"/>
  <c r="BY85" i="2" s="1"/>
  <c r="BX82" i="1"/>
  <c r="BX85" i="2" s="1"/>
  <c r="BW82" i="1"/>
  <c r="BW85" i="2" s="1"/>
  <c r="BV82" i="1"/>
  <c r="BV85" i="2" s="1"/>
  <c r="BU82" i="1"/>
  <c r="BU85" i="2" s="1"/>
  <c r="BT82" i="1"/>
  <c r="BT85" i="2" s="1"/>
  <c r="BS82" i="1"/>
  <c r="BS85" i="2" s="1"/>
  <c r="BR82" i="1"/>
  <c r="BR85" i="2" s="1"/>
  <c r="BQ82" i="1"/>
  <c r="BQ85" i="2" s="1"/>
  <c r="BP82" i="1"/>
  <c r="BO82" i="1"/>
  <c r="BO85" i="2" s="1"/>
  <c r="BN82" i="1"/>
  <c r="BN85" i="2" s="1"/>
  <c r="BM82" i="1"/>
  <c r="BM85" i="2" s="1"/>
  <c r="BL82" i="1"/>
  <c r="BL85" i="2" s="1"/>
  <c r="BK82" i="1"/>
  <c r="BJ82" i="1"/>
  <c r="Z86" i="13" s="1"/>
  <c r="BI82" i="1"/>
  <c r="BH82" i="1"/>
  <c r="BG82" i="1"/>
  <c r="BF82" i="1"/>
  <c r="BE82" i="1"/>
  <c r="BD82" i="1"/>
  <c r="BC82" i="1"/>
  <c r="S86" i="13" s="1"/>
  <c r="BB82" i="1"/>
  <c r="BA82" i="1"/>
  <c r="AZ82" i="1"/>
  <c r="AY82" i="1"/>
  <c r="AY85" i="2" s="1"/>
  <c r="AX82" i="1"/>
  <c r="AX85" i="2" s="1"/>
  <c r="AW82" i="1"/>
  <c r="AW85" i="2" s="1"/>
  <c r="AV82" i="1"/>
  <c r="AV85" i="2" s="1"/>
  <c r="AU82" i="1"/>
  <c r="AU85" i="2" s="1"/>
  <c r="AT82" i="1"/>
  <c r="AT85" i="2" s="1"/>
  <c r="AS82" i="1"/>
  <c r="AS85" i="2" s="1"/>
  <c r="AR82" i="1"/>
  <c r="AR85" i="2" s="1"/>
  <c r="AQ82" i="1"/>
  <c r="AQ85" i="2" s="1"/>
  <c r="AP82" i="1"/>
  <c r="AP85" i="2" s="1"/>
  <c r="AO82" i="1"/>
  <c r="AO85" i="2" s="1"/>
  <c r="AN82" i="1"/>
  <c r="AM82" i="1"/>
  <c r="AM85" i="2" s="1"/>
  <c r="AL82" i="1"/>
  <c r="AL85" i="2" s="1"/>
  <c r="AK82" i="1"/>
  <c r="AK85" i="2" s="1"/>
  <c r="AJ82" i="1"/>
  <c r="AJ85" i="2" s="1"/>
  <c r="AI82" i="1"/>
  <c r="AI85" i="2" s="1"/>
  <c r="AH82" i="1"/>
  <c r="AH85" i="2" s="1"/>
  <c r="AG82" i="1"/>
  <c r="AG85" i="2" s="1"/>
  <c r="AF82" i="1"/>
  <c r="AF85" i="2" s="1"/>
  <c r="AE82" i="1"/>
  <c r="AE85" i="2" s="1"/>
  <c r="AD82" i="1"/>
  <c r="AD85" i="2" s="1"/>
  <c r="AC82" i="1"/>
  <c r="AC85" i="2" s="1"/>
  <c r="AB82" i="1"/>
  <c r="AB85" i="2" s="1"/>
  <c r="AA82" i="1"/>
  <c r="AA85" i="2" s="1"/>
  <c r="Z82" i="1"/>
  <c r="Z85" i="2" s="1"/>
  <c r="Y82" i="1"/>
  <c r="Y85" i="2" s="1"/>
  <c r="X82" i="1"/>
  <c r="X85" i="2" s="1"/>
  <c r="W82" i="1"/>
  <c r="W85" i="2" s="1"/>
  <c r="V82" i="1"/>
  <c r="V85" i="2" s="1"/>
  <c r="U82" i="1"/>
  <c r="U85" i="2" s="1"/>
  <c r="T82" i="1"/>
  <c r="T85" i="2" s="1"/>
  <c r="S82" i="1"/>
  <c r="S85" i="2" s="1"/>
  <c r="R82" i="1"/>
  <c r="R85" i="2" s="1"/>
  <c r="Q82" i="1"/>
  <c r="Q85" i="2" s="1"/>
  <c r="P82" i="1"/>
  <c r="P85" i="2" s="1"/>
  <c r="O82" i="1"/>
  <c r="N82" i="1"/>
  <c r="M82" i="1"/>
  <c r="L82" i="1"/>
  <c r="K82" i="1"/>
  <c r="J86" i="13" s="1"/>
  <c r="J82" i="1"/>
  <c r="I86" i="13" s="1"/>
  <c r="I82" i="1"/>
  <c r="H82" i="1"/>
  <c r="G82" i="1"/>
  <c r="F82" i="1"/>
  <c r="E86" i="13" s="1"/>
  <c r="E82" i="1"/>
  <c r="D86" i="13" s="1"/>
  <c r="D82" i="1"/>
  <c r="C86" i="13" s="1"/>
  <c r="A82" i="1"/>
  <c r="B83" i="3"/>
  <c r="A81" i="1"/>
  <c r="C83" i="2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AK94" i="13" l="1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AC86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L86" i="13" s="1"/>
  <c r="AK92" i="13"/>
  <c r="AH94" i="13"/>
  <c r="AA86" i="13"/>
  <c r="I85" i="2"/>
  <c r="H85" i="13"/>
  <c r="J85" i="2"/>
  <c r="I85" i="13"/>
  <c r="AI85" i="13" s="1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AM86" i="13" s="1"/>
  <c r="K86" i="13"/>
  <c r="AM94" i="13"/>
  <c r="AI89" i="13"/>
  <c r="W86" i="13"/>
  <c r="AJ86" i="13" s="1"/>
  <c r="AN93" i="13"/>
  <c r="AF87" i="13"/>
  <c r="O85" i="2"/>
  <c r="N85" i="13"/>
  <c r="AN85" i="13" s="1"/>
  <c r="A84" i="2"/>
  <c r="B85" i="13"/>
  <c r="P85" i="13"/>
  <c r="AC88" i="13"/>
  <c r="AJ91" i="13"/>
  <c r="AJ90" i="13"/>
  <c r="V86" i="13"/>
  <c r="AI86" i="13" s="1"/>
  <c r="D85" i="2"/>
  <c r="C85" i="13"/>
  <c r="E85" i="2"/>
  <c r="D85" i="13"/>
  <c r="BA85" i="2"/>
  <c r="Q85" i="13"/>
  <c r="AL93" i="13"/>
  <c r="AN88" i="13"/>
  <c r="H86" i="13"/>
  <c r="AH86" i="13" s="1"/>
  <c r="AC94" i="13"/>
  <c r="AJ92" i="13"/>
  <c r="F85" i="2"/>
  <c r="E85" i="13"/>
  <c r="BB85" i="2"/>
  <c r="R85" i="13"/>
  <c r="BE85" i="2"/>
  <c r="U85" i="13"/>
  <c r="AF92" i="13"/>
  <c r="G85" i="2"/>
  <c r="F85" i="13"/>
  <c r="AF85" i="13" s="1"/>
  <c r="BC85" i="2"/>
  <c r="S85" i="13"/>
  <c r="AC87" i="13"/>
  <c r="AM87" i="13"/>
  <c r="AG89" i="13"/>
  <c r="AC90" i="13"/>
  <c r="F86" i="13"/>
  <c r="AF86" i="13" s="1"/>
  <c r="G85" i="13"/>
  <c r="BD85" i="2"/>
  <c r="T85" i="13"/>
  <c r="CF93" i="2"/>
  <c r="G86" i="13"/>
  <c r="AG86" i="13" s="1"/>
  <c r="R86" i="13"/>
  <c r="AE86" i="13" s="1"/>
  <c r="AN94" i="13"/>
  <c r="X86" i="13"/>
  <c r="N86" i="13"/>
  <c r="Q86" i="13"/>
  <c r="AD86" i="13" s="1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CF85" i="2" s="1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D83" i="2" s="1"/>
  <c r="CC80" i="1"/>
  <c r="CC83" i="2" s="1"/>
  <c r="CB80" i="1"/>
  <c r="CB83" i="2" s="1"/>
  <c r="CA80" i="1"/>
  <c r="CA83" i="2" s="1"/>
  <c r="BZ80" i="1"/>
  <c r="BZ83" i="2" s="1"/>
  <c r="BY80" i="1"/>
  <c r="BY83" i="2" s="1"/>
  <c r="BX80" i="1"/>
  <c r="BX83" i="2" s="1"/>
  <c r="BW80" i="1"/>
  <c r="BW83" i="2" s="1"/>
  <c r="BV80" i="1"/>
  <c r="BV83" i="2" s="1"/>
  <c r="BU80" i="1"/>
  <c r="BU83" i="2" s="1"/>
  <c r="BT80" i="1"/>
  <c r="BT83" i="2" s="1"/>
  <c r="BS80" i="1"/>
  <c r="BS83" i="2" s="1"/>
  <c r="BR80" i="1"/>
  <c r="BR83" i="2" s="1"/>
  <c r="BQ80" i="1"/>
  <c r="BQ83" i="2" s="1"/>
  <c r="BP80" i="1"/>
  <c r="BP83" i="2" s="1"/>
  <c r="BO80" i="1"/>
  <c r="BO83" i="2" s="1"/>
  <c r="BN80" i="1"/>
  <c r="BN83" i="2" s="1"/>
  <c r="BM80" i="1"/>
  <c r="BM83" i="2" s="1"/>
  <c r="BL80" i="1"/>
  <c r="BL83" i="2" s="1"/>
  <c r="BK80" i="1"/>
  <c r="AA84" i="13" s="1"/>
  <c r="BJ80" i="1"/>
  <c r="Z84" i="13" s="1"/>
  <c r="BI80" i="1"/>
  <c r="Y84" i="13" s="1"/>
  <c r="BH80" i="1"/>
  <c r="BG80" i="1"/>
  <c r="BF80" i="1"/>
  <c r="V84" i="13" s="1"/>
  <c r="BE80" i="1"/>
  <c r="BD80" i="1"/>
  <c r="BC80" i="1"/>
  <c r="BB80" i="1"/>
  <c r="BA80" i="1"/>
  <c r="AZ80" i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J80" i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AB83" i="2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T80" i="1"/>
  <c r="T83" i="2" s="1"/>
  <c r="S80" i="1"/>
  <c r="R80" i="1"/>
  <c r="R83" i="2" s="1"/>
  <c r="Q80" i="1"/>
  <c r="Q83" i="2" s="1"/>
  <c r="P80" i="1"/>
  <c r="P83" i="2" s="1"/>
  <c r="O80" i="1"/>
  <c r="N84" i="13" s="1"/>
  <c r="AN84" i="13" s="1"/>
  <c r="N80" i="1"/>
  <c r="M84" i="13" s="1"/>
  <c r="M80" i="1"/>
  <c r="L84" i="13" s="1"/>
  <c r="AL84" i="13" s="1"/>
  <c r="L80" i="1"/>
  <c r="K84" i="13" s="1"/>
  <c r="K80" i="1"/>
  <c r="J80" i="1"/>
  <c r="I84" i="13" s="1"/>
  <c r="I80" i="1"/>
  <c r="H84" i="13" s="1"/>
  <c r="H80" i="1"/>
  <c r="G80" i="1"/>
  <c r="F80" i="1"/>
  <c r="E84" i="13" s="1"/>
  <c r="E80" i="1"/>
  <c r="D80" i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P93" i="3" s="1"/>
  <c r="BO79" i="1"/>
  <c r="BO93" i="3" s="1"/>
  <c r="BN79" i="1"/>
  <c r="BN93" i="3" s="1"/>
  <c r="BM79" i="1"/>
  <c r="BM93" i="3" s="1"/>
  <c r="BL79" i="1"/>
  <c r="BL93" i="3" s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P92" i="3" s="1"/>
  <c r="BO78" i="1"/>
  <c r="BO92" i="3" s="1"/>
  <c r="BN78" i="1"/>
  <c r="BN92" i="3" s="1"/>
  <c r="BM78" i="1"/>
  <c r="BM92" i="3" s="1"/>
  <c r="BL78" i="1"/>
  <c r="BL92" i="3" s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H85" i="13" l="1"/>
  <c r="AK86" i="13"/>
  <c r="AL85" i="13"/>
  <c r="Q84" i="13"/>
  <c r="AG85" i="13"/>
  <c r="AK85" i="13"/>
  <c r="R84" i="13"/>
  <c r="AE84" i="13" s="1"/>
  <c r="F84" i="13"/>
  <c r="T84" i="13"/>
  <c r="AI84" i="13"/>
  <c r="W84" i="13"/>
  <c r="X84" i="13"/>
  <c r="AK84" i="13" s="1"/>
  <c r="AM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AD84" i="13" s="1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AH83" i="13" s="1"/>
  <c r="BE83" i="2"/>
  <c r="U83" i="13"/>
  <c r="G84" i="13"/>
  <c r="AG84" i="13" s="1"/>
  <c r="CF92" i="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AF84" i="13" s="1"/>
  <c r="BB92" i="3"/>
  <c r="G92" i="3"/>
  <c r="BC92" i="3"/>
  <c r="A81" i="2"/>
  <c r="B82" i="13"/>
  <c r="N93" i="3"/>
  <c r="M82" i="13"/>
  <c r="BJ93" i="3"/>
  <c r="Z82" i="13"/>
  <c r="L83" i="2"/>
  <c r="K83" i="13"/>
  <c r="AK83" i="13" s="1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AH84" i="13" s="1"/>
  <c r="L92" i="3"/>
  <c r="D92" i="3"/>
  <c r="AZ92" i="3"/>
  <c r="BJ83" i="2"/>
  <c r="Z83" i="13"/>
  <c r="C84" i="13"/>
  <c r="AC84" i="13" s="1"/>
  <c r="N83" i="2"/>
  <c r="M83" i="13"/>
  <c r="E92" i="3"/>
  <c r="BA92" i="3"/>
  <c r="O83" i="2"/>
  <c r="N83" i="13"/>
  <c r="BK83" i="2"/>
  <c r="AA83" i="13"/>
  <c r="P84" i="13"/>
  <c r="CF93" i="3"/>
  <c r="CF84" i="2"/>
  <c r="E82" i="2"/>
  <c r="S82" i="2"/>
  <c r="U82" i="2"/>
  <c r="AK82" i="2"/>
  <c r="BA82" i="2"/>
  <c r="Y81" i="2"/>
  <c r="BA83" i="2"/>
  <c r="AK83" i="2"/>
  <c r="CF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P91" i="3" s="1"/>
  <c r="BO77" i="1"/>
  <c r="BO91" i="3" s="1"/>
  <c r="BN77" i="1"/>
  <c r="BN91" i="3" s="1"/>
  <c r="BM77" i="1"/>
  <c r="BM91" i="3" s="1"/>
  <c r="BL77" i="1"/>
  <c r="BL91" i="3" s="1"/>
  <c r="BK77" i="1"/>
  <c r="AA81" i="13" s="1"/>
  <c r="BJ77" i="1"/>
  <c r="Z81" i="13" s="1"/>
  <c r="BI77" i="1"/>
  <c r="BH77" i="1"/>
  <c r="BG77" i="1"/>
  <c r="BF77" i="1"/>
  <c r="BE77" i="1"/>
  <c r="BD77" i="1"/>
  <c r="BC77" i="1"/>
  <c r="BB77" i="1"/>
  <c r="BA77" i="1"/>
  <c r="Q81" i="13" s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81" i="13" s="1"/>
  <c r="AN81" i="13" s="1"/>
  <c r="N77" i="1"/>
  <c r="M81" i="13" s="1"/>
  <c r="M77" i="1"/>
  <c r="L77" i="1"/>
  <c r="K77" i="1"/>
  <c r="J77" i="1"/>
  <c r="I77" i="1"/>
  <c r="H77" i="1"/>
  <c r="G77" i="1"/>
  <c r="F77" i="1"/>
  <c r="E77" i="1"/>
  <c r="D77" i="1"/>
  <c r="AI83" i="13" l="1"/>
  <c r="AJ83" i="13"/>
  <c r="AF82" i="13"/>
  <c r="L81" i="13"/>
  <c r="AG83" i="13"/>
  <c r="AC82" i="13"/>
  <c r="AI82" i="13"/>
  <c r="AH82" i="13"/>
  <c r="AG82" i="13"/>
  <c r="AJ84" i="13"/>
  <c r="AM83" i="13"/>
  <c r="AM81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1" i="13" s="1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AF81" i="13" s="1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AE81" i="13" s="1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L81" i="13" s="1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AK81" i="13" s="1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G81" i="13" s="1"/>
  <c r="CF91" i="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AH81" i="13" l="1"/>
  <c r="B7" i="9"/>
  <c r="AC81" i="13"/>
  <c r="AJ81" i="13"/>
  <c r="AI81" i="13"/>
  <c r="B7" i="12"/>
  <c r="B8" i="12" s="1"/>
  <c r="C6" i="12"/>
  <c r="C7" i="12"/>
  <c r="CF80" i="2"/>
  <c r="A8" i="3"/>
  <c r="B9" i="3"/>
  <c r="F9" i="9"/>
  <c r="D7" i="12" l="1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P90" i="3" s="1"/>
  <c r="BO76" i="1"/>
  <c r="BO90" i="3" s="1"/>
  <c r="BN76" i="1"/>
  <c r="BN90" i="3" s="1"/>
  <c r="BM76" i="1"/>
  <c r="BM90" i="3" s="1"/>
  <c r="BL76" i="1"/>
  <c r="BL90" i="3" s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P89" i="3" s="1"/>
  <c r="BO75" i="1"/>
  <c r="BO89" i="3" s="1"/>
  <c r="BN75" i="1"/>
  <c r="BN89" i="3" s="1"/>
  <c r="BM75" i="1"/>
  <c r="BM89" i="3" s="1"/>
  <c r="BL75" i="1"/>
  <c r="BL89" i="3" s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P88" i="3" s="1"/>
  <c r="BO74" i="1"/>
  <c r="BO88" i="3" s="1"/>
  <c r="BN74" i="1"/>
  <c r="BN88" i="3" s="1"/>
  <c r="BM74" i="1"/>
  <c r="BM88" i="3" s="1"/>
  <c r="BL74" i="1"/>
  <c r="BL88" i="3" s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P87" i="3" s="1"/>
  <c r="BO73" i="1"/>
  <c r="BO87" i="3" s="1"/>
  <c r="BN73" i="1"/>
  <c r="BN87" i="3" s="1"/>
  <c r="BM73" i="1"/>
  <c r="BM87" i="3" s="1"/>
  <c r="BL73" i="1"/>
  <c r="BL87" i="3" s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P86" i="3" s="1"/>
  <c r="BO72" i="1"/>
  <c r="BO86" i="3" s="1"/>
  <c r="BN72" i="1"/>
  <c r="BN86" i="3" s="1"/>
  <c r="BM72" i="1"/>
  <c r="BM86" i="3" s="1"/>
  <c r="BL72" i="1"/>
  <c r="BL86" i="3" s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P85" i="3" s="1"/>
  <c r="BO71" i="1"/>
  <c r="BO85" i="3" s="1"/>
  <c r="BN71" i="1"/>
  <c r="BN85" i="3" s="1"/>
  <c r="BM71" i="1"/>
  <c r="BM85" i="3" s="1"/>
  <c r="BL71" i="1"/>
  <c r="BL85" i="3" s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P84" i="3" s="1"/>
  <c r="BO70" i="1"/>
  <c r="BO84" i="3" s="1"/>
  <c r="BN70" i="1"/>
  <c r="BN84" i="3" s="1"/>
  <c r="BM70" i="1"/>
  <c r="BM84" i="3" s="1"/>
  <c r="BL70" i="1"/>
  <c r="BL84" i="3" s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P83" i="3" s="1"/>
  <c r="BO69" i="1"/>
  <c r="BO83" i="3" s="1"/>
  <c r="BN69" i="1"/>
  <c r="BN83" i="3" s="1"/>
  <c r="BM69" i="1"/>
  <c r="BM83" i="3" s="1"/>
  <c r="BL69" i="1"/>
  <c r="BL83" i="3" s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P82" i="3" s="1"/>
  <c r="BO68" i="1"/>
  <c r="BO82" i="3" s="1"/>
  <c r="BN68" i="1"/>
  <c r="BN82" i="3" s="1"/>
  <c r="BM68" i="1"/>
  <c r="BM82" i="3" s="1"/>
  <c r="BL68" i="1"/>
  <c r="BL82" i="3" s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P81" i="3" s="1"/>
  <c r="BO67" i="1"/>
  <c r="BO81" i="3" s="1"/>
  <c r="BN67" i="1"/>
  <c r="BN81" i="3" s="1"/>
  <c r="BM67" i="1"/>
  <c r="BM81" i="3" s="1"/>
  <c r="BL67" i="1"/>
  <c r="BL81" i="3" s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P80" i="3" s="1"/>
  <c r="BO66" i="1"/>
  <c r="BO80" i="3" s="1"/>
  <c r="BN66" i="1"/>
  <c r="BN80" i="3" s="1"/>
  <c r="BM66" i="1"/>
  <c r="BM80" i="3" s="1"/>
  <c r="BL66" i="1"/>
  <c r="BL80" i="3" s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P79" i="3" s="1"/>
  <c r="BO65" i="1"/>
  <c r="BO79" i="3" s="1"/>
  <c r="BN65" i="1"/>
  <c r="BN79" i="3" s="1"/>
  <c r="BM65" i="1"/>
  <c r="BM79" i="3" s="1"/>
  <c r="BL65" i="1"/>
  <c r="BL79" i="3" s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Z67" i="13" s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7" i="13" s="1"/>
  <c r="AM67" i="13" s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Y66" i="13" s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5" i="13" s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4" i="13" s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3" i="13" s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Y61" i="13" s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AA60" i="13" s="1"/>
  <c r="BJ57" i="1"/>
  <c r="BI57" i="1"/>
  <c r="BH57" i="1"/>
  <c r="X60" i="13" s="1"/>
  <c r="BG57" i="1"/>
  <c r="BF57" i="1"/>
  <c r="V60" i="13" s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60" i="13" s="1"/>
  <c r="AN60" i="13" s="1"/>
  <c r="N57" i="1"/>
  <c r="M57" i="1"/>
  <c r="L57" i="1"/>
  <c r="K60" i="13" s="1"/>
  <c r="AK60" i="13" s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Z59" i="13" s="1"/>
  <c r="BI56" i="1"/>
  <c r="BH56" i="1"/>
  <c r="BG56" i="1"/>
  <c r="W59" i="13" s="1"/>
  <c r="BF56" i="1"/>
  <c r="BE56" i="1"/>
  <c r="U59" i="13" s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9" i="13" s="1"/>
  <c r="AM59" i="13" s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8" i="13" s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7" i="13" s="1"/>
  <c r="K54" i="1"/>
  <c r="J54" i="1"/>
  <c r="I54" i="1"/>
  <c r="H57" i="13" s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6" i="13" s="1"/>
  <c r="M53" i="1"/>
  <c r="L53" i="1"/>
  <c r="K53" i="1"/>
  <c r="J56" i="13" s="1"/>
  <c r="J53" i="1"/>
  <c r="I53" i="1"/>
  <c r="H53" i="1"/>
  <c r="G56" i="13" s="1"/>
  <c r="G53" i="1"/>
  <c r="F53" i="1"/>
  <c r="E56" i="13" s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V55" i="13" s="1"/>
  <c r="BE52" i="1"/>
  <c r="BD52" i="1"/>
  <c r="BC52" i="1"/>
  <c r="S55" i="13" s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5" i="13" s="1"/>
  <c r="AI55" i="13" s="1"/>
  <c r="I52" i="1"/>
  <c r="H52" i="1"/>
  <c r="G52" i="1"/>
  <c r="F55" i="13" s="1"/>
  <c r="AF55" i="13" s="1"/>
  <c r="F52" i="1"/>
  <c r="E52" i="1"/>
  <c r="D55" i="13" s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Z54" i="13" s="1"/>
  <c r="BI51" i="1"/>
  <c r="BH51" i="1"/>
  <c r="BG51" i="1"/>
  <c r="BF51" i="1"/>
  <c r="BE51" i="1"/>
  <c r="U54" i="13" s="1"/>
  <c r="BD51" i="1"/>
  <c r="BC51" i="1"/>
  <c r="BB51" i="1"/>
  <c r="R54" i="13" s="1"/>
  <c r="BA51" i="1"/>
  <c r="AZ51" i="1"/>
  <c r="P54" i="13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X52" i="13" s="1"/>
  <c r="BG49" i="1"/>
  <c r="BF49" i="1"/>
  <c r="BE49" i="1"/>
  <c r="U52" i="13" s="1"/>
  <c r="BD49" i="1"/>
  <c r="BC49" i="1"/>
  <c r="S52" i="13" s="1"/>
  <c r="BB49" i="1"/>
  <c r="BA49" i="1"/>
  <c r="AZ49" i="1"/>
  <c r="P52" i="13" s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W51" i="13" s="1"/>
  <c r="BF48" i="1"/>
  <c r="BE48" i="1"/>
  <c r="BD48" i="1"/>
  <c r="T51" i="13" s="1"/>
  <c r="BC48" i="1"/>
  <c r="BB48" i="1"/>
  <c r="R51" i="13" s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51" i="13" s="1"/>
  <c r="AG51" i="13" s="1"/>
  <c r="G48" i="1"/>
  <c r="F48" i="1"/>
  <c r="E51" i="13" s="1"/>
  <c r="AE51" i="13" s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50" i="13" s="1"/>
  <c r="I47" i="1"/>
  <c r="H47" i="1"/>
  <c r="G47" i="1"/>
  <c r="F50" i="13" s="1"/>
  <c r="F47" i="1"/>
  <c r="E47" i="1"/>
  <c r="D50" i="13" s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R49" i="13" s="1"/>
  <c r="BA46" i="1"/>
  <c r="AZ46" i="1"/>
  <c r="P49" i="13" s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Q48" i="13" s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8" i="13" s="1"/>
  <c r="M45" i="1"/>
  <c r="L45" i="1"/>
  <c r="K45" i="1"/>
  <c r="J45" i="1"/>
  <c r="I45" i="1"/>
  <c r="H45" i="1"/>
  <c r="G48" i="13" s="1"/>
  <c r="G45" i="1"/>
  <c r="F45" i="1"/>
  <c r="E45" i="1"/>
  <c r="D48" i="13" s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P47" i="13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7" i="13" s="1"/>
  <c r="N44" i="1"/>
  <c r="M44" i="1"/>
  <c r="L47" i="13" s="1"/>
  <c r="L44" i="1"/>
  <c r="K44" i="1"/>
  <c r="J44" i="1"/>
  <c r="I44" i="1"/>
  <c r="H44" i="1"/>
  <c r="G44" i="1"/>
  <c r="F47" i="13" s="1"/>
  <c r="F44" i="1"/>
  <c r="E44" i="1"/>
  <c r="D44" i="1"/>
  <c r="C47" i="13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Z46" i="13" s="1"/>
  <c r="BI43" i="1"/>
  <c r="BH43" i="1"/>
  <c r="X46" i="13" s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6" i="13" s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Y45" i="13" s="1"/>
  <c r="BH42" i="1"/>
  <c r="BG42" i="1"/>
  <c r="BF42" i="1"/>
  <c r="V45" i="13" s="1"/>
  <c r="BE42" i="1"/>
  <c r="U45" i="13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5" i="13" s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AA44" i="13" s="1"/>
  <c r="BJ41" i="1"/>
  <c r="BI41" i="1"/>
  <c r="BH41" i="1"/>
  <c r="X44" i="13" s="1"/>
  <c r="BG41" i="1"/>
  <c r="BF41" i="1"/>
  <c r="V44" i="13" s="1"/>
  <c r="BE41" i="1"/>
  <c r="U44" i="13" s="1"/>
  <c r="BD41" i="1"/>
  <c r="T44" i="13" s="1"/>
  <c r="BC41" i="1"/>
  <c r="BB41" i="1"/>
  <c r="BA41" i="1"/>
  <c r="AZ41" i="1"/>
  <c r="P44" i="13" s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4" i="13" s="1"/>
  <c r="AN44" i="13" s="1"/>
  <c r="N41" i="1"/>
  <c r="M41" i="1"/>
  <c r="L41" i="1"/>
  <c r="K41" i="1"/>
  <c r="J41" i="1"/>
  <c r="I41" i="1"/>
  <c r="H41" i="1"/>
  <c r="G44" i="13" s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Z43" i="13" s="1"/>
  <c r="BI40" i="1"/>
  <c r="BH40" i="1"/>
  <c r="BG40" i="1"/>
  <c r="W43" i="13" s="1"/>
  <c r="BF40" i="1"/>
  <c r="BE40" i="1"/>
  <c r="U43" i="13" s="1"/>
  <c r="BD40" i="1"/>
  <c r="T43" i="13" s="1"/>
  <c r="BC40" i="1"/>
  <c r="S43" i="13" s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3" i="13" s="1"/>
  <c r="M40" i="1"/>
  <c r="L40" i="1"/>
  <c r="K40" i="1"/>
  <c r="J43" i="13" s="1"/>
  <c r="J40" i="1"/>
  <c r="I40" i="1"/>
  <c r="H40" i="1"/>
  <c r="G43" i="13" s="1"/>
  <c r="G40" i="1"/>
  <c r="F43" i="13" s="1"/>
  <c r="AF43" i="13" s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42" i="13" s="1"/>
  <c r="N39" i="1"/>
  <c r="M39" i="1"/>
  <c r="L42" i="13" s="1"/>
  <c r="L39" i="1"/>
  <c r="K39" i="1"/>
  <c r="J39" i="1"/>
  <c r="I42" i="13" s="1"/>
  <c r="I39" i="1"/>
  <c r="H39" i="1"/>
  <c r="G42" i="13" s="1"/>
  <c r="G39" i="1"/>
  <c r="F42" i="13" s="1"/>
  <c r="F39" i="1"/>
  <c r="E42" i="13" s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41" i="13" s="1"/>
  <c r="M38" i="1"/>
  <c r="L38" i="1"/>
  <c r="K41" i="13" s="1"/>
  <c r="K38" i="1"/>
  <c r="J38" i="1"/>
  <c r="I38" i="1"/>
  <c r="H41" i="13" s="1"/>
  <c r="H38" i="1"/>
  <c r="G38" i="1"/>
  <c r="F41" i="13" s="1"/>
  <c r="F38" i="1"/>
  <c r="E41" i="13" s="1"/>
  <c r="E38" i="1"/>
  <c r="D41" i="13" s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P40" i="13" s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40" i="13" s="1"/>
  <c r="L37" i="1"/>
  <c r="K37" i="1"/>
  <c r="J40" i="13" s="1"/>
  <c r="J37" i="1"/>
  <c r="I37" i="1"/>
  <c r="H37" i="1"/>
  <c r="G40" i="13" s="1"/>
  <c r="G37" i="1"/>
  <c r="F37" i="1"/>
  <c r="E40" i="13" s="1"/>
  <c r="E37" i="1"/>
  <c r="D40" i="13" s="1"/>
  <c r="D37" i="1"/>
  <c r="C40" i="13" s="1"/>
  <c r="AC40" i="13" s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V39" i="13" s="1"/>
  <c r="BE36" i="1"/>
  <c r="BD36" i="1"/>
  <c r="BC36" i="1"/>
  <c r="S39" i="13" s="1"/>
  <c r="BB36" i="1"/>
  <c r="BA36" i="1"/>
  <c r="AZ36" i="1"/>
  <c r="P39" i="13" s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9" i="13" s="1"/>
  <c r="K36" i="1"/>
  <c r="J36" i="1"/>
  <c r="I39" i="13" s="1"/>
  <c r="I36" i="1"/>
  <c r="H36" i="1"/>
  <c r="G36" i="1"/>
  <c r="F39" i="13" s="1"/>
  <c r="F36" i="1"/>
  <c r="E36" i="1"/>
  <c r="D39" i="13" s="1"/>
  <c r="D36" i="1"/>
  <c r="C39" i="13" s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Z38" i="13" s="1"/>
  <c r="BI35" i="1"/>
  <c r="BH35" i="1"/>
  <c r="BG35" i="1"/>
  <c r="W38" i="13" s="1"/>
  <c r="BF35" i="1"/>
  <c r="BE35" i="1"/>
  <c r="U38" i="13" s="1"/>
  <c r="BD35" i="1"/>
  <c r="BC35" i="1"/>
  <c r="BB35" i="1"/>
  <c r="R38" i="13" s="1"/>
  <c r="BA35" i="1"/>
  <c r="AZ35" i="1"/>
  <c r="P38" i="13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Q37" i="13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X36" i="13" s="1"/>
  <c r="BG33" i="1"/>
  <c r="BF33" i="1"/>
  <c r="BE33" i="1"/>
  <c r="U36" i="13" s="1"/>
  <c r="BD33" i="1"/>
  <c r="BC33" i="1"/>
  <c r="S36" i="13" s="1"/>
  <c r="BB33" i="1"/>
  <c r="BA33" i="1"/>
  <c r="AZ33" i="1"/>
  <c r="P36" i="13" s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AA35" i="13" s="1"/>
  <c r="BJ32" i="1"/>
  <c r="BI32" i="1"/>
  <c r="BH32" i="1"/>
  <c r="BG32" i="1"/>
  <c r="W35" i="13" s="1"/>
  <c r="BF32" i="1"/>
  <c r="BE32" i="1"/>
  <c r="BD32" i="1"/>
  <c r="T35" i="13" s="1"/>
  <c r="BC32" i="1"/>
  <c r="BB32" i="1"/>
  <c r="R35" i="13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5" i="13" s="1"/>
  <c r="N32" i="1"/>
  <c r="M32" i="1"/>
  <c r="L32" i="1"/>
  <c r="K32" i="1"/>
  <c r="J32" i="1"/>
  <c r="I32" i="1"/>
  <c r="H32" i="1"/>
  <c r="G32" i="1"/>
  <c r="F32" i="1"/>
  <c r="E35" i="13" s="1"/>
  <c r="AE35" i="13" s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Z34" i="13" s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4" i="13" s="1"/>
  <c r="N31" i="1"/>
  <c r="M34" i="13" s="1"/>
  <c r="M31" i="1"/>
  <c r="L31" i="1"/>
  <c r="K31" i="1"/>
  <c r="J31" i="1"/>
  <c r="I34" i="13" s="1"/>
  <c r="I31" i="1"/>
  <c r="H31" i="1"/>
  <c r="G34" i="13" s="1"/>
  <c r="G31" i="1"/>
  <c r="F34" i="13" s="1"/>
  <c r="F31" i="1"/>
  <c r="E31" i="1"/>
  <c r="D34" i="13" s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Z33" i="13" s="1"/>
  <c r="BI30" i="1"/>
  <c r="Y33" i="13" s="1"/>
  <c r="BH30" i="1"/>
  <c r="BG30" i="1"/>
  <c r="BF30" i="1"/>
  <c r="BE30" i="1"/>
  <c r="BD30" i="1"/>
  <c r="BC30" i="1"/>
  <c r="BB30" i="1"/>
  <c r="BA30" i="1"/>
  <c r="AZ30" i="1"/>
  <c r="P33" i="13" s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3" i="13" s="1"/>
  <c r="AM33" i="13" s="1"/>
  <c r="M30" i="1"/>
  <c r="L33" i="13" s="1"/>
  <c r="AL33" i="13" s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X32" i="13" s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32" i="13" s="1"/>
  <c r="M29" i="1"/>
  <c r="L32" i="13" s="1"/>
  <c r="L29" i="1"/>
  <c r="K32" i="13" s="1"/>
  <c r="K29" i="1"/>
  <c r="J29" i="1"/>
  <c r="I29" i="1"/>
  <c r="H29" i="1"/>
  <c r="G32" i="13" s="1"/>
  <c r="G29" i="1"/>
  <c r="F29" i="1"/>
  <c r="E29" i="1"/>
  <c r="D32" i="13" s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AA31" i="13" s="1"/>
  <c r="BJ28" i="1"/>
  <c r="BI28" i="1"/>
  <c r="BH28" i="1"/>
  <c r="X31" i="13" s="1"/>
  <c r="BG28" i="1"/>
  <c r="W31" i="13" s="1"/>
  <c r="BF28" i="1"/>
  <c r="BE28" i="1"/>
  <c r="BD28" i="1"/>
  <c r="BC28" i="1"/>
  <c r="BB28" i="1"/>
  <c r="BA28" i="1"/>
  <c r="AZ28" i="1"/>
  <c r="P31" i="13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31" i="13" s="1"/>
  <c r="N28" i="1"/>
  <c r="M28" i="1"/>
  <c r="L31" i="13" s="1"/>
  <c r="L28" i="1"/>
  <c r="K31" i="13" s="1"/>
  <c r="K28" i="1"/>
  <c r="J31" i="13" s="1"/>
  <c r="J28" i="1"/>
  <c r="I28" i="1"/>
  <c r="H28" i="1"/>
  <c r="G28" i="1"/>
  <c r="F31" i="13" s="1"/>
  <c r="F28" i="1"/>
  <c r="E28" i="1"/>
  <c r="D28" i="1"/>
  <c r="C31" i="13" s="1"/>
  <c r="AC31" i="13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Z30" i="13" s="1"/>
  <c r="BI27" i="1"/>
  <c r="BH27" i="1"/>
  <c r="X30" i="13" s="1"/>
  <c r="BG27" i="1"/>
  <c r="W30" i="13" s="1"/>
  <c r="BF27" i="1"/>
  <c r="V30" i="13" s="1"/>
  <c r="BE27" i="1"/>
  <c r="BD27" i="1"/>
  <c r="BC27" i="1"/>
  <c r="BB27" i="1"/>
  <c r="R30" i="13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30" i="13" s="1"/>
  <c r="AM30" i="13" s="1"/>
  <c r="M27" i="1"/>
  <c r="L27" i="1"/>
  <c r="K27" i="1"/>
  <c r="J27" i="1"/>
  <c r="I30" i="13" s="1"/>
  <c r="AI30" i="13" s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Y29" i="13" s="1"/>
  <c r="BH26" i="1"/>
  <c r="BG26" i="1"/>
  <c r="W29" i="13" s="1"/>
  <c r="BF26" i="1"/>
  <c r="V29" i="13" s="1"/>
  <c r="BE26" i="1"/>
  <c r="U29" i="13" s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9" i="13" s="1"/>
  <c r="AL29" i="13" s="1"/>
  <c r="L26" i="1"/>
  <c r="K26" i="1"/>
  <c r="J26" i="1"/>
  <c r="I29" i="13" s="1"/>
  <c r="I26" i="1"/>
  <c r="H29" i="13" s="1"/>
  <c r="AH29" i="13" s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AA28" i="13" s="1"/>
  <c r="BJ25" i="1"/>
  <c r="BI25" i="1"/>
  <c r="BH25" i="1"/>
  <c r="X28" i="13" s="1"/>
  <c r="BG25" i="1"/>
  <c r="BF25" i="1"/>
  <c r="V28" i="13" s="1"/>
  <c r="BE25" i="1"/>
  <c r="U28" i="13" s="1"/>
  <c r="BD25" i="1"/>
  <c r="T28" i="13" s="1"/>
  <c r="BC25" i="1"/>
  <c r="BB25" i="1"/>
  <c r="BA25" i="1"/>
  <c r="AZ25" i="1"/>
  <c r="P28" i="13" s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8" i="13" s="1"/>
  <c r="AN28" i="13" s="1"/>
  <c r="N25" i="1"/>
  <c r="M25" i="1"/>
  <c r="L25" i="1"/>
  <c r="K25" i="1"/>
  <c r="J25" i="1"/>
  <c r="I25" i="1"/>
  <c r="H28" i="13" s="1"/>
  <c r="AH28" i="13" s="1"/>
  <c r="H25" i="1"/>
  <c r="G28" i="13" s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Z27" i="13" s="1"/>
  <c r="BI24" i="1"/>
  <c r="BH24" i="1"/>
  <c r="BG24" i="1"/>
  <c r="W27" i="13" s="1"/>
  <c r="BF24" i="1"/>
  <c r="BE24" i="1"/>
  <c r="U27" i="13" s="1"/>
  <c r="BD24" i="1"/>
  <c r="T27" i="13" s="1"/>
  <c r="BC24" i="1"/>
  <c r="S27" i="13" s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7" i="13" s="1"/>
  <c r="M24" i="1"/>
  <c r="L24" i="1"/>
  <c r="K24" i="1"/>
  <c r="J27" i="13" s="1"/>
  <c r="J24" i="1"/>
  <c r="I24" i="1"/>
  <c r="H27" i="13" s="1"/>
  <c r="AH27" i="13" s="1"/>
  <c r="H24" i="1"/>
  <c r="G27" i="13" s="1"/>
  <c r="AG27" i="13" s="1"/>
  <c r="G24" i="1"/>
  <c r="F27" i="13" s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6" i="13" s="1"/>
  <c r="N23" i="1"/>
  <c r="M23" i="1"/>
  <c r="L26" i="13" s="1"/>
  <c r="L23" i="1"/>
  <c r="K23" i="1"/>
  <c r="J23" i="1"/>
  <c r="I26" i="13" s="1"/>
  <c r="I23" i="1"/>
  <c r="H23" i="1"/>
  <c r="G26" i="13" s="1"/>
  <c r="G23" i="1"/>
  <c r="F26" i="13" s="1"/>
  <c r="F23" i="1"/>
  <c r="E26" i="13" s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5" i="13" s="1"/>
  <c r="M22" i="1"/>
  <c r="L22" i="1"/>
  <c r="K25" i="13" s="1"/>
  <c r="K22" i="1"/>
  <c r="J22" i="1"/>
  <c r="I22" i="1"/>
  <c r="H25" i="13" s="1"/>
  <c r="H22" i="1"/>
  <c r="G22" i="1"/>
  <c r="F25" i="13" s="1"/>
  <c r="F22" i="1"/>
  <c r="E25" i="13" s="1"/>
  <c r="E22" i="1"/>
  <c r="D25" i="13" s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Q24" i="13" s="1"/>
  <c r="AZ21" i="1"/>
  <c r="P24" i="13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4" i="13" s="1"/>
  <c r="L21" i="1"/>
  <c r="K21" i="1"/>
  <c r="J24" i="13" s="1"/>
  <c r="J21" i="1"/>
  <c r="I21" i="1"/>
  <c r="H21" i="1"/>
  <c r="G24" i="13" s="1"/>
  <c r="G21" i="1"/>
  <c r="F21" i="1"/>
  <c r="E24" i="13" s="1"/>
  <c r="E21" i="1"/>
  <c r="D24" i="13" s="1"/>
  <c r="D21" i="1"/>
  <c r="C24" i="13" s="1"/>
  <c r="AC24" i="13" s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V23" i="13" s="1"/>
  <c r="BE20" i="1"/>
  <c r="BD20" i="1"/>
  <c r="BC20" i="1"/>
  <c r="S23" i="13" s="1"/>
  <c r="BB20" i="1"/>
  <c r="BA20" i="1"/>
  <c r="AZ20" i="1"/>
  <c r="P23" i="13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3" i="13" s="1"/>
  <c r="N20" i="1"/>
  <c r="M20" i="1"/>
  <c r="L20" i="1"/>
  <c r="K23" i="13" s="1"/>
  <c r="K20" i="1"/>
  <c r="J23" i="13" s="1"/>
  <c r="J20" i="1"/>
  <c r="I23" i="13" s="1"/>
  <c r="I20" i="1"/>
  <c r="H20" i="1"/>
  <c r="G20" i="1"/>
  <c r="F23" i="13" s="1"/>
  <c r="F20" i="1"/>
  <c r="E20" i="1"/>
  <c r="D23" i="13" s="1"/>
  <c r="D20" i="1"/>
  <c r="C23" i="13" s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Z22" i="13" s="1"/>
  <c r="BI19" i="1"/>
  <c r="BH19" i="1"/>
  <c r="BG19" i="1"/>
  <c r="W22" i="13" s="1"/>
  <c r="BF19" i="1"/>
  <c r="V22" i="13" s="1"/>
  <c r="BE19" i="1"/>
  <c r="U22" i="13" s="1"/>
  <c r="BD19" i="1"/>
  <c r="BC19" i="1"/>
  <c r="BB19" i="1"/>
  <c r="R22" i="13" s="1"/>
  <c r="BA19" i="1"/>
  <c r="AZ19" i="1"/>
  <c r="P22" i="13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U20" i="13" s="1"/>
  <c r="BD17" i="1"/>
  <c r="T20" i="13" s="1"/>
  <c r="BC17" i="1"/>
  <c r="S20" i="13" s="1"/>
  <c r="BB17" i="1"/>
  <c r="BA17" i="1"/>
  <c r="AZ17" i="1"/>
  <c r="P20" i="13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AA19" i="13" s="1"/>
  <c r="BJ16" i="1"/>
  <c r="BI16" i="1"/>
  <c r="BH16" i="1"/>
  <c r="BG16" i="1"/>
  <c r="W19" i="13" s="1"/>
  <c r="BF16" i="1"/>
  <c r="BE16" i="1"/>
  <c r="BD16" i="1"/>
  <c r="T19" i="13" s="1"/>
  <c r="BC16" i="1"/>
  <c r="S19" i="13" s="1"/>
  <c r="BB16" i="1"/>
  <c r="R19" i="13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9" i="13" s="1"/>
  <c r="AN19" i="13" s="1"/>
  <c r="N16" i="1"/>
  <c r="M16" i="1"/>
  <c r="L16" i="1"/>
  <c r="K16" i="1"/>
  <c r="J16" i="1"/>
  <c r="I16" i="1"/>
  <c r="H16" i="1"/>
  <c r="G16" i="1"/>
  <c r="F16" i="1"/>
  <c r="E19" i="13" s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Z18" i="13" s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N15" i="1"/>
  <c r="M18" i="13" s="1"/>
  <c r="M15" i="1"/>
  <c r="L15" i="1"/>
  <c r="K15" i="1"/>
  <c r="J15" i="1"/>
  <c r="I18" i="13" s="1"/>
  <c r="I15" i="1"/>
  <c r="H15" i="1"/>
  <c r="G15" i="1"/>
  <c r="F18" i="13" s="1"/>
  <c r="F15" i="1"/>
  <c r="E18" i="13" s="1"/>
  <c r="E15" i="1"/>
  <c r="D18" i="13" s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Z17" i="13" s="1"/>
  <c r="BI14" i="1"/>
  <c r="Y17" i="13" s="1"/>
  <c r="BH14" i="1"/>
  <c r="BG14" i="1"/>
  <c r="BF14" i="1"/>
  <c r="BE14" i="1"/>
  <c r="BD14" i="1"/>
  <c r="BC14" i="1"/>
  <c r="BB14" i="1"/>
  <c r="BA14" i="1"/>
  <c r="Q17" i="13" s="1"/>
  <c r="AZ14" i="1"/>
  <c r="P17" i="13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7" i="13" s="1"/>
  <c r="M14" i="1"/>
  <c r="L17" i="13" s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Y16" i="13" s="1"/>
  <c r="BH13" i="1"/>
  <c r="X16" i="13" s="1"/>
  <c r="BG13" i="1"/>
  <c r="BF13" i="1"/>
  <c r="BE13" i="1"/>
  <c r="BD13" i="1"/>
  <c r="BC13" i="1"/>
  <c r="BB13" i="1"/>
  <c r="BA13" i="1"/>
  <c r="Q16" i="13" s="1"/>
  <c r="AZ13" i="1"/>
  <c r="P16" i="13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6" i="13" s="1"/>
  <c r="M13" i="1"/>
  <c r="L16" i="13" s="1"/>
  <c r="L13" i="1"/>
  <c r="K16" i="13" s="1"/>
  <c r="AK16" i="13" s="1"/>
  <c r="K13" i="1"/>
  <c r="J13" i="1"/>
  <c r="I13" i="1"/>
  <c r="H13" i="1"/>
  <c r="G13" i="1"/>
  <c r="F13" i="1"/>
  <c r="E13" i="1"/>
  <c r="D16" i="13" s="1"/>
  <c r="D13" i="1"/>
  <c r="C16" i="13" s="1"/>
  <c r="AC16" i="13" s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AA15" i="13" s="1"/>
  <c r="BJ12" i="1"/>
  <c r="BI12" i="1"/>
  <c r="Y15" i="13" s="1"/>
  <c r="BH12" i="1"/>
  <c r="X15" i="13" s="1"/>
  <c r="BG12" i="1"/>
  <c r="W15" i="13" s="1"/>
  <c r="BF12" i="1"/>
  <c r="BE12" i="1"/>
  <c r="BD12" i="1"/>
  <c r="BC12" i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5" i="13" s="1"/>
  <c r="AN15" i="13" s="1"/>
  <c r="N12" i="1"/>
  <c r="M12" i="1"/>
  <c r="L15" i="13" s="1"/>
  <c r="AL15" i="13" s="1"/>
  <c r="L12" i="1"/>
  <c r="K15" i="13" s="1"/>
  <c r="AK15" i="13" s="1"/>
  <c r="K12" i="1"/>
  <c r="J15" i="13" s="1"/>
  <c r="J12" i="1"/>
  <c r="I12" i="1"/>
  <c r="H12" i="1"/>
  <c r="G12" i="1"/>
  <c r="F15" i="13" s="1"/>
  <c r="F12" i="1"/>
  <c r="E12" i="1"/>
  <c r="D12" i="1"/>
  <c r="C15" i="13" s="1"/>
  <c r="AC15" i="13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Z14" i="13" s="1"/>
  <c r="BI11" i="1"/>
  <c r="BH11" i="1"/>
  <c r="X14" i="13" s="1"/>
  <c r="BG11" i="1"/>
  <c r="W14" i="13" s="1"/>
  <c r="BF11" i="1"/>
  <c r="V14" i="13" s="1"/>
  <c r="BE11" i="1"/>
  <c r="BD11" i="1"/>
  <c r="BC11" i="1"/>
  <c r="BB11" i="1"/>
  <c r="R14" i="13" s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4" i="13" s="1"/>
  <c r="AJ14" i="13" s="1"/>
  <c r="J11" i="1"/>
  <c r="I14" i="13" s="1"/>
  <c r="I11" i="1"/>
  <c r="H14" i="13" s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Y13" i="13" s="1"/>
  <c r="BH10" i="1"/>
  <c r="BG10" i="1"/>
  <c r="W13" i="13" s="1"/>
  <c r="BF10" i="1"/>
  <c r="V13" i="13" s="1"/>
  <c r="BE10" i="1"/>
  <c r="U13" i="13" s="1"/>
  <c r="BD10" i="1"/>
  <c r="T13" i="13" s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3" i="13" s="1"/>
  <c r="AL13" i="13" s="1"/>
  <c r="L10" i="1"/>
  <c r="K10" i="1"/>
  <c r="J10" i="1"/>
  <c r="I13" i="13" s="1"/>
  <c r="I10" i="1"/>
  <c r="H13" i="13" s="1"/>
  <c r="H10" i="1"/>
  <c r="G13" i="13" s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AA12" i="13" s="1"/>
  <c r="BJ9" i="1"/>
  <c r="BI9" i="1"/>
  <c r="BH9" i="1"/>
  <c r="X12" i="13" s="1"/>
  <c r="BG9" i="1"/>
  <c r="BF9" i="1"/>
  <c r="V12" i="13" s="1"/>
  <c r="BE9" i="1"/>
  <c r="U12" i="13" s="1"/>
  <c r="BD9" i="1"/>
  <c r="T12" i="13" s="1"/>
  <c r="BC9" i="1"/>
  <c r="S12" i="13" s="1"/>
  <c r="BB9" i="1"/>
  <c r="BA9" i="1"/>
  <c r="AZ9" i="1"/>
  <c r="P12" i="13" s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12" i="13" s="1"/>
  <c r="N9" i="1"/>
  <c r="M9" i="1"/>
  <c r="L9" i="1"/>
  <c r="K12" i="13" s="1"/>
  <c r="AK12" i="13" s="1"/>
  <c r="K9" i="1"/>
  <c r="J9" i="1"/>
  <c r="I9" i="1"/>
  <c r="H12" i="13" s="1"/>
  <c r="H9" i="1"/>
  <c r="G12" i="13" s="1"/>
  <c r="AG12" i="13" s="1"/>
  <c r="G9" i="1"/>
  <c r="F12" i="13" s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AA11" i="13" s="1"/>
  <c r="BJ8" i="1"/>
  <c r="Z11" i="13" s="1"/>
  <c r="BI8" i="1"/>
  <c r="BH8" i="1"/>
  <c r="BG8" i="1"/>
  <c r="W11" i="13" s="1"/>
  <c r="BF8" i="1"/>
  <c r="BE8" i="1"/>
  <c r="U11" i="13" s="1"/>
  <c r="BD8" i="1"/>
  <c r="T11" i="13" s="1"/>
  <c r="BC8" i="1"/>
  <c r="S11" i="13" s="1"/>
  <c r="BB8" i="1"/>
  <c r="R11" i="13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11" i="13" s="1"/>
  <c r="N8" i="1"/>
  <c r="M11" i="13" s="1"/>
  <c r="AM11" i="13" s="1"/>
  <c r="M8" i="1"/>
  <c r="L8" i="1"/>
  <c r="K8" i="1"/>
  <c r="J11" i="13" s="1"/>
  <c r="AJ11" i="13" s="1"/>
  <c r="J8" i="1"/>
  <c r="I8" i="1"/>
  <c r="H11" i="13" s="1"/>
  <c r="AH11" i="13" s="1"/>
  <c r="H8" i="1"/>
  <c r="G11" i="13" s="1"/>
  <c r="G8" i="1"/>
  <c r="F11" i="13" s="1"/>
  <c r="AF11" i="13" s="1"/>
  <c r="F8" i="1"/>
  <c r="E11" i="13" s="1"/>
  <c r="AE11" i="13" s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Q10" i="13" s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10" i="13" s="1"/>
  <c r="N7" i="1"/>
  <c r="M10" i="13" s="1"/>
  <c r="M7" i="1"/>
  <c r="L10" i="13" s="1"/>
  <c r="L7" i="1"/>
  <c r="K7" i="1"/>
  <c r="J7" i="1"/>
  <c r="I10" i="13" s="1"/>
  <c r="I7" i="1"/>
  <c r="H7" i="1"/>
  <c r="G10" i="13" s="1"/>
  <c r="G7" i="1"/>
  <c r="F10" i="13" s="1"/>
  <c r="F7" i="1"/>
  <c r="E10" i="13" s="1"/>
  <c r="E7" i="1"/>
  <c r="D10" i="13" s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Q9" i="13" s="1"/>
  <c r="AZ6" i="1"/>
  <c r="P9" i="13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9" i="13" s="1"/>
  <c r="M6" i="1"/>
  <c r="L9" i="13" s="1"/>
  <c r="L6" i="1"/>
  <c r="K9" i="13" s="1"/>
  <c r="K6" i="1"/>
  <c r="J6" i="1"/>
  <c r="I6" i="1"/>
  <c r="H9" i="13" s="1"/>
  <c r="H6" i="1"/>
  <c r="G6" i="1"/>
  <c r="F9" i="13" s="1"/>
  <c r="F6" i="1"/>
  <c r="E9" i="13" s="1"/>
  <c r="E6" i="1"/>
  <c r="D9" i="13" s="1"/>
  <c r="D6" i="1"/>
  <c r="C9" i="13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Q8" i="13" s="1"/>
  <c r="AZ5" i="1"/>
  <c r="P8" i="13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8" i="13" s="1"/>
  <c r="L5" i="1"/>
  <c r="K8" i="13" s="1"/>
  <c r="K5" i="1"/>
  <c r="J8" i="13" s="1"/>
  <c r="J5" i="1"/>
  <c r="I5" i="1"/>
  <c r="H5" i="1"/>
  <c r="G8" i="13" s="1"/>
  <c r="G5" i="1"/>
  <c r="F5" i="1"/>
  <c r="E8" i="13" s="1"/>
  <c r="E5" i="1"/>
  <c r="D8" i="13" s="1"/>
  <c r="D5" i="1"/>
  <c r="C8" i="13" s="1"/>
  <c r="AC8" i="13" s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7" i="13" s="1"/>
  <c r="K4" i="1"/>
  <c r="J7" i="13" s="1"/>
  <c r="J4" i="1"/>
  <c r="I7" i="13" s="1"/>
  <c r="I4" i="1"/>
  <c r="H4" i="1"/>
  <c r="G4" i="1"/>
  <c r="F7" i="13" s="1"/>
  <c r="F4" i="1"/>
  <c r="E4" i="1"/>
  <c r="D7" i="13" s="1"/>
  <c r="D4" i="1"/>
  <c r="C7" i="13" s="1"/>
  <c r="AC7" i="13" s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W6" i="13" s="1"/>
  <c r="BF3" i="1"/>
  <c r="V6" i="13" s="1"/>
  <c r="BE3" i="1"/>
  <c r="U6" i="13" s="1"/>
  <c r="BD3" i="1"/>
  <c r="BC3" i="1"/>
  <c r="BB3" i="1"/>
  <c r="R6" i="13" s="1"/>
  <c r="BA3" i="1"/>
  <c r="AZ3" i="1"/>
  <c r="P6" i="13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C9" i="13" l="1"/>
  <c r="AJ31" i="13"/>
  <c r="AD10" i="13"/>
  <c r="AI14" i="13"/>
  <c r="Q41" i="13"/>
  <c r="AA18" i="13"/>
  <c r="AN18" i="13" s="1"/>
  <c r="Y32" i="13"/>
  <c r="AL32" i="13" s="1"/>
  <c r="AA34" i="13"/>
  <c r="AN34" i="13" s="1"/>
  <c r="S42" i="13"/>
  <c r="H44" i="13"/>
  <c r="AH44" i="13" s="1"/>
  <c r="I45" i="13"/>
  <c r="J46" i="13"/>
  <c r="W46" i="13"/>
  <c r="AJ46" i="13" s="1"/>
  <c r="K47" i="13"/>
  <c r="AK47" i="13" s="1"/>
  <c r="X47" i="13"/>
  <c r="L48" i="13"/>
  <c r="Y48" i="13"/>
  <c r="M49" i="13"/>
  <c r="AM49" i="13" s="1"/>
  <c r="Z49" i="13"/>
  <c r="N50" i="13"/>
  <c r="AA50" i="13"/>
  <c r="C55" i="13"/>
  <c r="AC55" i="13" s="1"/>
  <c r="P55" i="13"/>
  <c r="D56" i="13"/>
  <c r="E57" i="13"/>
  <c r="R57" i="13"/>
  <c r="F58" i="13"/>
  <c r="S58" i="13"/>
  <c r="G59" i="13"/>
  <c r="T59" i="13"/>
  <c r="H60" i="13"/>
  <c r="AH60" i="13" s="1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AG11" i="13"/>
  <c r="AI13" i="13"/>
  <c r="S26" i="13"/>
  <c r="J30" i="13"/>
  <c r="Q7" i="13"/>
  <c r="AD7" i="13" s="1"/>
  <c r="I12" i="13"/>
  <c r="AI12" i="13" s="1"/>
  <c r="J13" i="13"/>
  <c r="AJ13" i="13" s="1"/>
  <c r="K14" i="13"/>
  <c r="AK14" i="13" s="1"/>
  <c r="Z16" i="13"/>
  <c r="C22" i="13"/>
  <c r="AC22" i="13" s="1"/>
  <c r="AA33" i="13"/>
  <c r="C38" i="13"/>
  <c r="AC38" i="13" s="1"/>
  <c r="AG42" i="13"/>
  <c r="H43" i="13"/>
  <c r="AH43" i="13" s="1"/>
  <c r="AL47" i="13"/>
  <c r="C54" i="13"/>
  <c r="AC54" i="13" s="1"/>
  <c r="G58" i="13"/>
  <c r="K62" i="13"/>
  <c r="X62" i="13"/>
  <c r="Y63" i="13"/>
  <c r="AL63" i="13" s="1"/>
  <c r="AF26" i="13"/>
  <c r="AM16" i="13"/>
  <c r="AA17" i="13"/>
  <c r="T26" i="13"/>
  <c r="AG26" i="13" s="1"/>
  <c r="I28" i="13"/>
  <c r="AI28" i="13" s="1"/>
  <c r="J29" i="13"/>
  <c r="AJ29" i="13" s="1"/>
  <c r="Y31" i="13"/>
  <c r="AL31" i="13" s="1"/>
  <c r="Z32" i="13"/>
  <c r="AM32" i="13" s="1"/>
  <c r="T42" i="13"/>
  <c r="Y47" i="13"/>
  <c r="H59" i="13"/>
  <c r="AH59" i="13" s="1"/>
  <c r="N64" i="13"/>
  <c r="AM18" i="13"/>
  <c r="R26" i="13"/>
  <c r="AE26" i="13" s="1"/>
  <c r="V26" i="13"/>
  <c r="K28" i="13"/>
  <c r="AK28" i="13" s="1"/>
  <c r="AN31" i="13"/>
  <c r="V42" i="13"/>
  <c r="K44" i="13"/>
  <c r="L45" i="13"/>
  <c r="AL45" i="13" s="1"/>
  <c r="M46" i="13"/>
  <c r="AM46" i="13" s="1"/>
  <c r="AA47" i="13"/>
  <c r="AN47" i="13" s="1"/>
  <c r="D53" i="13"/>
  <c r="E54" i="13"/>
  <c r="AE54" i="13" s="1"/>
  <c r="U57" i="13"/>
  <c r="AH57" i="13" s="1"/>
  <c r="I58" i="13"/>
  <c r="AI58" i="13" s="1"/>
  <c r="V58" i="13"/>
  <c r="J59" i="13"/>
  <c r="AJ59" i="13" s="1"/>
  <c r="L61" i="13"/>
  <c r="AL61" i="13" s="1"/>
  <c r="M14" i="13"/>
  <c r="AM14" i="13" s="1"/>
  <c r="Q21" i="13"/>
  <c r="E22" i="13"/>
  <c r="AE22" i="13" s="1"/>
  <c r="AI26" i="13"/>
  <c r="E38" i="13"/>
  <c r="AE38" i="13" s="1"/>
  <c r="S6" i="13"/>
  <c r="G7" i="13"/>
  <c r="H8" i="13"/>
  <c r="AH8" i="13" s="1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AK27" i="13" s="1"/>
  <c r="X27" i="13"/>
  <c r="Y28" i="13"/>
  <c r="AA30" i="13"/>
  <c r="C66" i="13"/>
  <c r="AC66" i="13" s="1"/>
  <c r="P66" i="13"/>
  <c r="G53" i="13"/>
  <c r="H54" i="13"/>
  <c r="AH54" i="13" s="1"/>
  <c r="X57" i="13"/>
  <c r="AK57" i="13" s="1"/>
  <c r="Y58" i="13"/>
  <c r="AL58" i="13" s="1"/>
  <c r="R42" i="13"/>
  <c r="Y26" i="13"/>
  <c r="AL26" i="13" s="1"/>
  <c r="K24" i="13"/>
  <c r="L25" i="13"/>
  <c r="AL25" i="13" s="1"/>
  <c r="M26" i="13"/>
  <c r="AM26" i="13" s="1"/>
  <c r="Z26" i="13"/>
  <c r="N27" i="13"/>
  <c r="AA27" i="13"/>
  <c r="C32" i="13"/>
  <c r="AC32" i="13" s="1"/>
  <c r="P32" i="13"/>
  <c r="E34" i="13"/>
  <c r="H38" i="13"/>
  <c r="Y42" i="13"/>
  <c r="I53" i="13"/>
  <c r="J54" i="13"/>
  <c r="W54" i="13"/>
  <c r="K55" i="13"/>
  <c r="X55" i="13"/>
  <c r="L56" i="13"/>
  <c r="M57" i="13"/>
  <c r="AM57" i="13" s="1"/>
  <c r="Z57" i="13"/>
  <c r="N58" i="13"/>
  <c r="AA58" i="13"/>
  <c r="C63" i="13"/>
  <c r="P63" i="13"/>
  <c r="D64" i="13"/>
  <c r="E65" i="13"/>
  <c r="AE65" i="13" s="1"/>
  <c r="R65" i="13"/>
  <c r="F66" i="13"/>
  <c r="AF66" i="13" s="1"/>
  <c r="S66" i="13"/>
  <c r="G67" i="13"/>
  <c r="T67" i="13"/>
  <c r="AL42" i="13"/>
  <c r="AN26" i="13"/>
  <c r="J38" i="13"/>
  <c r="AJ38" i="13" s="1"/>
  <c r="C62" i="13"/>
  <c r="AC62" i="13" s="1"/>
  <c r="P62" i="13"/>
  <c r="D63" i="13"/>
  <c r="E64" i="13"/>
  <c r="F65" i="13"/>
  <c r="G66" i="13"/>
  <c r="AG66" i="13" s="1"/>
  <c r="T66" i="13"/>
  <c r="U67" i="13"/>
  <c r="AF12" i="13"/>
  <c r="H22" i="13"/>
  <c r="AH22" i="13" s="1"/>
  <c r="AI23" i="13"/>
  <c r="AA26" i="13"/>
  <c r="AD48" i="13"/>
  <c r="N7" i="13"/>
  <c r="S15" i="13"/>
  <c r="M22" i="13"/>
  <c r="AM22" i="13" s="1"/>
  <c r="AF31" i="13"/>
  <c r="S31" i="13"/>
  <c r="M38" i="13"/>
  <c r="AM38" i="13" s="1"/>
  <c r="N39" i="13"/>
  <c r="R46" i="13"/>
  <c r="AF47" i="13"/>
  <c r="S47" i="13"/>
  <c r="J51" i="13"/>
  <c r="AJ51" i="13" s="1"/>
  <c r="M54" i="13"/>
  <c r="AM54" i="13" s="1"/>
  <c r="N55" i="13"/>
  <c r="AN55" i="13" s="1"/>
  <c r="AA55" i="13"/>
  <c r="P60" i="13"/>
  <c r="D61" i="13"/>
  <c r="E62" i="13"/>
  <c r="R62" i="13"/>
  <c r="F63" i="13"/>
  <c r="S63" i="13"/>
  <c r="G64" i="13"/>
  <c r="H65" i="13"/>
  <c r="I66" i="13"/>
  <c r="V66" i="13"/>
  <c r="J67" i="13"/>
  <c r="AJ67" i="13" s="1"/>
  <c r="W67" i="13"/>
  <c r="AG13" i="13"/>
  <c r="AD41" i="13"/>
  <c r="Q18" i="13"/>
  <c r="AD18" i="13" s="1"/>
  <c r="AM27" i="13"/>
  <c r="I22" i="13"/>
  <c r="AI22" i="13" s="1"/>
  <c r="J22" i="13"/>
  <c r="AJ22" i="13" s="1"/>
  <c r="AA42" i="13"/>
  <c r="AN42" i="13" s="1"/>
  <c r="AF15" i="13"/>
  <c r="C11" i="13"/>
  <c r="AC11" i="13" s="1"/>
  <c r="P11" i="13"/>
  <c r="T15" i="13"/>
  <c r="J18" i="13"/>
  <c r="AA22" i="13"/>
  <c r="C27" i="13"/>
  <c r="AC27" i="13" s="1"/>
  <c r="P27" i="13"/>
  <c r="R9" i="13"/>
  <c r="AC23" i="13"/>
  <c r="AL48" i="13"/>
  <c r="Q56" i="13"/>
  <c r="AD56" i="13" s="1"/>
  <c r="Q25" i="13"/>
  <c r="AK32" i="13"/>
  <c r="AD8" i="13"/>
  <c r="S9" i="13"/>
  <c r="AF9" i="13" s="1"/>
  <c r="T10" i="13"/>
  <c r="AG10" i="13" s="1"/>
  <c r="N17" i="13"/>
  <c r="AN17" i="13" s="1"/>
  <c r="Q23" i="13"/>
  <c r="AD23" i="13" s="1"/>
  <c r="R24" i="13"/>
  <c r="AE24" i="13" s="1"/>
  <c r="S25" i="13"/>
  <c r="AF25" i="13" s="1"/>
  <c r="K30" i="13"/>
  <c r="AK30" i="13" s="1"/>
  <c r="N33" i="13"/>
  <c r="AN33" i="13" s="1"/>
  <c r="D6" i="13"/>
  <c r="Q6" i="13"/>
  <c r="E7" i="13"/>
  <c r="AL17" i="13"/>
  <c r="AN35" i="13"/>
  <c r="AE42" i="13"/>
  <c r="AK31" i="13"/>
  <c r="T8" i="13"/>
  <c r="AG8" i="13" s="1"/>
  <c r="AK44" i="13"/>
  <c r="C52" i="13"/>
  <c r="AC52" i="13" s="1"/>
  <c r="Q53" i="13"/>
  <c r="AD53" i="13" s="1"/>
  <c r="T56" i="13"/>
  <c r="AG56" i="13" s="1"/>
  <c r="R25" i="13"/>
  <c r="AC39" i="13"/>
  <c r="R41" i="13"/>
  <c r="AE41" i="13" s="1"/>
  <c r="T24" i="13"/>
  <c r="D37" i="13"/>
  <c r="AD37" i="13" s="1"/>
  <c r="F6" i="13"/>
  <c r="T7" i="13"/>
  <c r="U8" i="13"/>
  <c r="V9" i="13"/>
  <c r="AI9" i="13" s="1"/>
  <c r="W10" i="13"/>
  <c r="AJ10" i="13" s="1"/>
  <c r="L12" i="13"/>
  <c r="AL12" i="13" s="1"/>
  <c r="M13" i="13"/>
  <c r="AM13" i="13" s="1"/>
  <c r="Q20" i="13"/>
  <c r="E21" i="13"/>
  <c r="N14" i="13"/>
  <c r="AN14" i="13" s="1"/>
  <c r="C19" i="13"/>
  <c r="AC19" i="13" s="1"/>
  <c r="D20" i="13"/>
  <c r="AD20" i="13" s="1"/>
  <c r="R21" i="13"/>
  <c r="AG44" i="13"/>
  <c r="AE9" i="13"/>
  <c r="S10" i="13"/>
  <c r="AH12" i="13"/>
  <c r="AD24" i="13"/>
  <c r="AF42" i="13"/>
  <c r="AF23" i="13"/>
  <c r="T40" i="13"/>
  <c r="AG40" i="13" s="1"/>
  <c r="V7" i="13"/>
  <c r="AI7" i="13" s="1"/>
  <c r="AM43" i="13"/>
  <c r="C49" i="13"/>
  <c r="AC49" i="13" s="1"/>
  <c r="Q50" i="13"/>
  <c r="AD50" i="13" s="1"/>
  <c r="F52" i="13"/>
  <c r="AF52" i="13" s="1"/>
  <c r="T53" i="13"/>
  <c r="AG53" i="13" s="1"/>
  <c r="AJ15" i="13"/>
  <c r="AM34" i="13"/>
  <c r="AM17" i="13"/>
  <c r="AI29" i="13"/>
  <c r="AI45" i="13"/>
  <c r="AJ27" i="13"/>
  <c r="C36" i="13"/>
  <c r="AC36" i="13" s="1"/>
  <c r="AJ8" i="13"/>
  <c r="T21" i="13"/>
  <c r="W24" i="13"/>
  <c r="AJ24" i="13" s="1"/>
  <c r="C33" i="13"/>
  <c r="AC33" i="13" s="1"/>
  <c r="Q34" i="13"/>
  <c r="AD34" i="13" s="1"/>
  <c r="T37" i="13"/>
  <c r="X8" i="13"/>
  <c r="AK8" i="13" s="1"/>
  <c r="Z10" i="13"/>
  <c r="U21" i="13"/>
  <c r="Y25" i="13"/>
  <c r="D33" i="13"/>
  <c r="Q33" i="13"/>
  <c r="R34" i="13"/>
  <c r="AE34" i="13" s="1"/>
  <c r="F35" i="13"/>
  <c r="S35" i="13"/>
  <c r="G36" i="13"/>
  <c r="T36" i="13"/>
  <c r="H37" i="13"/>
  <c r="AG28" i="13"/>
  <c r="V10" i="13"/>
  <c r="AI10" i="13" s="1"/>
  <c r="U25" i="13"/>
  <c r="AH25" i="13" s="1"/>
  <c r="AF39" i="13"/>
  <c r="F19" i="13"/>
  <c r="AF19" i="13" s="1"/>
  <c r="AA10" i="13"/>
  <c r="E17" i="13"/>
  <c r="H20" i="13"/>
  <c r="AH20" i="13" s="1"/>
  <c r="X23" i="13"/>
  <c r="AK23" i="13" s="1"/>
  <c r="Z41" i="13"/>
  <c r="E49" i="13"/>
  <c r="AE49" i="13" s="1"/>
  <c r="AD9" i="13"/>
  <c r="AF10" i="13"/>
  <c r="Q40" i="13"/>
  <c r="AD40" i="13" s="1"/>
  <c r="C6" i="13"/>
  <c r="AC6" i="13" s="1"/>
  <c r="U9" i="13"/>
  <c r="AH9" i="13" s="1"/>
  <c r="W8" i="13"/>
  <c r="Y10" i="13"/>
  <c r="AN12" i="13"/>
  <c r="X25" i="13"/>
  <c r="I21" i="13"/>
  <c r="Y24" i="13"/>
  <c r="AL24" i="13" s="1"/>
  <c r="Z25" i="13"/>
  <c r="AM25" i="13" s="1"/>
  <c r="Q32" i="13"/>
  <c r="AD32" i="13" s="1"/>
  <c r="R33" i="13"/>
  <c r="S34" i="13"/>
  <c r="AF34" i="13" s="1"/>
  <c r="I37" i="13"/>
  <c r="S50" i="13"/>
  <c r="AF50" i="13" s="1"/>
  <c r="H52" i="13"/>
  <c r="AH52" i="13" s="1"/>
  <c r="R8" i="13"/>
  <c r="S7" i="13"/>
  <c r="AF7" i="13" s="1"/>
  <c r="I6" i="13"/>
  <c r="AI6" i="13" s="1"/>
  <c r="AM10" i="13"/>
  <c r="D17" i="13"/>
  <c r="AD17" i="13" s="1"/>
  <c r="J6" i="13"/>
  <c r="AJ6" i="13" s="1"/>
  <c r="AD16" i="13"/>
  <c r="E33" i="13"/>
  <c r="V37" i="13"/>
  <c r="AF27" i="13"/>
  <c r="AJ30" i="13"/>
  <c r="AI42" i="13"/>
  <c r="H6" i="13"/>
  <c r="AH6" i="13" s="1"/>
  <c r="AL10" i="13"/>
  <c r="C17" i="13"/>
  <c r="AC17" i="13" s="1"/>
  <c r="G37" i="13"/>
  <c r="X41" i="13"/>
  <c r="AK41" i="13" s="1"/>
  <c r="W7" i="13"/>
  <c r="Y9" i="13"/>
  <c r="AL9" i="13" s="1"/>
  <c r="R18" i="13"/>
  <c r="AE18" i="13" s="1"/>
  <c r="G20" i="13"/>
  <c r="AG20" i="13" s="1"/>
  <c r="X24" i="13"/>
  <c r="X7" i="13"/>
  <c r="AK7" i="13" s="1"/>
  <c r="Y8" i="13"/>
  <c r="AL8" i="13" s="1"/>
  <c r="R17" i="13"/>
  <c r="G19" i="13"/>
  <c r="AG19" i="13" s="1"/>
  <c r="V21" i="13"/>
  <c r="G35" i="13"/>
  <c r="AG35" i="13" s="1"/>
  <c r="X39" i="13"/>
  <c r="AK39" i="13" s="1"/>
  <c r="Y40" i="13"/>
  <c r="AL40" i="13" s="1"/>
  <c r="AC47" i="13"/>
  <c r="AA7" i="13"/>
  <c r="AN7" i="13" s="1"/>
  <c r="R10" i="13"/>
  <c r="AE10" i="13" s="1"/>
  <c r="AD25" i="13"/>
  <c r="AH45" i="13"/>
  <c r="AE25" i="13"/>
  <c r="AG43" i="13"/>
  <c r="AE8" i="13"/>
  <c r="C20" i="13"/>
  <c r="AC20" i="13" s="1"/>
  <c r="AG24" i="13"/>
  <c r="AJ43" i="13"/>
  <c r="AE19" i="13"/>
  <c r="AK25" i="13"/>
  <c r="AJ7" i="13"/>
  <c r="AN11" i="13"/>
  <c r="AN10" i="13"/>
  <c r="S18" i="13"/>
  <c r="AF18" i="13" s="1"/>
  <c r="H36" i="13"/>
  <c r="AH36" i="13" s="1"/>
  <c r="M6" i="13"/>
  <c r="C12" i="13"/>
  <c r="AC12" i="13" s="1"/>
  <c r="AH13" i="13"/>
  <c r="AL16" i="13"/>
  <c r="E6" i="13"/>
  <c r="AE6" i="13" s="1"/>
  <c r="D21" i="13"/>
  <c r="AD21" i="13" s="1"/>
  <c r="U41" i="13"/>
  <c r="AH41" i="13" s="1"/>
  <c r="X9" i="13"/>
  <c r="AK9" i="13" s="1"/>
  <c r="F20" i="13"/>
  <c r="AF20" i="13" s="1"/>
  <c r="G21" i="13"/>
  <c r="F36" i="13"/>
  <c r="AF36" i="13" s="1"/>
  <c r="AH38" i="13"/>
  <c r="AI39" i="13"/>
  <c r="W40" i="13"/>
  <c r="AJ40" i="13" s="1"/>
  <c r="H21" i="13"/>
  <c r="AH21" i="13" s="1"/>
  <c r="W23" i="13"/>
  <c r="AJ23" i="13" s="1"/>
  <c r="Z9" i="13"/>
  <c r="AM9" i="13" s="1"/>
  <c r="AM41" i="13"/>
  <c r="Z6" i="13"/>
  <c r="U14" i="13"/>
  <c r="AH14" i="13" s="1"/>
  <c r="I15" i="13"/>
  <c r="V15" i="13"/>
  <c r="J16" i="13"/>
  <c r="AJ16" i="13" s="1"/>
  <c r="W16" i="13"/>
  <c r="K17" i="13"/>
  <c r="X17" i="13"/>
  <c r="L18" i="13"/>
  <c r="AL18" i="13" s="1"/>
  <c r="Y18" i="13"/>
  <c r="M19" i="13"/>
  <c r="Z19" i="13"/>
  <c r="N20" i="13"/>
  <c r="AA20" i="13"/>
  <c r="C25" i="13"/>
  <c r="AC25" i="13" s="1"/>
  <c r="P25" i="13"/>
  <c r="D26" i="13"/>
  <c r="Q26" i="13"/>
  <c r="E27" i="13"/>
  <c r="R27" i="13"/>
  <c r="F28" i="13"/>
  <c r="AF28" i="13" s="1"/>
  <c r="S28" i="13"/>
  <c r="G29" i="13"/>
  <c r="T29" i="13"/>
  <c r="H30" i="13"/>
  <c r="AH30" i="13" s="1"/>
  <c r="U30" i="13"/>
  <c r="I31" i="13"/>
  <c r="V31" i="13"/>
  <c r="J32" i="13"/>
  <c r="W32" i="13"/>
  <c r="K33" i="13"/>
  <c r="AK33" i="13" s="1"/>
  <c r="X33" i="13"/>
  <c r="L34" i="13"/>
  <c r="Y34" i="13"/>
  <c r="M35" i="13"/>
  <c r="Z35" i="13"/>
  <c r="N36" i="13"/>
  <c r="AN36" i="13" s="1"/>
  <c r="AA36" i="13"/>
  <c r="C41" i="13"/>
  <c r="P41" i="13"/>
  <c r="D42" i="13"/>
  <c r="AD42" i="13" s="1"/>
  <c r="Q42" i="13"/>
  <c r="E43" i="13"/>
  <c r="AE43" i="13" s="1"/>
  <c r="R43" i="13"/>
  <c r="F44" i="13"/>
  <c r="S44" i="13"/>
  <c r="G45" i="13"/>
  <c r="AG45" i="13" s="1"/>
  <c r="T45" i="13"/>
  <c r="H46" i="13"/>
  <c r="U46" i="13"/>
  <c r="I47" i="13"/>
  <c r="V47" i="13"/>
  <c r="J48" i="13"/>
  <c r="AJ48" i="13" s="1"/>
  <c r="W48" i="13"/>
  <c r="K49" i="13"/>
  <c r="X49" i="13"/>
  <c r="L50" i="13"/>
  <c r="AL50" i="13" s="1"/>
  <c r="Y50" i="13"/>
  <c r="M51" i="13"/>
  <c r="AM51" i="13" s="1"/>
  <c r="Z51" i="13"/>
  <c r="N52" i="13"/>
  <c r="AA52" i="13"/>
  <c r="C57" i="13"/>
  <c r="AC57" i="13" s="1"/>
  <c r="P57" i="13"/>
  <c r="D58" i="13"/>
  <c r="Q58" i="13"/>
  <c r="E59" i="13"/>
  <c r="R59" i="13"/>
  <c r="F60" i="13"/>
  <c r="AF60" i="13" s="1"/>
  <c r="S60" i="13"/>
  <c r="G61" i="13"/>
  <c r="T61" i="13"/>
  <c r="H62" i="13"/>
  <c r="AH62" i="13" s="1"/>
  <c r="U62" i="13"/>
  <c r="I63" i="13"/>
  <c r="AI63" i="13" s="1"/>
  <c r="V63" i="13"/>
  <c r="J64" i="13"/>
  <c r="W64" i="13"/>
  <c r="K65" i="13"/>
  <c r="AK65" i="13" s="1"/>
  <c r="X65" i="13"/>
  <c r="L66" i="13"/>
  <c r="AL66" i="13" s="1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AE75" i="13" s="1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AI46" i="13" s="1"/>
  <c r="J47" i="13"/>
  <c r="AJ47" i="13" s="1"/>
  <c r="W47" i="13"/>
  <c r="K48" i="13"/>
  <c r="X48" i="13"/>
  <c r="L49" i="13"/>
  <c r="Y49" i="13"/>
  <c r="M50" i="13"/>
  <c r="AM50" i="13" s="1"/>
  <c r="Z50" i="13"/>
  <c r="N51" i="13"/>
  <c r="AA51" i="13"/>
  <c r="C56" i="13"/>
  <c r="AC56" i="13" s="1"/>
  <c r="P56" i="13"/>
  <c r="D57" i="13"/>
  <c r="Q57" i="13"/>
  <c r="E58" i="13"/>
  <c r="R58" i="13"/>
  <c r="F59" i="13"/>
  <c r="AF59" i="13" s="1"/>
  <c r="S59" i="13"/>
  <c r="G60" i="13"/>
  <c r="T60" i="13"/>
  <c r="H61" i="13"/>
  <c r="U61" i="13"/>
  <c r="I62" i="13"/>
  <c r="AI62" i="13" s="1"/>
  <c r="V62" i="13"/>
  <c r="J63" i="13"/>
  <c r="W63" i="13"/>
  <c r="K64" i="13"/>
  <c r="AK64" i="13" s="1"/>
  <c r="X64" i="13"/>
  <c r="L65" i="13"/>
  <c r="Y65" i="13"/>
  <c r="M66" i="13"/>
  <c r="Z66" i="13"/>
  <c r="N67" i="13"/>
  <c r="AN67" i="13" s="1"/>
  <c r="AA67" i="13"/>
  <c r="D83" i="3"/>
  <c r="C72" i="13"/>
  <c r="AC72" i="13" s="1"/>
  <c r="AZ83" i="3"/>
  <c r="P72" i="13"/>
  <c r="E84" i="3"/>
  <c r="D73" i="13"/>
  <c r="BA84" i="3"/>
  <c r="Q73" i="13"/>
  <c r="F85" i="3"/>
  <c r="E74" i="13"/>
  <c r="BB85" i="3"/>
  <c r="R74" i="13"/>
  <c r="G86" i="3"/>
  <c r="F75" i="13"/>
  <c r="AF75" i="13" s="1"/>
  <c r="BC86" i="3"/>
  <c r="S75" i="13"/>
  <c r="H87" i="3"/>
  <c r="G76" i="13"/>
  <c r="AG76" i="13" s="1"/>
  <c r="BD87" i="3"/>
  <c r="T76" i="13"/>
  <c r="I88" i="3"/>
  <c r="H77" i="13"/>
  <c r="BE88" i="3"/>
  <c r="U77" i="13"/>
  <c r="J89" i="3"/>
  <c r="I78" i="13"/>
  <c r="BF89" i="3"/>
  <c r="V78" i="13"/>
  <c r="K90" i="3"/>
  <c r="J79" i="13"/>
  <c r="AJ79" i="13" s="1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AK80" i="13" s="1"/>
  <c r="BH90" i="3"/>
  <c r="X79" i="13"/>
  <c r="X80" i="13"/>
  <c r="Q39" i="13"/>
  <c r="AD39" i="13" s="1"/>
  <c r="R40" i="13"/>
  <c r="AE40" i="13" s="1"/>
  <c r="S41" i="13"/>
  <c r="AF41" i="13" s="1"/>
  <c r="I44" i="13"/>
  <c r="AI44" i="13" s="1"/>
  <c r="J45" i="13"/>
  <c r="W45" i="13"/>
  <c r="K46" i="13"/>
  <c r="AK46" i="13" s="1"/>
  <c r="Z48" i="13"/>
  <c r="AM48" i="13" s="1"/>
  <c r="N49" i="13"/>
  <c r="AA49" i="13"/>
  <c r="Q55" i="13"/>
  <c r="AD55" i="13" s="1"/>
  <c r="R56" i="13"/>
  <c r="AE56" i="13" s="1"/>
  <c r="F57" i="13"/>
  <c r="S57" i="13"/>
  <c r="T58" i="13"/>
  <c r="AG58" i="13" s="1"/>
  <c r="I60" i="13"/>
  <c r="AI60" i="13" s="1"/>
  <c r="J61" i="13"/>
  <c r="W61" i="13"/>
  <c r="Z64" i="13"/>
  <c r="AM64" i="13" s="1"/>
  <c r="AA65" i="13"/>
  <c r="AN65" i="13" s="1"/>
  <c r="D81" i="3"/>
  <c r="C70" i="13"/>
  <c r="AZ81" i="3"/>
  <c r="P70" i="13"/>
  <c r="E82" i="3"/>
  <c r="D71" i="13"/>
  <c r="BA82" i="3"/>
  <c r="Q71" i="13"/>
  <c r="F83" i="3"/>
  <c r="E72" i="13"/>
  <c r="AE72" i="13" s="1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AI76" i="13" s="1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AN64" i="13" s="1"/>
  <c r="D80" i="3"/>
  <c r="C69" i="13"/>
  <c r="AZ80" i="3"/>
  <c r="P69" i="13"/>
  <c r="E81" i="3"/>
  <c r="D70" i="13"/>
  <c r="AD70" i="13" s="1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AH74" i="13" s="1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AL78" i="13" s="1"/>
  <c r="BI89" i="3"/>
  <c r="Y78" i="13"/>
  <c r="N90" i="3"/>
  <c r="M79" i="13"/>
  <c r="M80" i="13"/>
  <c r="AM80" i="13" s="1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AD69" i="13" s="1"/>
  <c r="BA80" i="3"/>
  <c r="Q69" i="13"/>
  <c r="F81" i="3"/>
  <c r="E70" i="13"/>
  <c r="AE70" i="13" s="1"/>
  <c r="BB81" i="3"/>
  <c r="R70" i="13"/>
  <c r="G82" i="3"/>
  <c r="F71" i="13"/>
  <c r="BC82" i="3"/>
  <c r="S71" i="13"/>
  <c r="H83" i="3"/>
  <c r="G72" i="13"/>
  <c r="BD83" i="3"/>
  <c r="T72" i="13"/>
  <c r="I84" i="3"/>
  <c r="H73" i="13"/>
  <c r="AH73" i="13" s="1"/>
  <c r="BE84" i="3"/>
  <c r="U73" i="13"/>
  <c r="J85" i="3"/>
  <c r="I74" i="13"/>
  <c r="AI74" i="13" s="1"/>
  <c r="BF85" i="3"/>
  <c r="V74" i="13"/>
  <c r="K86" i="3"/>
  <c r="J75" i="13"/>
  <c r="AJ75" i="13" s="1"/>
  <c r="BG86" i="3"/>
  <c r="W75" i="13"/>
  <c r="L87" i="3"/>
  <c r="K76" i="13"/>
  <c r="BH87" i="3"/>
  <c r="X76" i="13"/>
  <c r="M88" i="3"/>
  <c r="L77" i="13"/>
  <c r="AL77" i="13" s="1"/>
  <c r="BI88" i="3"/>
  <c r="Y77" i="13"/>
  <c r="N89" i="3"/>
  <c r="M78" i="13"/>
  <c r="AM78" i="13" s="1"/>
  <c r="BJ89" i="3"/>
  <c r="Z78" i="13"/>
  <c r="O90" i="3"/>
  <c r="N79" i="13"/>
  <c r="AN79" i="13" s="1"/>
  <c r="N80" i="13"/>
  <c r="BK90" i="3"/>
  <c r="AA79" i="13"/>
  <c r="AA80" i="13"/>
  <c r="AF22" i="13"/>
  <c r="AG23" i="13"/>
  <c r="V25" i="13"/>
  <c r="AI25" i="13" s="1"/>
  <c r="L28" i="13"/>
  <c r="AL28" i="13" s="1"/>
  <c r="M29" i="13"/>
  <c r="Z29" i="13"/>
  <c r="N30" i="13"/>
  <c r="AN30" i="13" s="1"/>
  <c r="C35" i="13"/>
  <c r="P35" i="13"/>
  <c r="D36" i="13"/>
  <c r="AD36" i="13" s="1"/>
  <c r="Q36" i="13"/>
  <c r="E37" i="13"/>
  <c r="R37" i="13"/>
  <c r="F38" i="13"/>
  <c r="S38" i="13"/>
  <c r="G39" i="13"/>
  <c r="AG39" i="13" s="1"/>
  <c r="T39" i="13"/>
  <c r="H40" i="13"/>
  <c r="U40" i="13"/>
  <c r="I41" i="13"/>
  <c r="V41" i="13"/>
  <c r="J42" i="13"/>
  <c r="W42" i="13"/>
  <c r="K43" i="13"/>
  <c r="X43" i="13"/>
  <c r="L44" i="13"/>
  <c r="AL44" i="13" s="1"/>
  <c r="Y44" i="13"/>
  <c r="M45" i="13"/>
  <c r="Z45" i="13"/>
  <c r="N46" i="13"/>
  <c r="AA46" i="13"/>
  <c r="C51" i="13"/>
  <c r="AC51" i="13" s="1"/>
  <c r="P51" i="13"/>
  <c r="D52" i="13"/>
  <c r="Q52" i="13"/>
  <c r="E53" i="13"/>
  <c r="R53" i="13"/>
  <c r="F54" i="13"/>
  <c r="S54" i="13"/>
  <c r="G55" i="13"/>
  <c r="T55" i="13"/>
  <c r="H56" i="13"/>
  <c r="AH56" i="13" s="1"/>
  <c r="U56" i="13"/>
  <c r="I57" i="13"/>
  <c r="V57" i="13"/>
  <c r="J58" i="13"/>
  <c r="W58" i="13"/>
  <c r="K59" i="13"/>
  <c r="AK59" i="13" s="1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AH24" i="13" s="1"/>
  <c r="G6" i="13"/>
  <c r="T6" i="13"/>
  <c r="H7" i="13"/>
  <c r="AH7" i="13" s="1"/>
  <c r="U7" i="13"/>
  <c r="I8" i="13"/>
  <c r="V8" i="13"/>
  <c r="J9" i="13"/>
  <c r="W9" i="13"/>
  <c r="K10" i="13"/>
  <c r="AK10" i="13" s="1"/>
  <c r="X10" i="13"/>
  <c r="L11" i="13"/>
  <c r="Y11" i="13"/>
  <c r="M12" i="13"/>
  <c r="Z12" i="13"/>
  <c r="N13" i="13"/>
  <c r="AA13" i="13"/>
  <c r="C18" i="13"/>
  <c r="P18" i="13"/>
  <c r="D19" i="13"/>
  <c r="AD19" i="13" s="1"/>
  <c r="Q19" i="13"/>
  <c r="E20" i="13"/>
  <c r="R20" i="13"/>
  <c r="F21" i="13"/>
  <c r="S21" i="13"/>
  <c r="G22" i="13"/>
  <c r="AG22" i="13" s="1"/>
  <c r="T22" i="13"/>
  <c r="H23" i="13"/>
  <c r="U23" i="13"/>
  <c r="I24" i="13"/>
  <c r="V24" i="13"/>
  <c r="J25" i="13"/>
  <c r="W25" i="13"/>
  <c r="K26" i="13"/>
  <c r="X26" i="13"/>
  <c r="L27" i="13"/>
  <c r="AL27" i="13" s="1"/>
  <c r="Y27" i="13"/>
  <c r="M28" i="13"/>
  <c r="Z28" i="13"/>
  <c r="N29" i="13"/>
  <c r="AA29" i="13"/>
  <c r="C34" i="13"/>
  <c r="AC34" i="13" s="1"/>
  <c r="P34" i="13"/>
  <c r="D35" i="13"/>
  <c r="Q35" i="13"/>
  <c r="E36" i="13"/>
  <c r="R36" i="13"/>
  <c r="F37" i="13"/>
  <c r="S37" i="13"/>
  <c r="G38" i="13"/>
  <c r="T38" i="13"/>
  <c r="H39" i="13"/>
  <c r="AH39" i="13" s="1"/>
  <c r="U39" i="13"/>
  <c r="I40" i="13"/>
  <c r="V40" i="13"/>
  <c r="J41" i="13"/>
  <c r="W41" i="13"/>
  <c r="K42" i="13"/>
  <c r="AK42" i="13" s="1"/>
  <c r="X42" i="13"/>
  <c r="L43" i="13"/>
  <c r="Y43" i="13"/>
  <c r="M44" i="13"/>
  <c r="Z44" i="13"/>
  <c r="N45" i="13"/>
  <c r="AA45" i="13"/>
  <c r="C50" i="13"/>
  <c r="P50" i="13"/>
  <c r="D51" i="13"/>
  <c r="AD51" i="13" s="1"/>
  <c r="Q51" i="13"/>
  <c r="E52" i="13"/>
  <c r="R52" i="13"/>
  <c r="F53" i="13"/>
  <c r="S53" i="13"/>
  <c r="G54" i="13"/>
  <c r="AG54" i="13" s="1"/>
  <c r="T54" i="13"/>
  <c r="H55" i="13"/>
  <c r="U55" i="13"/>
  <c r="I56" i="13"/>
  <c r="V56" i="13"/>
  <c r="J57" i="13"/>
  <c r="W57" i="13"/>
  <c r="K58" i="13"/>
  <c r="X58" i="13"/>
  <c r="L59" i="13"/>
  <c r="AL59" i="13" s="1"/>
  <c r="Y59" i="13"/>
  <c r="M60" i="13"/>
  <c r="Z60" i="13"/>
  <c r="N61" i="13"/>
  <c r="AA61" i="13"/>
  <c r="D67" i="13"/>
  <c r="AD67" i="13" s="1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AJ56" i="13"/>
  <c r="W56" i="13"/>
  <c r="C65" i="13"/>
  <c r="P65" i="13"/>
  <c r="D66" i="13"/>
  <c r="Q66" i="13"/>
  <c r="E67" i="13"/>
  <c r="AE67" i="13" s="1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AN58" i="13"/>
  <c r="AC63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AI53" i="13" s="1"/>
  <c r="AD64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AG34" i="13" s="1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N41" i="13" s="1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AJ53" i="13" s="1"/>
  <c r="W53" i="13"/>
  <c r="K54" i="13"/>
  <c r="X54" i="13"/>
  <c r="L55" i="13"/>
  <c r="Y55" i="13"/>
  <c r="Z56" i="13"/>
  <c r="AM56" i="13" s="1"/>
  <c r="N57" i="13"/>
  <c r="AA57" i="13"/>
  <c r="Q63" i="13"/>
  <c r="AD63" i="13" s="1"/>
  <c r="R64" i="13"/>
  <c r="AE64" i="13" s="1"/>
  <c r="S65" i="13"/>
  <c r="AF65" i="13" s="1"/>
  <c r="H67" i="13"/>
  <c r="AH67" i="13" s="1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AC13" i="13" s="1"/>
  <c r="P13" i="13"/>
  <c r="D14" i="13"/>
  <c r="Q14" i="13"/>
  <c r="E15" i="13"/>
  <c r="AE15" i="13" s="1"/>
  <c r="R15" i="13"/>
  <c r="F16" i="13"/>
  <c r="S16" i="13"/>
  <c r="G17" i="13"/>
  <c r="T17" i="13"/>
  <c r="H18" i="13"/>
  <c r="U18" i="13"/>
  <c r="I19" i="13"/>
  <c r="V19" i="13"/>
  <c r="J20" i="13"/>
  <c r="W20" i="13"/>
  <c r="K21" i="13"/>
  <c r="AK21" i="13" s="1"/>
  <c r="X21" i="13"/>
  <c r="L22" i="13"/>
  <c r="Y22" i="13"/>
  <c r="M23" i="13"/>
  <c r="AM23" i="13" s="1"/>
  <c r="Z23" i="13"/>
  <c r="N24" i="13"/>
  <c r="AA24" i="13"/>
  <c r="C29" i="13"/>
  <c r="P29" i="13"/>
  <c r="D30" i="13"/>
  <c r="Q30" i="13"/>
  <c r="E31" i="13"/>
  <c r="R31" i="13"/>
  <c r="F32" i="13"/>
  <c r="S32" i="13"/>
  <c r="G33" i="13"/>
  <c r="AG33" i="13" s="1"/>
  <c r="T33" i="13"/>
  <c r="H34" i="13"/>
  <c r="U34" i="13"/>
  <c r="I35" i="13"/>
  <c r="AI35" i="13" s="1"/>
  <c r="V35" i="13"/>
  <c r="J36" i="13"/>
  <c r="W36" i="13"/>
  <c r="K37" i="13"/>
  <c r="X37" i="13"/>
  <c r="L38" i="13"/>
  <c r="Y38" i="13"/>
  <c r="M39" i="13"/>
  <c r="Z39" i="13"/>
  <c r="N40" i="13"/>
  <c r="AA40" i="13"/>
  <c r="C45" i="13"/>
  <c r="AC45" i="13" s="1"/>
  <c r="P45" i="13"/>
  <c r="D46" i="13"/>
  <c r="Q46" i="13"/>
  <c r="E47" i="13"/>
  <c r="AE47" i="13" s="1"/>
  <c r="R47" i="13"/>
  <c r="F48" i="13"/>
  <c r="S48" i="13"/>
  <c r="G49" i="13"/>
  <c r="T49" i="13"/>
  <c r="H50" i="13"/>
  <c r="U50" i="13"/>
  <c r="I51" i="13"/>
  <c r="V51" i="13"/>
  <c r="J52" i="13"/>
  <c r="W52" i="13"/>
  <c r="K53" i="13"/>
  <c r="AK53" i="13" s="1"/>
  <c r="X53" i="13"/>
  <c r="L54" i="13"/>
  <c r="Y54" i="13"/>
  <c r="M55" i="13"/>
  <c r="AM55" i="13" s="1"/>
  <c r="Z55" i="13"/>
  <c r="N56" i="13"/>
  <c r="AA56" i="13"/>
  <c r="C61" i="13"/>
  <c r="P61" i="13"/>
  <c r="D62" i="13"/>
  <c r="Q62" i="13"/>
  <c r="E63" i="13"/>
  <c r="R63" i="13"/>
  <c r="F64" i="13"/>
  <c r="S64" i="13"/>
  <c r="G65" i="13"/>
  <c r="AG65" i="13" s="1"/>
  <c r="T65" i="13"/>
  <c r="H66" i="13"/>
  <c r="U66" i="13"/>
  <c r="I67" i="13"/>
  <c r="AI67" i="13" s="1"/>
  <c r="V67" i="13"/>
  <c r="K79" i="3"/>
  <c r="J68" i="13"/>
  <c r="AJ68" i="13" s="1"/>
  <c r="BG79" i="3"/>
  <c r="W68" i="13"/>
  <c r="L80" i="3"/>
  <c r="K69" i="13"/>
  <c r="BH80" i="3"/>
  <c r="X69" i="13"/>
  <c r="M81" i="3"/>
  <c r="L70" i="13"/>
  <c r="AL70" i="13" s="1"/>
  <c r="BI81" i="3"/>
  <c r="Y70" i="13"/>
  <c r="N82" i="3"/>
  <c r="M71" i="13"/>
  <c r="AM71" i="13" s="1"/>
  <c r="BJ82" i="3"/>
  <c r="Z71" i="13"/>
  <c r="O83" i="3"/>
  <c r="N72" i="13"/>
  <c r="AN72" i="13" s="1"/>
  <c r="BK83" i="3"/>
  <c r="AA72" i="13"/>
  <c r="D88" i="3"/>
  <c r="C77" i="13"/>
  <c r="AZ88" i="3"/>
  <c r="P77" i="13"/>
  <c r="E89" i="3"/>
  <c r="D78" i="13"/>
  <c r="AD78" i="13" s="1"/>
  <c r="BA89" i="3"/>
  <c r="Q78" i="13"/>
  <c r="F90" i="3"/>
  <c r="E79" i="13"/>
  <c r="AE79" i="13" s="1"/>
  <c r="E80" i="13"/>
  <c r="AE80" i="13" s="1"/>
  <c r="BB90" i="3"/>
  <c r="R79" i="13"/>
  <c r="R80" i="13"/>
  <c r="D13" i="13"/>
  <c r="Q13" i="13"/>
  <c r="E14" i="13"/>
  <c r="AE14" i="13" s="1"/>
  <c r="G16" i="13"/>
  <c r="J19" i="13"/>
  <c r="AJ19" i="13" s="1"/>
  <c r="L21" i="13"/>
  <c r="AA23" i="13"/>
  <c r="AN23" i="13" s="1"/>
  <c r="C28" i="13"/>
  <c r="AC28" i="13" s="1"/>
  <c r="D29" i="13"/>
  <c r="Q29" i="13"/>
  <c r="E30" i="13"/>
  <c r="AE30" i="13" s="1"/>
  <c r="T32" i="13"/>
  <c r="AG32" i="13" s="1"/>
  <c r="H33" i="13"/>
  <c r="AH33" i="13" s="1"/>
  <c r="U33" i="13"/>
  <c r="V34" i="13"/>
  <c r="AI34" i="13" s="1"/>
  <c r="J35" i="13"/>
  <c r="AJ35" i="13" s="1"/>
  <c r="K36" i="13"/>
  <c r="AK36" i="13" s="1"/>
  <c r="L37" i="13"/>
  <c r="Y37" i="13"/>
  <c r="AA39" i="13"/>
  <c r="AN39" i="13" s="1"/>
  <c r="C44" i="13"/>
  <c r="AC44" i="13" s="1"/>
  <c r="D45" i="13"/>
  <c r="Q45" i="13"/>
  <c r="E46" i="13"/>
  <c r="AE46" i="13" s="1"/>
  <c r="T48" i="13"/>
  <c r="AG48" i="13" s="1"/>
  <c r="H49" i="13"/>
  <c r="U49" i="13"/>
  <c r="V50" i="13"/>
  <c r="AI50" i="13" s="1"/>
  <c r="K52" i="13"/>
  <c r="AK52" i="13" s="1"/>
  <c r="L53" i="13"/>
  <c r="AL53" i="13" s="1"/>
  <c r="Y53" i="13"/>
  <c r="C60" i="13"/>
  <c r="AC60" i="13" s="1"/>
  <c r="Q61" i="13"/>
  <c r="AD61" i="13" s="1"/>
  <c r="T64" i="13"/>
  <c r="AG64" i="13" s="1"/>
  <c r="U65" i="13"/>
  <c r="AH65" i="13" s="1"/>
  <c r="L79" i="3"/>
  <c r="K68" i="13"/>
  <c r="AK68" i="13" s="1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C76" i="13" s="1"/>
  <c r="AZ87" i="3"/>
  <c r="P76" i="13"/>
  <c r="E88" i="3"/>
  <c r="D77" i="13"/>
  <c r="BA88" i="3"/>
  <c r="Q77" i="13"/>
  <c r="F89" i="3"/>
  <c r="E78" i="13"/>
  <c r="BB89" i="3"/>
  <c r="R78" i="13"/>
  <c r="G90" i="3"/>
  <c r="F79" i="13"/>
  <c r="AF79" i="13" s="1"/>
  <c r="F80" i="13"/>
  <c r="AF80" i="13" s="1"/>
  <c r="BC90" i="3"/>
  <c r="S79" i="13"/>
  <c r="S80" i="13"/>
  <c r="AA6" i="13"/>
  <c r="D12" i="13"/>
  <c r="Q12" i="13"/>
  <c r="E13" i="13"/>
  <c r="AE13" i="13" s="1"/>
  <c r="R13" i="13"/>
  <c r="F14" i="13"/>
  <c r="S14" i="13"/>
  <c r="G15" i="13"/>
  <c r="AG15" i="13" s="1"/>
  <c r="H16" i="13"/>
  <c r="U16" i="13"/>
  <c r="I17" i="13"/>
  <c r="V17" i="13"/>
  <c r="W18" i="13"/>
  <c r="AJ18" i="13" s="1"/>
  <c r="K19" i="13"/>
  <c r="X19" i="13"/>
  <c r="L20" i="13"/>
  <c r="Y20" i="13"/>
  <c r="M21" i="13"/>
  <c r="Z21" i="13"/>
  <c r="N22" i="13"/>
  <c r="AN22" i="13" s="1"/>
  <c r="D28" i="13"/>
  <c r="Q28" i="13"/>
  <c r="E29" i="13"/>
  <c r="R29" i="13"/>
  <c r="F30" i="13"/>
  <c r="AF30" i="13" s="1"/>
  <c r="S30" i="13"/>
  <c r="G31" i="13"/>
  <c r="T31" i="13"/>
  <c r="H32" i="13"/>
  <c r="AH32" i="13" s="1"/>
  <c r="U32" i="13"/>
  <c r="I33" i="13"/>
  <c r="V33" i="13"/>
  <c r="J34" i="13"/>
  <c r="W34" i="13"/>
  <c r="K35" i="13"/>
  <c r="AK35" i="13" s="1"/>
  <c r="X35" i="13"/>
  <c r="L36" i="13"/>
  <c r="Y36" i="13"/>
  <c r="M37" i="13"/>
  <c r="Z37" i="13"/>
  <c r="N38" i="13"/>
  <c r="AN38" i="13" s="1"/>
  <c r="AA38" i="13"/>
  <c r="C43" i="13"/>
  <c r="P43" i="13"/>
  <c r="D44" i="13"/>
  <c r="AD44" i="13" s="1"/>
  <c r="Q44" i="13"/>
  <c r="E45" i="13"/>
  <c r="R45" i="13"/>
  <c r="F46" i="13"/>
  <c r="S46" i="13"/>
  <c r="G47" i="13"/>
  <c r="AG47" i="13" s="1"/>
  <c r="T47" i="13"/>
  <c r="H48" i="13"/>
  <c r="U48" i="13"/>
  <c r="I49" i="13"/>
  <c r="V49" i="13"/>
  <c r="J50" i="13"/>
  <c r="AJ50" i="13" s="1"/>
  <c r="W50" i="13"/>
  <c r="K51" i="13"/>
  <c r="X51" i="13"/>
  <c r="L52" i="13"/>
  <c r="AL52" i="13" s="1"/>
  <c r="Y52" i="13"/>
  <c r="M53" i="13"/>
  <c r="Z53" i="13"/>
  <c r="N54" i="13"/>
  <c r="AA54" i="13"/>
  <c r="C59" i="13"/>
  <c r="AC59" i="13" s="1"/>
  <c r="P59" i="13"/>
  <c r="D60" i="13"/>
  <c r="Q60" i="13"/>
  <c r="E61" i="13"/>
  <c r="R61" i="13"/>
  <c r="F62" i="13"/>
  <c r="AF62" i="13" s="1"/>
  <c r="S62" i="13"/>
  <c r="G63" i="13"/>
  <c r="T63" i="13"/>
  <c r="H64" i="13"/>
  <c r="AH64" i="13" s="1"/>
  <c r="U64" i="13"/>
  <c r="I65" i="13"/>
  <c r="V65" i="13"/>
  <c r="J66" i="13"/>
  <c r="W66" i="13"/>
  <c r="K67" i="13"/>
  <c r="AK67" i="13" s="1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AI18" i="13" s="1"/>
  <c r="K20" i="13"/>
  <c r="X20" i="13"/>
  <c r="Y21" i="13"/>
  <c r="N6" i="13"/>
  <c r="C10" i="13"/>
  <c r="P10" i="13"/>
  <c r="D11" i="13"/>
  <c r="Q11" i="13"/>
  <c r="E12" i="13"/>
  <c r="AE12" i="13" s="1"/>
  <c r="R12" i="13"/>
  <c r="F13" i="13"/>
  <c r="S13" i="13"/>
  <c r="G14" i="13"/>
  <c r="T14" i="13"/>
  <c r="H15" i="13"/>
  <c r="AH15" i="13" s="1"/>
  <c r="U15" i="13"/>
  <c r="I16" i="13"/>
  <c r="V16" i="13"/>
  <c r="J17" i="13"/>
  <c r="AJ17" i="13" s="1"/>
  <c r="W17" i="13"/>
  <c r="K18" i="13"/>
  <c r="X18" i="13"/>
  <c r="L19" i="13"/>
  <c r="Y19" i="13"/>
  <c r="M20" i="13"/>
  <c r="AM20" i="13" s="1"/>
  <c r="Z20" i="13"/>
  <c r="N21" i="13"/>
  <c r="AA21" i="13"/>
  <c r="C26" i="13"/>
  <c r="P26" i="13"/>
  <c r="D27" i="13"/>
  <c r="AD27" i="13" s="1"/>
  <c r="Q27" i="13"/>
  <c r="E28" i="13"/>
  <c r="R28" i="13"/>
  <c r="F29" i="13"/>
  <c r="AF29" i="13" s="1"/>
  <c r="S29" i="13"/>
  <c r="G30" i="13"/>
  <c r="T30" i="13"/>
  <c r="H31" i="13"/>
  <c r="U31" i="13"/>
  <c r="I32" i="13"/>
  <c r="AI32" i="13" s="1"/>
  <c r="V32" i="13"/>
  <c r="J33" i="13"/>
  <c r="W33" i="13"/>
  <c r="K34" i="13"/>
  <c r="X34" i="13"/>
  <c r="L35" i="13"/>
  <c r="AL35" i="13" s="1"/>
  <c r="Y35" i="13"/>
  <c r="M36" i="13"/>
  <c r="Z36" i="13"/>
  <c r="N37" i="13"/>
  <c r="AN37" i="13" s="1"/>
  <c r="AA37" i="13"/>
  <c r="C42" i="13"/>
  <c r="P42" i="13"/>
  <c r="D43" i="13"/>
  <c r="Q43" i="13"/>
  <c r="E44" i="13"/>
  <c r="AE44" i="13" s="1"/>
  <c r="R44" i="13"/>
  <c r="F45" i="13"/>
  <c r="S45" i="13"/>
  <c r="G46" i="13"/>
  <c r="T46" i="13"/>
  <c r="H47" i="13"/>
  <c r="AH47" i="13" s="1"/>
  <c r="U47" i="13"/>
  <c r="I48" i="13"/>
  <c r="V48" i="13"/>
  <c r="J49" i="13"/>
  <c r="AJ49" i="13" s="1"/>
  <c r="W49" i="13"/>
  <c r="K50" i="13"/>
  <c r="X50" i="13"/>
  <c r="L51" i="13"/>
  <c r="Y51" i="13"/>
  <c r="M52" i="13"/>
  <c r="AM52" i="13" s="1"/>
  <c r="Z52" i="13"/>
  <c r="N53" i="13"/>
  <c r="AA53" i="13"/>
  <c r="C58" i="13"/>
  <c r="P58" i="13"/>
  <c r="D59" i="13"/>
  <c r="AD59" i="13" s="1"/>
  <c r="Q59" i="13"/>
  <c r="E60" i="13"/>
  <c r="R60" i="13"/>
  <c r="F61" i="13"/>
  <c r="AF61" i="13" s="1"/>
  <c r="S61" i="13"/>
  <c r="G62" i="13"/>
  <c r="T62" i="13"/>
  <c r="H63" i="13"/>
  <c r="U63" i="13"/>
  <c r="I64" i="13"/>
  <c r="AI64" i="13" s="1"/>
  <c r="V64" i="13"/>
  <c r="J65" i="13"/>
  <c r="W65" i="13"/>
  <c r="K66" i="13"/>
  <c r="X66" i="13"/>
  <c r="L67" i="13"/>
  <c r="AL67" i="13" s="1"/>
  <c r="Y67" i="13"/>
  <c r="N79" i="3"/>
  <c r="M68" i="13"/>
  <c r="AM68" i="13" s="1"/>
  <c r="BJ79" i="3"/>
  <c r="Z68" i="13"/>
  <c r="O80" i="3"/>
  <c r="N69" i="13"/>
  <c r="AN69" i="13" s="1"/>
  <c r="BK80" i="3"/>
  <c r="AA69" i="13"/>
  <c r="D85" i="3"/>
  <c r="C74" i="13"/>
  <c r="AZ85" i="3"/>
  <c r="P74" i="13"/>
  <c r="E86" i="3"/>
  <c r="D75" i="13"/>
  <c r="AD75" i="13" s="1"/>
  <c r="BA86" i="3"/>
  <c r="Q75" i="13"/>
  <c r="F87" i="3"/>
  <c r="E76" i="13"/>
  <c r="AE76" i="13" s="1"/>
  <c r="BB87" i="3"/>
  <c r="R76" i="13"/>
  <c r="G88" i="3"/>
  <c r="F77" i="13"/>
  <c r="AF77" i="13" s="1"/>
  <c r="BC88" i="3"/>
  <c r="S77" i="13"/>
  <c r="H89" i="3"/>
  <c r="G78" i="13"/>
  <c r="BD89" i="3"/>
  <c r="T78" i="13"/>
  <c r="I90" i="3"/>
  <c r="H79" i="13"/>
  <c r="H80" i="13"/>
  <c r="BE90" i="3"/>
  <c r="U79" i="13"/>
  <c r="U80" i="13"/>
  <c r="CF90" i="3"/>
  <c r="CF89" i="3"/>
  <c r="CF88" i="3"/>
  <c r="CF87" i="3"/>
  <c r="CF86" i="3"/>
  <c r="CF85" i="3"/>
  <c r="CF84" i="3"/>
  <c r="CF82" i="3"/>
  <c r="CF83" i="3"/>
  <c r="CF81" i="3"/>
  <c r="B10" i="12"/>
  <c r="C9" i="12"/>
  <c r="D9" i="12" s="1"/>
  <c r="CF80" i="3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G14" i="13" l="1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F8" i="12" l="1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F11" i="12" l="1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<sst xmlns="http://schemas.openxmlformats.org/spreadsheetml/2006/main" count="935" uniqueCount="153">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</sst>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/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165" fontId="3" fillId="0" borderId="0" xfId="0" applyNumberFormat="1" applyFont="1" applyBorder="1"/>
    <xf numFmtId="166" fontId="0" fillId="0" borderId="0" xfId="0" quotePrefix="1" applyNumberFormat="1"/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5.6976255082355154E-2</c:v>
                </c:pt>
                <c:pt idx="1">
                  <c:v>6.1142218424594663E-2</c:v>
                </c:pt>
                <c:pt idx="2">
                  <c:v>0.13051800137981262</c:v>
                </c:pt>
                <c:pt idx="3">
                  <c:v>0.13247857195113033</c:v>
                </c:pt>
                <c:pt idx="4">
                  <c:v>8.1310040635020231E-2</c:v>
                </c:pt>
                <c:pt idx="5">
                  <c:v>0.13044013553219957</c:v>
                </c:pt>
                <c:pt idx="6">
                  <c:v>0.25930668071910268</c:v>
                </c:pt>
                <c:pt idx="7">
                  <c:v>0.20458141154209519</c:v>
                </c:pt>
                <c:pt idx="8">
                  <c:v>0.12452032037765881</c:v>
                </c:pt>
                <c:pt idx="9">
                  <c:v>0.10495215982218187</c:v>
                </c:pt>
                <c:pt idx="10">
                  <c:v>8.4299238461447379E-2</c:v>
                </c:pt>
                <c:pt idx="11">
                  <c:v>4.2678306560887114E-2</c:v>
                </c:pt>
                <c:pt idx="12">
                  <c:v>4.4035154730669657E-2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5.7797379716095554E-2</c:v>
                </c:pt>
                <c:pt idx="1">
                  <c:v>6.2276960487531063E-2</c:v>
                </c:pt>
                <c:pt idx="2">
                  <c:v>0.12599511781629347</c:v>
                </c:pt>
                <c:pt idx="3">
                  <c:v>0.12985278325771588</c:v>
                </c:pt>
                <c:pt idx="4">
                  <c:v>8.2531664141957339E-2</c:v>
                </c:pt>
                <c:pt idx="5">
                  <c:v>0.12868027167293605</c:v>
                </c:pt>
                <c:pt idx="6">
                  <c:v>0.25572870220640764</c:v>
                </c:pt>
                <c:pt idx="7">
                  <c:v>0.2060060306089917</c:v>
                </c:pt>
                <c:pt idx="8">
                  <c:v>0.13003508560672206</c:v>
                </c:pt>
                <c:pt idx="9">
                  <c:v>0.10873591167641217</c:v>
                </c:pt>
                <c:pt idx="10">
                  <c:v>8.6883528828919587E-2</c:v>
                </c:pt>
                <c:pt idx="11">
                  <c:v>4.2916808344292123E-2</c:v>
                </c:pt>
                <c:pt idx="12">
                  <c:v>4.5015003881451854E-2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5.8441121044883193E-2</c:v>
                </c:pt>
                <c:pt idx="1">
                  <c:v>6.3219379750594218E-2</c:v>
                </c:pt>
                <c:pt idx="2">
                  <c:v>0.12479389858211865</c:v>
                </c:pt>
                <c:pt idx="3">
                  <c:v>0.12891574331296174</c:v>
                </c:pt>
                <c:pt idx="4">
                  <c:v>8.2852463205679738E-2</c:v>
                </c:pt>
                <c:pt idx="5">
                  <c:v>0.12895689669512378</c:v>
                </c:pt>
                <c:pt idx="6">
                  <c:v>0.25500131445175733</c:v>
                </c:pt>
                <c:pt idx="7">
                  <c:v>0.20595148300979838</c:v>
                </c:pt>
                <c:pt idx="8">
                  <c:v>0.13013120494736774</c:v>
                </c:pt>
                <c:pt idx="9">
                  <c:v>0.11074013722809561</c:v>
                </c:pt>
                <c:pt idx="10">
                  <c:v>8.8202404350806063E-2</c:v>
                </c:pt>
                <c:pt idx="11">
                  <c:v>4.2386161819870427E-2</c:v>
                </c:pt>
                <c:pt idx="12">
                  <c:v>4.5507087162101945E-2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5.9827916226151467E-2</c:v>
                </c:pt>
                <c:pt idx="1">
                  <c:v>6.3920111007106817E-2</c:v>
                </c:pt>
                <c:pt idx="2">
                  <c:v>0.12315197892183671</c:v>
                </c:pt>
                <c:pt idx="3">
                  <c:v>0.12713376024682055</c:v>
                </c:pt>
                <c:pt idx="4">
                  <c:v>8.2907970696898703E-2</c:v>
                </c:pt>
                <c:pt idx="5">
                  <c:v>0.12766829611435759</c:v>
                </c:pt>
                <c:pt idx="6">
                  <c:v>0.25453497673378456</c:v>
                </c:pt>
                <c:pt idx="7">
                  <c:v>0.20816975702616336</c:v>
                </c:pt>
                <c:pt idx="8">
                  <c:v>0.13354219518869503</c:v>
                </c:pt>
                <c:pt idx="9">
                  <c:v>0.11115884720172953</c:v>
                </c:pt>
                <c:pt idx="10">
                  <c:v>8.806174899665975E-2</c:v>
                </c:pt>
                <c:pt idx="11">
                  <c:v>4.1786403725716292E-2</c:v>
                </c:pt>
                <c:pt idx="12">
                  <c:v>4.5899632458950235E-2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45078</c:v>
                </c:pt>
                <c:pt idx="1">
                  <c:v>45108</c:v>
                </c:pt>
                <c:pt idx="2">
                  <c:v>45139</c:v>
                </c:pt>
                <c:pt idx="3">
                  <c:v>45170</c:v>
                </c:pt>
                <c:pt idx="4">
                  <c:v>45200</c:v>
                </c:pt>
                <c:pt idx="5">
                  <c:v>45231</c:v>
                </c:pt>
                <c:pt idx="6">
                  <c:v>45261</c:v>
                </c:pt>
                <c:pt idx="7">
                  <c:v>45292</c:v>
                </c:pt>
                <c:pt idx="8">
                  <c:v>45323</c:v>
                </c:pt>
                <c:pt idx="9">
                  <c:v>45352</c:v>
                </c:pt>
                <c:pt idx="10">
                  <c:v>45383</c:v>
                </c:pt>
                <c:pt idx="11">
                  <c:v>45413</c:v>
                </c:pt>
                <c:pt idx="12">
                  <c:v>45444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6.2131595829869157E-2</c:v>
                </c:pt>
                <c:pt idx="1">
                  <c:v>6.567049221317367E-2</c:v>
                </c:pt>
                <c:pt idx="2">
                  <c:v>0.12188583902114569</c:v>
                </c:pt>
                <c:pt idx="3">
                  <c:v>0.12473718469624107</c:v>
                </c:pt>
                <c:pt idx="4">
                  <c:v>8.3794170557853542E-2</c:v>
                </c:pt>
                <c:pt idx="5">
                  <c:v>0.12649986043209283</c:v>
                </c:pt>
                <c:pt idx="6">
                  <c:v>0.25180515107178114</c:v>
                </c:pt>
                <c:pt idx="7">
                  <c:v>0.20860510050867043</c:v>
                </c:pt>
                <c:pt idx="8">
                  <c:v>0.13487827515377537</c:v>
                </c:pt>
                <c:pt idx="9">
                  <c:v>0.11097723911231139</c:v>
                </c:pt>
                <c:pt idx="10">
                  <c:v>9.0265424807658867E-2</c:v>
                </c:pt>
                <c:pt idx="11">
                  <c:v>4.1115482864875652E-2</c:v>
                </c:pt>
                <c:pt idx="12">
                  <c:v>4.7006677421264742E-2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0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Para R"/>
      <sheetName val="Gráfico1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92"/>
  <sheetViews>
    <sheetView workbookViewId="0">
      <pane xSplit="3" ySplit="1" topLeftCell="BK2" activePane="bottomRight" state="frozen"/>
      <selection pane="topRight" activeCell="D1" sqref="D1"/>
      <selection pane="bottomLeft" activeCell="A2" sqref="A2"/>
      <selection pane="bottomRight" activeCell="BP2" sqref="BP2:BP92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25">
      <c r="A76" s="2">
        <f>+[1]Sheet1!A76</f>
        <v>44958</v>
      </c>
      <c r="B76" s="1" t="str">
        <f t="shared" ref="B76:B92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82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82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82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82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82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82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82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82" x14ac:dyDescent="0.25">
      <c r="A88" s="2">
        <f>+[1]Sheet1!A88</f>
        <v>45323</v>
      </c>
      <c r="B88" s="1" t="str">
        <f t="shared" si="0"/>
        <v>Febrero</v>
      </c>
      <c r="C88" s="1">
        <f t="shared" ref="C88:C92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82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  <row r="90" spans="1:82" x14ac:dyDescent="0.25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</row>
    <row r="91" spans="1:82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</row>
    <row r="92" spans="1:82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94"/>
  <sheetViews>
    <sheetView zoomScale="70" zoomScaleNormal="70" workbookViewId="0">
      <pane xSplit="3" ySplit="3" topLeftCell="D42" activePane="bottomRight" state="frozen"/>
      <selection pane="topRight" activeCell="D1" sqref="D1"/>
      <selection pane="bottomLeft" activeCell="A4" sqref="A4"/>
      <selection pane="bottomRight" activeCell="D1" sqref="D1:O2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74" t="s">
        <v>94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4" t="s">
        <v>95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74" t="s">
        <v>96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6"/>
      <c r="AN1" s="74" t="s">
        <v>97</v>
      </c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6"/>
      <c r="AZ1" s="74" t="s">
        <v>98</v>
      </c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1" t="s">
        <v>105</v>
      </c>
      <c r="BW2" s="71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6">
        <f>+'Indice PondENGHO'!BL77/'Indice PondENGHO'!BL76-1</f>
        <v>7.7586494832337705E-2</v>
      </c>
      <c r="BM79" s="66">
        <f>+'Indice PondENGHO'!BM77/'Indice PondENGHO'!BM76-1</f>
        <v>7.7692264898693075E-2</v>
      </c>
      <c r="BN79" s="66">
        <f>+'Indice PondENGHO'!BN77/'Indice PondENGHO'!BN76-1</f>
        <v>7.8038619876598547E-2</v>
      </c>
      <c r="BO79" s="66">
        <f>+'Indice PondENGHO'!BO77/'Indice PondENGHO'!BO76-1</f>
        <v>7.6601348602286734E-2</v>
      </c>
      <c r="BP79" s="66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6">
        <f>+'Indice PondENGHO'!BL78/'Indice PondENGHO'!BL77-1</f>
        <v>8.5946149900761881E-2</v>
      </c>
      <c r="BM80" s="66">
        <f>+'Indice PondENGHO'!BM78/'Indice PondENGHO'!BM77-1</f>
        <v>8.4412651823325913E-2</v>
      </c>
      <c r="BN80" s="66">
        <f>+'Indice PondENGHO'!BN78/'Indice PondENGHO'!BN77-1</f>
        <v>8.4299632029146032E-2</v>
      </c>
      <c r="BO80" s="66">
        <f>+'Indice PondENGHO'!BO78/'Indice PondENGHO'!BO77-1</f>
        <v>8.3468087491878507E-2</v>
      </c>
      <c r="BP80" s="66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6">
        <f>+'Indice PondENGHO'!BL79/'Indice PondENGHO'!BL78-1</f>
        <v>7.4337232159194189E-2</v>
      </c>
      <c r="BM81" s="66">
        <f>+'Indice PondENGHO'!BM79/'Indice PondENGHO'!BM78-1</f>
        <v>7.5823020190075141E-2</v>
      </c>
      <c r="BN81" s="66">
        <f>+'Indice PondENGHO'!BN79/'Indice PondENGHO'!BN78-1</f>
        <v>7.6545593138108048E-2</v>
      </c>
      <c r="BO81" s="66">
        <f>+'Indice PondENGHO'!BO79/'Indice PondENGHO'!BO78-1</f>
        <v>7.7746253814737321E-2</v>
      </c>
      <c r="BP81" s="66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6">
        <f>+'Indice PondENGHO'!BL80/'Indice PondENGHO'!BL79-1</f>
        <v>5.6976255082355154E-2</v>
      </c>
      <c r="BM82" s="66">
        <f>+'Indice PondENGHO'!BM80/'Indice PondENGHO'!BM79-1</f>
        <v>5.7797379716095554E-2</v>
      </c>
      <c r="BN82" s="66">
        <f>+'Indice PondENGHO'!BN80/'Indice PondENGHO'!BN79-1</f>
        <v>5.8441121044883193E-2</v>
      </c>
      <c r="BO82" s="66">
        <f>+'Indice PondENGHO'!BO80/'Indice PondENGHO'!BO79-1</f>
        <v>5.9827916226151467E-2</v>
      </c>
      <c r="BP82" s="66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6">
        <f>+'Indice PondENGHO'!BL81/'Indice PondENGHO'!BL80-1</f>
        <v>6.1142218424594663E-2</v>
      </c>
      <c r="BM83" s="66">
        <f>+'Indice PondENGHO'!BM81/'Indice PondENGHO'!BM80-1</f>
        <v>6.2276960487531063E-2</v>
      </c>
      <c r="BN83" s="66">
        <f>+'Indice PondENGHO'!BN81/'Indice PondENGHO'!BN80-1</f>
        <v>6.3219379750594218E-2</v>
      </c>
      <c r="BO83" s="66">
        <f>+'Indice PondENGHO'!BO81/'Indice PondENGHO'!BO80-1</f>
        <v>6.3920111007106817E-2</v>
      </c>
      <c r="BP83" s="66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6">
        <f>+'Indice PondENGHO'!BL82/'Indice PondENGHO'!BL81-1</f>
        <v>0.13051800137981262</v>
      </c>
      <c r="BM84" s="66">
        <f>+'Indice PondENGHO'!BM82/'Indice PondENGHO'!BM81-1</f>
        <v>0.12599511781629347</v>
      </c>
      <c r="BN84" s="66">
        <f>+'Indice PondENGHO'!BN82/'Indice PondENGHO'!BN81-1</f>
        <v>0.12479389858211865</v>
      </c>
      <c r="BO84" s="66">
        <f>+'Indice PondENGHO'!BO82/'Indice PondENGHO'!BO81-1</f>
        <v>0.12315197892183671</v>
      </c>
      <c r="BP84" s="66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6">
        <f>+'Indice PondENGHO'!BL83/'Indice PondENGHO'!BL82-1</f>
        <v>0.13247857195113033</v>
      </c>
      <c r="BM85" s="66">
        <f>+'Indice PondENGHO'!BM83/'Indice PondENGHO'!BM82-1</f>
        <v>0.12985278325771588</v>
      </c>
      <c r="BN85" s="66">
        <f>+'Indice PondENGHO'!BN83/'Indice PondENGHO'!BN82-1</f>
        <v>0.12891574331296174</v>
      </c>
      <c r="BO85" s="66">
        <f>+'Indice PondENGHO'!BO83/'Indice PondENGHO'!BO82-1</f>
        <v>0.12713376024682055</v>
      </c>
      <c r="BP85" s="66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6">
        <f>+'Indice PondENGHO'!BL84/'Indice PondENGHO'!BL83-1</f>
        <v>8.1310040635020231E-2</v>
      </c>
      <c r="BM86" s="66">
        <f>+'Indice PondENGHO'!BM84/'Indice PondENGHO'!BM83-1</f>
        <v>8.2531664141957339E-2</v>
      </c>
      <c r="BN86" s="66">
        <f>+'Indice PondENGHO'!BN84/'Indice PondENGHO'!BN83-1</f>
        <v>8.2852463205679738E-2</v>
      </c>
      <c r="BO86" s="66">
        <f>+'Indice PondENGHO'!BO84/'Indice PondENGHO'!BO83-1</f>
        <v>8.2907970696898703E-2</v>
      </c>
      <c r="BP86" s="66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6">
        <f>+'Indice PondENGHO'!BL85/'Indice PondENGHO'!BL84-1</f>
        <v>0.13044013553219957</v>
      </c>
      <c r="BM87" s="66">
        <f>+'Indice PondENGHO'!BM85/'Indice PondENGHO'!BM84-1</f>
        <v>0.12868027167293605</v>
      </c>
      <c r="BN87" s="66">
        <f>+'Indice PondENGHO'!BN85/'Indice PondENGHO'!BN84-1</f>
        <v>0.12895689669512378</v>
      </c>
      <c r="BO87" s="66">
        <f>+'Indice PondENGHO'!BO85/'Indice PondENGHO'!BO84-1</f>
        <v>0.12766829611435759</v>
      </c>
      <c r="BP87" s="66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6">
        <f>+'Indice PondENGHO'!BL86/'Indice PondENGHO'!BL85-1</f>
        <v>0.25930668071910268</v>
      </c>
      <c r="BM88" s="66">
        <f>+'Indice PondENGHO'!BM86/'Indice PondENGHO'!BM85-1</f>
        <v>0.25572870220640764</v>
      </c>
      <c r="BN88" s="66">
        <f>+'Indice PondENGHO'!BN86/'Indice PondENGHO'!BN85-1</f>
        <v>0.25500131445175733</v>
      </c>
      <c r="BO88" s="66">
        <f>+'Indice PondENGHO'!BO86/'Indice PondENGHO'!BO85-1</f>
        <v>0.25453497673378456</v>
      </c>
      <c r="BP88" s="66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6">
        <f>+'Indice PondENGHO'!BL87/'Indice PondENGHO'!BL86-1</f>
        <v>0.20458141154209519</v>
      </c>
      <c r="BM89" s="66">
        <f>+'Indice PondENGHO'!BM87/'Indice PondENGHO'!BM86-1</f>
        <v>0.2060060306089917</v>
      </c>
      <c r="BN89" s="66">
        <f>+'Indice PondENGHO'!BN87/'Indice PondENGHO'!BN86-1</f>
        <v>0.20595148300979838</v>
      </c>
      <c r="BO89" s="66">
        <f>+'Indice PondENGHO'!BO87/'Indice PondENGHO'!BO86-1</f>
        <v>0.20816975702616336</v>
      </c>
      <c r="BP89" s="66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6">
        <f>+'Indice PondENGHO'!BL88/'Indice PondENGHO'!BL87-1</f>
        <v>0.12452032037765881</v>
      </c>
      <c r="BM90" s="66">
        <f>+'Indice PondENGHO'!BM88/'Indice PondENGHO'!BM87-1</f>
        <v>0.13003508560672206</v>
      </c>
      <c r="BN90" s="66">
        <f>+'Indice PondENGHO'!BN88/'Indice PondENGHO'!BN87-1</f>
        <v>0.13013120494736774</v>
      </c>
      <c r="BO90" s="66">
        <f>+'Indice PondENGHO'!BO88/'Indice PondENGHO'!BO87-1</f>
        <v>0.13354219518869503</v>
      </c>
      <c r="BP90" s="66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6">
        <f>+'Indice PondENGHO'!BL89/'Indice PondENGHO'!BL88-1</f>
        <v>0.10495215982218187</v>
      </c>
      <c r="BM91" s="66">
        <f>+'Indice PondENGHO'!BM89/'Indice PondENGHO'!BM88-1</f>
        <v>0.10873591167641217</v>
      </c>
      <c r="BN91" s="66">
        <f>+'Indice PondENGHO'!BN89/'Indice PondENGHO'!BN88-1</f>
        <v>0.11074013722809561</v>
      </c>
      <c r="BO91" s="66">
        <f>+'Indice PondENGHO'!BO89/'Indice PondENGHO'!BO88-1</f>
        <v>0.11115884720172953</v>
      </c>
      <c r="BP91" s="66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6">
        <f>+'Indice PondENGHO'!BL90/'Indice PondENGHO'!BL89-1</f>
        <v>8.4299238461447379E-2</v>
      </c>
      <c r="BM92" s="66">
        <f>+'Indice PondENGHO'!BM90/'Indice PondENGHO'!BM89-1</f>
        <v>8.6883528828919587E-2</v>
      </c>
      <c r="BN92" s="66">
        <f>+'Indice PondENGHO'!BN90/'Indice PondENGHO'!BN89-1</f>
        <v>8.8202404350806063E-2</v>
      </c>
      <c r="BO92" s="66">
        <f>+'Indice PondENGHO'!BO90/'Indice PondENGHO'!BO89-1</f>
        <v>8.806174899665975E-2</v>
      </c>
      <c r="BP92" s="66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6">
        <f>+'Indice PondENGHO'!BL91/'Indice PondENGHO'!BL90-1</f>
        <v>4.2678306560887114E-2</v>
      </c>
      <c r="BM93" s="66">
        <f>+'Indice PondENGHO'!BM91/'Indice PondENGHO'!BM90-1</f>
        <v>4.2916808344292123E-2</v>
      </c>
      <c r="BN93" s="66">
        <f>+'Indice PondENGHO'!BN91/'Indice PondENGHO'!BN90-1</f>
        <v>4.2386161819870427E-2</v>
      </c>
      <c r="BO93" s="66">
        <f>+'Indice PondENGHO'!BO91/'Indice PondENGHO'!BO90-1</f>
        <v>4.1786403725716292E-2</v>
      </c>
      <c r="BP93" s="66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6">
        <f>+'Indice PondENGHO'!BL92/'Indice PondENGHO'!BL91-1</f>
        <v>4.4035154730669657E-2</v>
      </c>
      <c r="BM94" s="66">
        <f>+'Indice PondENGHO'!BM92/'Indice PondENGHO'!BM91-1</f>
        <v>4.5015003881451854E-2</v>
      </c>
      <c r="BN94" s="66">
        <f>+'Indice PondENGHO'!BN92/'Indice PondENGHO'!BN91-1</f>
        <v>4.5507087162101945E-2</v>
      </c>
      <c r="BO94" s="66">
        <f>+'Indice PondENGHO'!BO92/'Indice PondENGHO'!BO91-1</f>
        <v>4.5899632458950235E-2</v>
      </c>
      <c r="BP94" s="66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74" t="s">
        <v>94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81"/>
      <c r="Q1" s="81"/>
      <c r="R1" s="74" t="s">
        <v>150</v>
      </c>
      <c r="S1" s="75"/>
      <c r="T1" s="75"/>
      <c r="U1" s="75"/>
      <c r="V1" s="75"/>
      <c r="W1" s="75"/>
      <c r="X1" s="75"/>
      <c r="Y1" s="75"/>
      <c r="Z1" s="75"/>
      <c r="AA1" s="75"/>
      <c r="AB1" s="75"/>
      <c r="AC1" s="76"/>
      <c r="AE1" s="74" t="s">
        <v>98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6"/>
      <c r="AQ1" s="81"/>
      <c r="AR1" s="81"/>
      <c r="AS1" s="74" t="s">
        <v>151</v>
      </c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6"/>
      <c r="BF1" s="74" t="s">
        <v>152</v>
      </c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6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78"/>
      <c r="Q2" s="78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78"/>
      <c r="AR2" s="78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9"/>
      <c r="B3" s="80"/>
      <c r="C3" s="80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6">
        <f>+P6/P5-1</f>
        <v>1.5090789794921955E-2</v>
      </c>
      <c r="R6" s="83">
        <f>+D$3*(D6-D5)/$P5</f>
        <v>0.45352612823015082</v>
      </c>
      <c r="S6" s="83">
        <f t="shared" ref="S6:AC6" si="0">+E$3*(E6-E5)/$P5</f>
        <v>2.1881435714130929E-2</v>
      </c>
      <c r="T6" s="83">
        <f t="shared" si="0"/>
        <v>-4.4052378615197084E-2</v>
      </c>
      <c r="U6" s="83">
        <f t="shared" si="0"/>
        <v>0.2493479233582184</v>
      </c>
      <c r="V6" s="83">
        <f t="shared" si="0"/>
        <v>3.6943398678486117E-2</v>
      </c>
      <c r="W6" s="83">
        <f t="shared" si="0"/>
        <v>0.10531183448423689</v>
      </c>
      <c r="X6" s="83">
        <f t="shared" si="0"/>
        <v>0.21583077653311192</v>
      </c>
      <c r="Y6" s="83">
        <f t="shared" si="0"/>
        <v>0.15302613090614614</v>
      </c>
      <c r="Z6" s="83">
        <f t="shared" si="0"/>
        <v>0.24679026088997488</v>
      </c>
      <c r="AA6" s="83">
        <f t="shared" si="0"/>
        <v>1.1398938847387399E-2</v>
      </c>
      <c r="AB6" s="83">
        <f t="shared" si="0"/>
        <v>0.13445777956629171</v>
      </c>
      <c r="AC6" s="83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6">
        <f>+AQ6/AQ5-1</f>
        <v>1.6845932006835929E-2</v>
      </c>
      <c r="AS6" s="83">
        <f>+AE$3*(AE6-AE5)/$P5</f>
        <v>0.2014065219868644</v>
      </c>
      <c r="AT6" s="83">
        <f t="shared" ref="AT6:AT69" si="1">+AF$3*(AF6-AF5)/$P5</f>
        <v>1.6819227557980411E-2</v>
      </c>
      <c r="AU6" s="83">
        <f t="shared" ref="AU6:AU69" si="2">+AG$3*(AG6-AG5)/$P5</f>
        <v>-5.9334972082142487E-2</v>
      </c>
      <c r="AV6" s="83">
        <f t="shared" ref="AV6:AV69" si="3">+AH$3*(AH6-AH5)/$P5</f>
        <v>0.25533353925275148</v>
      </c>
      <c r="AW6" s="83">
        <f t="shared" ref="AW6:AW69" si="4">+AI$3*(AI6-AI5)/$P5</f>
        <v>6.1118306597854825E-2</v>
      </c>
      <c r="AX6" s="83">
        <f t="shared" ref="AX6:AX69" si="5">+AJ$3*(AJ6-AJ5)/$P5</f>
        <v>0.17163671575166517</v>
      </c>
      <c r="AY6" s="83">
        <f t="shared" ref="AY6:AY69" si="6">+AK$3*(AK6-AK5)/$P5</f>
        <v>0.32985107599524782</v>
      </c>
      <c r="AZ6" s="83">
        <f t="shared" ref="AZ6:AZ69" si="7">+AL$3*(AL6-AL5)/$P5</f>
        <v>0.13741061419386824</v>
      </c>
      <c r="BA6" s="83">
        <f t="shared" ref="BA6:BA69" si="8">+AM$3*(AM6-AM5)/$P5</f>
        <v>0.30009426005708517</v>
      </c>
      <c r="BB6" s="83">
        <f t="shared" ref="BB6:BB69" si="9">+AN$3*(AN6-AN5)/$P5</f>
        <v>3.1381711426911353E-2</v>
      </c>
      <c r="BC6" s="83">
        <f t="shared" ref="BC6:BC69" si="10">+AO$3*(AO6-AO5)/$P5</f>
        <v>0.25502001305547312</v>
      </c>
      <c r="BD6" s="83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6">
        <f t="shared" ref="Q7:Q70" si="14">+P7/P6-1</f>
        <v>1.9872005993537112E-2</v>
      </c>
      <c r="R7" s="83">
        <f t="shared" ref="R7:R70" si="15">+D$3*(D7-D6)/$P6</f>
        <v>0.66470842182245415</v>
      </c>
      <c r="S7" s="83">
        <f t="shared" ref="S7:S70" si="16">+E$3*(E7-E6)/$P6</f>
        <v>9.0390674486485245E-2</v>
      </c>
      <c r="T7" s="83">
        <f t="shared" ref="T7:T70" si="17">+F$3*(F7-F6)/$P6</f>
        <v>-1.1653554468343066E-2</v>
      </c>
      <c r="U7" s="83">
        <f t="shared" ref="U7:U70" si="18">+G$3*(G7-G6)/$P6</f>
        <v>0.69746170462868229</v>
      </c>
      <c r="V7" s="83">
        <f t="shared" ref="V7:V70" si="19">+H$3*(H7-H6)/$P6</f>
        <v>1.7246437649072893E-2</v>
      </c>
      <c r="W7" s="83">
        <f t="shared" ref="W7:W70" si="20">+I$3*(I7-I6)/$P6</f>
        <v>0.10511216904506486</v>
      </c>
      <c r="X7" s="83">
        <f t="shared" ref="X7:X70" si="21">+J$3*(J7-J6)/$P6</f>
        <v>0.19944803819802254</v>
      </c>
      <c r="Y7" s="83">
        <f t="shared" ref="Y7:Y70" si="22">+K$3*(K7-K6)/$P6</f>
        <v>0.2008967681593079</v>
      </c>
      <c r="Z7" s="83">
        <f t="shared" ref="Z7:Z70" si="23">+L$3*(L7-L6)/$P6</f>
        <v>5.63593323661052E-2</v>
      </c>
      <c r="AA7" s="83">
        <f t="shared" ref="AA7:AA70" si="24">+M$3*(M7-M6)/$P6</f>
        <v>5.7243835909894333E-2</v>
      </c>
      <c r="AB7" s="83">
        <f t="shared" ref="AB7:AB70" si="25">+N$3*(N7-N6)/$P6</f>
        <v>7.7381118264638546E-2</v>
      </c>
      <c r="AC7" s="83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6">
        <f t="shared" ref="AR7:AR70" si="27">+AQ7/AQ6-1</f>
        <v>2.0985439454057842E-2</v>
      </c>
      <c r="AS7" s="83">
        <f t="shared" ref="AS7:AS70" si="28">+AE$3*(AE7-AE6)/$P6</f>
        <v>0.28123151325799473</v>
      </c>
      <c r="AT7" s="83">
        <f t="shared" si="1"/>
        <v>7.9294093273987232E-2</v>
      </c>
      <c r="AU7" s="83">
        <f t="shared" si="2"/>
        <v>-2.5085394252409013E-3</v>
      </c>
      <c r="AV7" s="83">
        <f t="shared" si="3"/>
        <v>0.82454943030051564</v>
      </c>
      <c r="AW7" s="83">
        <f t="shared" si="4"/>
        <v>3.0124038009592416E-2</v>
      </c>
      <c r="AX7" s="83">
        <f t="shared" si="5"/>
        <v>0.22880587575860867</v>
      </c>
      <c r="AY7" s="83">
        <f t="shared" si="6"/>
        <v>0.29715144204012772</v>
      </c>
      <c r="AZ7" s="83">
        <f t="shared" si="7"/>
        <v>0.19057602724316849</v>
      </c>
      <c r="BA7" s="83">
        <f t="shared" si="8"/>
        <v>5.503176365909148E-2</v>
      </c>
      <c r="BB7" s="83">
        <f t="shared" si="9"/>
        <v>0.13291161115092301</v>
      </c>
      <c r="BC7" s="83">
        <f t="shared" si="10"/>
        <v>0.142966123932634</v>
      </c>
      <c r="BD7" s="83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6">
        <f t="shared" si="14"/>
        <v>2.5347040159122702E-2</v>
      </c>
      <c r="R8" s="83">
        <f t="shared" si="15"/>
        <v>0.86506925149913061</v>
      </c>
      <c r="S8" s="83">
        <f t="shared" si="16"/>
        <v>4.6009950354524126E-2</v>
      </c>
      <c r="T8" s="83">
        <f t="shared" si="17"/>
        <v>0.23014476696961036</v>
      </c>
      <c r="U8" s="83">
        <f t="shared" si="18"/>
        <v>0.69014466358317716</v>
      </c>
      <c r="V8" s="83">
        <f t="shared" si="19"/>
        <v>3.798038592646364E-2</v>
      </c>
      <c r="W8" s="83">
        <f t="shared" si="20"/>
        <v>8.7032197433929981E-2</v>
      </c>
      <c r="X8" s="83">
        <f t="shared" si="21"/>
        <v>0.12540113860123334</v>
      </c>
      <c r="Y8" s="83">
        <f t="shared" si="22"/>
        <v>0.17947529853919456</v>
      </c>
      <c r="Z8" s="83">
        <f t="shared" si="23"/>
        <v>0.12281801493017187</v>
      </c>
      <c r="AA8" s="83">
        <f t="shared" si="24"/>
        <v>0.19709467864292901</v>
      </c>
      <c r="AB8" s="83">
        <f t="shared" si="25"/>
        <v>5.0699754843744303E-2</v>
      </c>
      <c r="AC8" s="83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6">
        <f t="shared" si="27"/>
        <v>2.2510568834682276E-2</v>
      </c>
      <c r="AS8" s="83">
        <f t="shared" si="28"/>
        <v>0.44523603795179884</v>
      </c>
      <c r="AT8" s="83">
        <f t="shared" si="1"/>
        <v>3.560395709876029E-2</v>
      </c>
      <c r="AU8" s="83">
        <f t="shared" si="2"/>
        <v>0.19737690906056085</v>
      </c>
      <c r="AV8" s="83">
        <f t="shared" si="3"/>
        <v>0.4601334651927752</v>
      </c>
      <c r="AW8" s="83">
        <f t="shared" si="4"/>
        <v>5.6832645899059765E-2</v>
      </c>
      <c r="AX8" s="83">
        <f t="shared" si="5"/>
        <v>0.15388471686009891</v>
      </c>
      <c r="AY8" s="83">
        <f t="shared" si="6"/>
        <v>0.18993977212613039</v>
      </c>
      <c r="AZ8" s="83">
        <f t="shared" si="7"/>
        <v>0.14245926293193711</v>
      </c>
      <c r="BA8" s="83">
        <f t="shared" si="8"/>
        <v>0.16810282276621746</v>
      </c>
      <c r="BB8" s="83">
        <f t="shared" si="9"/>
        <v>0.33730195906516197</v>
      </c>
      <c r="BC8" s="83">
        <f t="shared" si="10"/>
        <v>7.9744043666165665E-2</v>
      </c>
      <c r="BD8" s="83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6">
        <f t="shared" si="14"/>
        <v>2.7470975874303027E-2</v>
      </c>
      <c r="R9" s="83">
        <f t="shared" si="15"/>
        <v>0.78373551407695996</v>
      </c>
      <c r="S9" s="83">
        <f t="shared" si="16"/>
        <v>5.4127207305267114E-2</v>
      </c>
      <c r="T9" s="83">
        <f t="shared" si="17"/>
        <v>0.30620375984657461</v>
      </c>
      <c r="U9" s="83">
        <f t="shared" si="18"/>
        <v>0.90668319419183097</v>
      </c>
      <c r="V9" s="83">
        <f t="shared" si="19"/>
        <v>4.6769511909635859E-2</v>
      </c>
      <c r="W9" s="83">
        <f t="shared" si="20"/>
        <v>8.0353766541178762E-2</v>
      </c>
      <c r="X9" s="83">
        <f t="shared" si="21"/>
        <v>6.3312238504997564E-2</v>
      </c>
      <c r="Y9" s="83">
        <f t="shared" si="22"/>
        <v>0.36676822144134047</v>
      </c>
      <c r="Z9" s="83">
        <f t="shared" si="23"/>
        <v>0.19513162996296346</v>
      </c>
      <c r="AA9" s="83">
        <f t="shared" si="24"/>
        <v>5.195303991524447E-2</v>
      </c>
      <c r="AB9" s="83">
        <f t="shared" si="25"/>
        <v>8.0619679746695386E-2</v>
      </c>
      <c r="AC9" s="83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6">
        <f t="shared" si="27"/>
        <v>2.5717309181951364E-2</v>
      </c>
      <c r="AS9" s="83">
        <f t="shared" si="28"/>
        <v>0.33841839025346565</v>
      </c>
      <c r="AT9" s="83">
        <f t="shared" si="1"/>
        <v>4.449132992552824E-2</v>
      </c>
      <c r="AU9" s="83">
        <f t="shared" si="2"/>
        <v>0.26266305331372841</v>
      </c>
      <c r="AV9" s="83">
        <f t="shared" si="3"/>
        <v>0.85573412766939683</v>
      </c>
      <c r="AW9" s="83">
        <f t="shared" si="4"/>
        <v>7.3488157389740696E-2</v>
      </c>
      <c r="AX9" s="83">
        <f t="shared" si="5"/>
        <v>0.13529371550126271</v>
      </c>
      <c r="AY9" s="83">
        <f t="shared" si="6"/>
        <v>9.9779234138038353E-2</v>
      </c>
      <c r="AZ9" s="83">
        <f t="shared" si="7"/>
        <v>0.32235905622191935</v>
      </c>
      <c r="BA9" s="83">
        <f t="shared" si="8"/>
        <v>0.2646290557297325</v>
      </c>
      <c r="BB9" s="83">
        <f t="shared" si="9"/>
        <v>0.13554655449526501</v>
      </c>
      <c r="BC9" s="83">
        <f t="shared" si="10"/>
        <v>0.16057377598280578</v>
      </c>
      <c r="BD9" s="83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6">
        <f t="shared" si="14"/>
        <v>1.4813628742702534E-2</v>
      </c>
      <c r="R10" s="83">
        <f t="shared" si="15"/>
        <v>0.46276969824341596</v>
      </c>
      <c r="S10" s="83">
        <f t="shared" si="16"/>
        <v>3.8056370602490161E-2</v>
      </c>
      <c r="T10" s="83">
        <f t="shared" si="17"/>
        <v>0.15974020810948511</v>
      </c>
      <c r="U10" s="83">
        <f t="shared" si="18"/>
        <v>0.28640745304872328</v>
      </c>
      <c r="V10" s="83">
        <f t="shared" si="19"/>
        <v>0.10269602470498593</v>
      </c>
      <c r="W10" s="83">
        <f t="shared" si="20"/>
        <v>6.572604482324837E-2</v>
      </c>
      <c r="X10" s="83">
        <f t="shared" si="21"/>
        <v>0.10109285357935945</v>
      </c>
      <c r="Y10" s="83">
        <f t="shared" si="22"/>
        <v>1.7802248870311687E-2</v>
      </c>
      <c r="Z10" s="83">
        <f t="shared" si="23"/>
        <v>5.709789060799373E-2</v>
      </c>
      <c r="AA10" s="83">
        <f t="shared" si="24"/>
        <v>2.8835620690579912E-2</v>
      </c>
      <c r="AB10" s="83">
        <f t="shared" si="25"/>
        <v>6.9081595905410936E-2</v>
      </c>
      <c r="AC10" s="83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6">
        <f t="shared" si="27"/>
        <v>1.4408018024298919E-2</v>
      </c>
      <c r="AS10" s="83">
        <f t="shared" si="28"/>
        <v>0.20145466503626194</v>
      </c>
      <c r="AT10" s="83">
        <f t="shared" si="1"/>
        <v>3.1858174978737705E-2</v>
      </c>
      <c r="AU10" s="83">
        <f t="shared" si="2"/>
        <v>9.7021377969015929E-2</v>
      </c>
      <c r="AV10" s="83">
        <f t="shared" si="3"/>
        <v>0.29094596751332324</v>
      </c>
      <c r="AW10" s="83">
        <f t="shared" si="4"/>
        <v>0.18473401118381697</v>
      </c>
      <c r="AX10" s="83">
        <f t="shared" si="5"/>
        <v>0.12012034578486418</v>
      </c>
      <c r="AY10" s="83">
        <f t="shared" si="6"/>
        <v>0.13569802811133744</v>
      </c>
      <c r="AZ10" s="83">
        <f t="shared" si="7"/>
        <v>1.4647243506734124E-2</v>
      </c>
      <c r="BA10" s="83">
        <f t="shared" si="8"/>
        <v>8.1901553905650432E-2</v>
      </c>
      <c r="BB10" s="83">
        <f t="shared" si="9"/>
        <v>7.2957309618496058E-2</v>
      </c>
      <c r="BC10" s="83">
        <f t="shared" si="10"/>
        <v>0.10682525286360722</v>
      </c>
      <c r="BD10" s="83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6">
        <f t="shared" si="14"/>
        <v>1.1174978481554243E-2</v>
      </c>
      <c r="R11" s="83">
        <f t="shared" si="15"/>
        <v>0.29643768398620335</v>
      </c>
      <c r="S11" s="83">
        <f t="shared" si="16"/>
        <v>1.7288864829216561E-2</v>
      </c>
      <c r="T11" s="83">
        <f t="shared" si="17"/>
        <v>8.2811277382447895E-2</v>
      </c>
      <c r="U11" s="83">
        <f t="shared" si="18"/>
        <v>0.25609080496597036</v>
      </c>
      <c r="V11" s="83">
        <f t="shared" si="19"/>
        <v>4.3255397792777858E-2</v>
      </c>
      <c r="W11" s="83">
        <f t="shared" si="20"/>
        <v>6.4240937985723848E-2</v>
      </c>
      <c r="X11" s="83">
        <f t="shared" si="21"/>
        <v>8.8125683381243644E-2</v>
      </c>
      <c r="Y11" s="83">
        <f t="shared" si="22"/>
        <v>5.5184568968015546E-2</v>
      </c>
      <c r="Z11" s="83">
        <f t="shared" si="23"/>
        <v>0.16509539790388542</v>
      </c>
      <c r="AA11" s="83">
        <f t="shared" si="24"/>
        <v>1.5242637094767184E-2</v>
      </c>
      <c r="AB11" s="83">
        <f t="shared" si="25"/>
        <v>4.7596473282402206E-2</v>
      </c>
      <c r="AC11" s="83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6">
        <f t="shared" si="27"/>
        <v>1.2519103816038601E-2</v>
      </c>
      <c r="AS11" s="83">
        <f t="shared" si="28"/>
        <v>0.14184282976885021</v>
      </c>
      <c r="AT11" s="83">
        <f t="shared" si="1"/>
        <v>1.2060423481322781E-2</v>
      </c>
      <c r="AU11" s="83">
        <f t="shared" si="2"/>
        <v>5.2095838018936018E-2</v>
      </c>
      <c r="AV11" s="83">
        <f t="shared" si="3"/>
        <v>0.28937848660254512</v>
      </c>
      <c r="AW11" s="83">
        <f t="shared" si="4"/>
        <v>8.8927161201436955E-2</v>
      </c>
      <c r="AX11" s="83">
        <f t="shared" si="5"/>
        <v>0.11338563804232864</v>
      </c>
      <c r="AY11" s="83">
        <f t="shared" si="6"/>
        <v>9.8823427304080405E-2</v>
      </c>
      <c r="AZ11" s="83">
        <f t="shared" si="7"/>
        <v>6.3302609139258267E-2</v>
      </c>
      <c r="BA11" s="83">
        <f t="shared" si="8"/>
        <v>0.23286374107228699</v>
      </c>
      <c r="BB11" s="83">
        <f t="shared" si="9"/>
        <v>3.4788374032928691E-2</v>
      </c>
      <c r="BC11" s="83">
        <f t="shared" si="10"/>
        <v>0.11283876185617783</v>
      </c>
      <c r="BD11" s="83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6">
        <f t="shared" si="14"/>
        <v>1.4862326032895501E-2</v>
      </c>
      <c r="R12" s="83">
        <f t="shared" si="15"/>
        <v>0.36894138125941411</v>
      </c>
      <c r="S12" s="83">
        <f t="shared" si="16"/>
        <v>6.4203444591574552E-2</v>
      </c>
      <c r="T12" s="83">
        <f t="shared" si="17"/>
        <v>-7.2626962731558428E-2</v>
      </c>
      <c r="U12" s="83">
        <f t="shared" si="18"/>
        <v>0.29377729214412901</v>
      </c>
      <c r="V12" s="83">
        <f t="shared" si="19"/>
        <v>9.5269664839104484E-2</v>
      </c>
      <c r="W12" s="83">
        <f t="shared" si="20"/>
        <v>0.1350571539758294</v>
      </c>
      <c r="X12" s="83">
        <f t="shared" si="21"/>
        <v>0.23633120002393337</v>
      </c>
      <c r="Y12" s="83">
        <f t="shared" si="22"/>
        <v>4.7256995910416773E-2</v>
      </c>
      <c r="Z12" s="83">
        <f t="shared" si="23"/>
        <v>0.26461845616539459</v>
      </c>
      <c r="AA12" s="83">
        <f t="shared" si="24"/>
        <v>1.6113592432375878E-2</v>
      </c>
      <c r="AB12" s="83">
        <f t="shared" si="25"/>
        <v>0.10050442490370287</v>
      </c>
      <c r="AC12" s="83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6">
        <f t="shared" si="27"/>
        <v>1.900438912840885E-2</v>
      </c>
      <c r="AS12" s="83">
        <f t="shared" si="28"/>
        <v>0.17816605643611383</v>
      </c>
      <c r="AT12" s="83">
        <f t="shared" si="1"/>
        <v>5.5623343935965512E-2</v>
      </c>
      <c r="AU12" s="83">
        <f t="shared" si="2"/>
        <v>-7.3245117704097862E-2</v>
      </c>
      <c r="AV12" s="83">
        <f t="shared" si="3"/>
        <v>0.33504268696748546</v>
      </c>
      <c r="AW12" s="83">
        <f t="shared" si="4"/>
        <v>0.16234477793669536</v>
      </c>
      <c r="AX12" s="83">
        <f t="shared" si="5"/>
        <v>0.27236943223350446</v>
      </c>
      <c r="AY12" s="83">
        <f t="shared" si="6"/>
        <v>0.31593442831742169</v>
      </c>
      <c r="AZ12" s="83">
        <f t="shared" si="7"/>
        <v>4.4611477364155487E-2</v>
      </c>
      <c r="BA12" s="83">
        <f t="shared" si="8"/>
        <v>0.34970077581014219</v>
      </c>
      <c r="BB12" s="83">
        <f t="shared" si="9"/>
        <v>3.0672711130186273E-2</v>
      </c>
      <c r="BC12" s="83">
        <f t="shared" si="10"/>
        <v>0.21267989758524167</v>
      </c>
      <c r="BD12" s="83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6">
        <f t="shared" si="14"/>
        <v>1.4163125991522252E-2</v>
      </c>
      <c r="R13" s="83">
        <f t="shared" si="15"/>
        <v>0.65423843431803508</v>
      </c>
      <c r="S13" s="83">
        <f t="shared" si="16"/>
        <v>3.1576115214981243E-2</v>
      </c>
      <c r="T13" s="83">
        <f t="shared" si="17"/>
        <v>-4.3328951057512936E-2</v>
      </c>
      <c r="U13" s="83">
        <f t="shared" si="18"/>
        <v>0.3159720452504659</v>
      </c>
      <c r="V13" s="83">
        <f t="shared" si="19"/>
        <v>3.4346890236710677E-2</v>
      </c>
      <c r="W13" s="83">
        <f t="shared" si="20"/>
        <v>0.10382421718518169</v>
      </c>
      <c r="X13" s="83">
        <f t="shared" si="21"/>
        <v>0.10636997625356784</v>
      </c>
      <c r="Y13" s="83">
        <f t="shared" si="22"/>
        <v>7.9729290931848787E-2</v>
      </c>
      <c r="Z13" s="83">
        <f t="shared" si="23"/>
        <v>8.341911806664426E-2</v>
      </c>
      <c r="AA13" s="83">
        <f t="shared" si="24"/>
        <v>3.3077228033762347E-2</v>
      </c>
      <c r="AB13" s="83">
        <f t="shared" si="25"/>
        <v>3.3068735121278801E-2</v>
      </c>
      <c r="AC13" s="83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6">
        <f t="shared" si="27"/>
        <v>1.3882697266754951E-2</v>
      </c>
      <c r="AS13" s="83">
        <f t="shared" si="28"/>
        <v>0.3277243701650745</v>
      </c>
      <c r="AT13" s="83">
        <f t="shared" si="1"/>
        <v>2.3731037247199101E-2</v>
      </c>
      <c r="AU13" s="83">
        <f t="shared" si="2"/>
        <v>-2.8955759434156146E-2</v>
      </c>
      <c r="AV13" s="83">
        <f t="shared" si="3"/>
        <v>0.36366761539635856</v>
      </c>
      <c r="AW13" s="83">
        <f t="shared" si="4"/>
        <v>6.6457096680419769E-2</v>
      </c>
      <c r="AX13" s="83">
        <f t="shared" si="5"/>
        <v>0.21228625659205339</v>
      </c>
      <c r="AY13" s="83">
        <f t="shared" si="6"/>
        <v>0.16869399578066055</v>
      </c>
      <c r="AZ13" s="83">
        <f t="shared" si="7"/>
        <v>7.4672745514194949E-2</v>
      </c>
      <c r="BA13" s="83">
        <f t="shared" si="8"/>
        <v>4.9046642716199261E-2</v>
      </c>
      <c r="BB13" s="83">
        <f t="shared" si="9"/>
        <v>6.9202059835712648E-2</v>
      </c>
      <c r="BC13" s="83">
        <f t="shared" si="10"/>
        <v>6.2687738434760637E-2</v>
      </c>
      <c r="BD13" s="83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6">
        <f t="shared" si="14"/>
        <v>1.8652147607199909E-2</v>
      </c>
      <c r="R14" s="83">
        <f t="shared" si="15"/>
        <v>0.64412906168662021</v>
      </c>
      <c r="S14" s="83">
        <f t="shared" si="16"/>
        <v>1.5975747122369828E-2</v>
      </c>
      <c r="T14" s="83">
        <f t="shared" si="17"/>
        <v>0.23043034005660062</v>
      </c>
      <c r="U14" s="83">
        <f t="shared" si="18"/>
        <v>0.29776228924823944</v>
      </c>
      <c r="V14" s="83">
        <f t="shared" si="19"/>
        <v>4.0721373820850511E-2</v>
      </c>
      <c r="W14" s="83">
        <f t="shared" si="20"/>
        <v>0.10269003519217293</v>
      </c>
      <c r="X14" s="83">
        <f t="shared" si="21"/>
        <v>7.9849962115652831E-2</v>
      </c>
      <c r="Y14" s="83">
        <f t="shared" si="22"/>
        <v>5.420413489822358E-2</v>
      </c>
      <c r="Z14" s="83">
        <f t="shared" si="23"/>
        <v>0.19076492500555117</v>
      </c>
      <c r="AA14" s="83">
        <f t="shared" si="24"/>
        <v>6.2743047445839806E-2</v>
      </c>
      <c r="AB14" s="83">
        <f t="shared" si="25"/>
        <v>6.1097532811579341E-2</v>
      </c>
      <c r="AC14" s="83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6">
        <f t="shared" si="27"/>
        <v>1.9120787651417226E-2</v>
      </c>
      <c r="AS14" s="83">
        <f t="shared" si="28"/>
        <v>0.27818768130248711</v>
      </c>
      <c r="AT14" s="83">
        <f t="shared" si="1"/>
        <v>1.2582620796192562E-2</v>
      </c>
      <c r="AU14" s="83">
        <f t="shared" si="2"/>
        <v>0.20934688847226854</v>
      </c>
      <c r="AV14" s="83">
        <f t="shared" si="3"/>
        <v>0.30305839670010259</v>
      </c>
      <c r="AW14" s="83">
        <f t="shared" si="4"/>
        <v>6.7211322868514445E-2</v>
      </c>
      <c r="AX14" s="83">
        <f t="shared" si="5"/>
        <v>0.20424085045650331</v>
      </c>
      <c r="AY14" s="83">
        <f t="shared" si="6"/>
        <v>0.1272148000717635</v>
      </c>
      <c r="AZ14" s="83">
        <f t="shared" si="7"/>
        <v>5.0773186400794049E-2</v>
      </c>
      <c r="BA14" s="83">
        <f t="shared" si="8"/>
        <v>0.27367969392387881</v>
      </c>
      <c r="BB14" s="83">
        <f t="shared" si="9"/>
        <v>0.17596818668805633</v>
      </c>
      <c r="BC14" s="83">
        <f t="shared" si="10"/>
        <v>0.11319125380845597</v>
      </c>
      <c r="BD14" s="83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6">
        <f t="shared" si="14"/>
        <v>1.627308991178178E-2</v>
      </c>
      <c r="R15" s="83">
        <f t="shared" si="15"/>
        <v>0.53350659333444006</v>
      </c>
      <c r="S15" s="83">
        <f t="shared" si="16"/>
        <v>6.6271604289323244E-2</v>
      </c>
      <c r="T15" s="83">
        <f t="shared" si="17"/>
        <v>0.16709583347268264</v>
      </c>
      <c r="U15" s="83">
        <f t="shared" si="18"/>
        <v>0.15018774557679898</v>
      </c>
      <c r="V15" s="83">
        <f t="shared" si="19"/>
        <v>2.9439498751562015E-2</v>
      </c>
      <c r="W15" s="83">
        <f t="shared" si="20"/>
        <v>5.1706132312859504E-2</v>
      </c>
      <c r="X15" s="83">
        <f t="shared" si="21"/>
        <v>0.13925029503246267</v>
      </c>
      <c r="Y15" s="83">
        <f t="shared" si="22"/>
        <v>0.28153063032692793</v>
      </c>
      <c r="Z15" s="83">
        <f t="shared" si="23"/>
        <v>0.11122133087784844</v>
      </c>
      <c r="AA15" s="83">
        <f t="shared" si="24"/>
        <v>1.5300515828718867E-2</v>
      </c>
      <c r="AB15" s="83">
        <f t="shared" si="25"/>
        <v>5.9927435220292494E-2</v>
      </c>
      <c r="AC15" s="83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6">
        <f t="shared" si="27"/>
        <v>1.4424869577375654E-2</v>
      </c>
      <c r="AS15" s="83">
        <f t="shared" si="28"/>
        <v>0.23481612298374011</v>
      </c>
      <c r="AT15" s="83">
        <f t="shared" si="1"/>
        <v>5.5735487156901679E-2</v>
      </c>
      <c r="AU15" s="83">
        <f t="shared" si="2"/>
        <v>0.11975107229335263</v>
      </c>
      <c r="AV15" s="83">
        <f t="shared" si="3"/>
        <v>0.14942807745604933</v>
      </c>
      <c r="AW15" s="83">
        <f t="shared" si="4"/>
        <v>4.8297899219319478E-2</v>
      </c>
      <c r="AX15" s="83">
        <f t="shared" si="5"/>
        <v>8.2233787470517405E-2</v>
      </c>
      <c r="AY15" s="83">
        <f t="shared" si="6"/>
        <v>0.18695277617838987</v>
      </c>
      <c r="AZ15" s="83">
        <f t="shared" si="7"/>
        <v>0.2560047583912527</v>
      </c>
      <c r="BA15" s="83">
        <f t="shared" si="8"/>
        <v>0.11411856682801791</v>
      </c>
      <c r="BB15" s="83">
        <f t="shared" si="9"/>
        <v>3.1452922467062744E-2</v>
      </c>
      <c r="BC15" s="83">
        <f t="shared" si="10"/>
        <v>0.12108604269724445</v>
      </c>
      <c r="BD15" s="83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6">
        <f t="shared" si="14"/>
        <v>1.3435072209522447E-2</v>
      </c>
      <c r="R16" s="83">
        <f t="shared" si="15"/>
        <v>0.41028464777591278</v>
      </c>
      <c r="S16" s="83">
        <f t="shared" si="16"/>
        <v>2.5184152318907034E-2</v>
      </c>
      <c r="T16" s="83">
        <f t="shared" si="17"/>
        <v>0.10668521949759822</v>
      </c>
      <c r="U16" s="83">
        <f t="shared" si="18"/>
        <v>0.20910846396215538</v>
      </c>
      <c r="V16" s="83">
        <f t="shared" si="19"/>
        <v>3.5988806741767333E-2</v>
      </c>
      <c r="W16" s="83">
        <f t="shared" si="20"/>
        <v>5.7026640752422648E-2</v>
      </c>
      <c r="X16" s="83">
        <f t="shared" si="21"/>
        <v>0.299531094597911</v>
      </c>
      <c r="Y16" s="83">
        <f t="shared" si="22"/>
        <v>4.2630860764419527E-2</v>
      </c>
      <c r="Z16" s="83">
        <f t="shared" si="23"/>
        <v>6.5494723873658775E-2</v>
      </c>
      <c r="AA16" s="83">
        <f t="shared" si="24"/>
        <v>6.107030392260248E-3</v>
      </c>
      <c r="AB16" s="83">
        <f t="shared" si="25"/>
        <v>7.4643355052503788E-2</v>
      </c>
      <c r="AC16" s="83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6">
        <f t="shared" si="27"/>
        <v>1.3752864235310192E-2</v>
      </c>
      <c r="AS16" s="83">
        <f t="shared" si="28"/>
        <v>0.18270479092684244</v>
      </c>
      <c r="AT16" s="83">
        <f t="shared" si="1"/>
        <v>2.1072067528722899E-2</v>
      </c>
      <c r="AU16" s="83">
        <f t="shared" si="2"/>
        <v>7.7429016712710283E-2</v>
      </c>
      <c r="AV16" s="83">
        <f t="shared" si="3"/>
        <v>0.18507748301504004</v>
      </c>
      <c r="AW16" s="83">
        <f t="shared" si="4"/>
        <v>5.8033120916203204E-2</v>
      </c>
      <c r="AX16" s="83">
        <f t="shared" si="5"/>
        <v>0.10600271528591389</v>
      </c>
      <c r="AY16" s="83">
        <f t="shared" si="6"/>
        <v>0.44938975749098098</v>
      </c>
      <c r="AZ16" s="83">
        <f t="shared" si="7"/>
        <v>3.5152204401149537E-2</v>
      </c>
      <c r="BA16" s="83">
        <f t="shared" si="8"/>
        <v>6.0733409690666693E-2</v>
      </c>
      <c r="BB16" s="83">
        <f t="shared" si="9"/>
        <v>1.5662713006487569E-2</v>
      </c>
      <c r="BC16" s="83">
        <f t="shared" si="10"/>
        <v>0.14617065147949168</v>
      </c>
      <c r="BD16" s="83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6">
        <f t="shared" si="14"/>
        <v>2.7817888444990224E-2</v>
      </c>
      <c r="R17" s="83">
        <f t="shared" si="15"/>
        <v>0.26397205835199677</v>
      </c>
      <c r="S17" s="83">
        <f t="shared" si="16"/>
        <v>1.2020573870972596E-2</v>
      </c>
      <c r="T17" s="83">
        <f t="shared" si="17"/>
        <v>6.8658684356238661E-2</v>
      </c>
      <c r="U17" s="83">
        <f t="shared" si="18"/>
        <v>2.6302756332899464</v>
      </c>
      <c r="V17" s="83">
        <f t="shared" si="19"/>
        <v>0.10709267362272563</v>
      </c>
      <c r="W17" s="83">
        <f t="shared" si="20"/>
        <v>9.4354454205031163E-2</v>
      </c>
      <c r="X17" s="83">
        <f t="shared" si="21"/>
        <v>0.32945551870859952</v>
      </c>
      <c r="Y17" s="83">
        <f t="shared" si="22"/>
        <v>8.0953556962130052E-2</v>
      </c>
      <c r="Z17" s="83">
        <f t="shared" si="23"/>
        <v>6.135356583110859E-2</v>
      </c>
      <c r="AA17" s="83">
        <f t="shared" si="24"/>
        <v>-1.1528965775632263E-4</v>
      </c>
      <c r="AB17" s="83">
        <f t="shared" si="25"/>
        <v>7.0351751934205453E-2</v>
      </c>
      <c r="AC17" s="83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6">
        <f t="shared" si="27"/>
        <v>3.3015375110625689E-2</v>
      </c>
      <c r="AS17" s="83">
        <f t="shared" si="28"/>
        <v>9.8988481413353882E-2</v>
      </c>
      <c r="AT17" s="83">
        <f t="shared" si="1"/>
        <v>1.0422964032691445E-2</v>
      </c>
      <c r="AU17" s="83">
        <f t="shared" si="2"/>
        <v>4.7618744571994061E-2</v>
      </c>
      <c r="AV17" s="83">
        <f t="shared" si="3"/>
        <v>2.8275493392437205</v>
      </c>
      <c r="AW17" s="83">
        <f t="shared" si="4"/>
        <v>0.19443328503572058</v>
      </c>
      <c r="AX17" s="83">
        <f t="shared" si="5"/>
        <v>0.21088705926717299</v>
      </c>
      <c r="AY17" s="83">
        <f t="shared" si="6"/>
        <v>0.50021556474528461</v>
      </c>
      <c r="AZ17" s="83">
        <f t="shared" si="7"/>
        <v>8.5863900913335456E-2</v>
      </c>
      <c r="BA17" s="83">
        <f t="shared" si="8"/>
        <v>6.7112351755453187E-2</v>
      </c>
      <c r="BB17" s="83">
        <f t="shared" si="9"/>
        <v>-7.4706727137272629E-4</v>
      </c>
      <c r="BC17" s="83">
        <f t="shared" si="10"/>
        <v>0.14880769452109788</v>
      </c>
      <c r="BD17" s="83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6">
        <f t="shared" si="14"/>
        <v>1.7859086420826786E-2</v>
      </c>
      <c r="R18" s="83">
        <f t="shared" si="15"/>
        <v>0.63290768768764383</v>
      </c>
      <c r="S18" s="83">
        <f t="shared" si="16"/>
        <v>5.0815620691331186E-2</v>
      </c>
      <c r="T18" s="83">
        <f t="shared" si="17"/>
        <v>-3.4051399791966114E-2</v>
      </c>
      <c r="U18" s="83">
        <f t="shared" si="18"/>
        <v>0.34266194277387435</v>
      </c>
      <c r="V18" s="83">
        <f t="shared" si="19"/>
        <v>3.9030511798056063E-2</v>
      </c>
      <c r="W18" s="83">
        <f t="shared" si="20"/>
        <v>7.4303337067503444E-2</v>
      </c>
      <c r="X18" s="83">
        <f t="shared" si="21"/>
        <v>0.23510607554786603</v>
      </c>
      <c r="Y18" s="83">
        <f t="shared" si="22"/>
        <v>0.107064201118713</v>
      </c>
      <c r="Z18" s="83">
        <f t="shared" si="23"/>
        <v>0.25122743359698974</v>
      </c>
      <c r="AA18" s="83">
        <f t="shared" si="24"/>
        <v>1.144552494073209E-2</v>
      </c>
      <c r="AB18" s="83">
        <f t="shared" si="25"/>
        <v>0.12161312324114136</v>
      </c>
      <c r="AC18" s="83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6">
        <f t="shared" si="27"/>
        <v>1.8230401388416029E-2</v>
      </c>
      <c r="AS18" s="83">
        <f t="shared" si="28"/>
        <v>0.32823400313651685</v>
      </c>
      <c r="AT18" s="83">
        <f t="shared" si="1"/>
        <v>4.2145224751107629E-2</v>
      </c>
      <c r="AU18" s="83">
        <f t="shared" si="2"/>
        <v>-4.392242164543652E-2</v>
      </c>
      <c r="AV18" s="83">
        <f t="shared" si="3"/>
        <v>0.17818405942132617</v>
      </c>
      <c r="AW18" s="83">
        <f t="shared" si="4"/>
        <v>7.0749782706397549E-2</v>
      </c>
      <c r="AX18" s="83">
        <f t="shared" si="5"/>
        <v>0.14650261730946193</v>
      </c>
      <c r="AY18" s="83">
        <f t="shared" si="6"/>
        <v>0.32703093315466192</v>
      </c>
      <c r="AZ18" s="83">
        <f t="shared" si="7"/>
        <v>8.7149053160253953E-2</v>
      </c>
      <c r="BA18" s="83">
        <f t="shared" si="8"/>
        <v>0.34312418830811747</v>
      </c>
      <c r="BB18" s="83">
        <f t="shared" si="9"/>
        <v>1.5150062477139129E-2</v>
      </c>
      <c r="BC18" s="83">
        <f t="shared" si="10"/>
        <v>0.24332091364913397</v>
      </c>
      <c r="BD18" s="83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6">
        <f t="shared" si="14"/>
        <v>2.2750421579563307E-2</v>
      </c>
      <c r="R19" s="83">
        <f t="shared" si="15"/>
        <v>0.70554385392568086</v>
      </c>
      <c r="S19" s="83">
        <f t="shared" si="16"/>
        <v>3.8698326962745902E-2</v>
      </c>
      <c r="T19" s="83">
        <f t="shared" si="17"/>
        <v>-4.1492245635364758E-2</v>
      </c>
      <c r="U19" s="83">
        <f t="shared" si="18"/>
        <v>0.6213030376527745</v>
      </c>
      <c r="V19" s="83">
        <f t="shared" si="19"/>
        <v>6.6014200625317279E-2</v>
      </c>
      <c r="W19" s="83">
        <f t="shared" si="20"/>
        <v>9.5497445642512349E-2</v>
      </c>
      <c r="X19" s="83">
        <f t="shared" si="21"/>
        <v>0.44932720317697583</v>
      </c>
      <c r="Y19" s="83">
        <f t="shared" si="22"/>
        <v>0.50631720729271412</v>
      </c>
      <c r="Z19" s="83">
        <f t="shared" si="23"/>
        <v>8.4335545237866572E-2</v>
      </c>
      <c r="AA19" s="83">
        <f t="shared" si="24"/>
        <v>2.9233964764917398E-2</v>
      </c>
      <c r="AB19" s="83">
        <f t="shared" si="25"/>
        <v>9.6915274277828131E-2</v>
      </c>
      <c r="AC19" s="83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6">
        <f t="shared" si="27"/>
        <v>2.4335573425285029E-2</v>
      </c>
      <c r="AS19" s="83">
        <f t="shared" si="28"/>
        <v>0.33735434497789674</v>
      </c>
      <c r="AT19" s="83">
        <f t="shared" si="1"/>
        <v>3.128578513501068E-2</v>
      </c>
      <c r="AU19" s="83">
        <f t="shared" si="2"/>
        <v>-3.2079695244869907E-2</v>
      </c>
      <c r="AV19" s="83">
        <f t="shared" si="3"/>
        <v>0.68973075299950415</v>
      </c>
      <c r="AW19" s="83">
        <f t="shared" si="4"/>
        <v>0.11493768503921555</v>
      </c>
      <c r="AX19" s="83">
        <f t="shared" si="5"/>
        <v>0.20168360778379824</v>
      </c>
      <c r="AY19" s="83">
        <f t="shared" si="6"/>
        <v>0.68341387896152561</v>
      </c>
      <c r="AZ19" s="83">
        <f t="shared" si="7"/>
        <v>0.43770005466217782</v>
      </c>
      <c r="BA19" s="83">
        <f t="shared" si="8"/>
        <v>9.2818692225057689E-2</v>
      </c>
      <c r="BB19" s="83">
        <f t="shared" si="9"/>
        <v>6.766366368413089E-2</v>
      </c>
      <c r="BC19" s="83">
        <f t="shared" si="10"/>
        <v>0.16065796558524537</v>
      </c>
      <c r="BD19" s="83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6">
        <f t="shared" si="14"/>
        <v>2.3354945324149279E-2</v>
      </c>
      <c r="R20" s="83">
        <f t="shared" si="15"/>
        <v>0.8216300550519523</v>
      </c>
      <c r="S20" s="83">
        <f t="shared" si="16"/>
        <v>1.5275069600152624E-2</v>
      </c>
      <c r="T20" s="83">
        <f t="shared" si="17"/>
        <v>0.23987330369295451</v>
      </c>
      <c r="U20" s="83">
        <f t="shared" si="18"/>
        <v>0.13295290362691969</v>
      </c>
      <c r="V20" s="83">
        <f t="shared" si="19"/>
        <v>0.1652878098543229</v>
      </c>
      <c r="W20" s="83">
        <f t="shared" si="20"/>
        <v>6.0438240150740653E-2</v>
      </c>
      <c r="X20" s="83">
        <f t="shared" si="21"/>
        <v>0.22490510924089827</v>
      </c>
      <c r="Y20" s="83">
        <f t="shared" si="22"/>
        <v>0.16336861519828308</v>
      </c>
      <c r="Z20" s="83">
        <f t="shared" si="23"/>
        <v>0.11031962609788795</v>
      </c>
      <c r="AA20" s="83">
        <f t="shared" si="24"/>
        <v>0.25060291483226993</v>
      </c>
      <c r="AB20" s="83">
        <f t="shared" si="25"/>
        <v>8.294430330583713E-2</v>
      </c>
      <c r="AC20" s="83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6">
        <f t="shared" si="27"/>
        <v>2.3940682401253577E-2</v>
      </c>
      <c r="AS20" s="83">
        <f t="shared" si="28"/>
        <v>0.34343436421561102</v>
      </c>
      <c r="AT20" s="83">
        <f t="shared" si="1"/>
        <v>1.2812226475176786E-2</v>
      </c>
      <c r="AU20" s="83">
        <f t="shared" si="2"/>
        <v>0.24213463694454807</v>
      </c>
      <c r="AV20" s="83">
        <f t="shared" si="3"/>
        <v>0.14196873239014551</v>
      </c>
      <c r="AW20" s="83">
        <f t="shared" si="4"/>
        <v>0.30051095830539293</v>
      </c>
      <c r="AX20" s="83">
        <f t="shared" si="5"/>
        <v>0.10006550436803377</v>
      </c>
      <c r="AY20" s="83">
        <f t="shared" si="6"/>
        <v>0.25851374269377797</v>
      </c>
      <c r="AZ20" s="83">
        <f t="shared" si="7"/>
        <v>0.1405812944913144</v>
      </c>
      <c r="BA20" s="83">
        <f t="shared" si="8"/>
        <v>0.10890250035551664</v>
      </c>
      <c r="BB20" s="83">
        <f t="shared" si="9"/>
        <v>0.54974462616564534</v>
      </c>
      <c r="BC20" s="83">
        <f t="shared" si="10"/>
        <v>0.13508582400635027</v>
      </c>
      <c r="BD20" s="83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6">
        <f t="shared" si="14"/>
        <v>2.6743886372874393E-2</v>
      </c>
      <c r="R21" s="83">
        <f t="shared" si="15"/>
        <v>0.41630520289058659</v>
      </c>
      <c r="S21" s="83">
        <f t="shared" si="16"/>
        <v>2.8739607618399478E-2</v>
      </c>
      <c r="T21" s="83">
        <f t="shared" si="17"/>
        <v>0.29144945767093317</v>
      </c>
      <c r="U21" s="83">
        <f t="shared" si="18"/>
        <v>1.5207992705719733</v>
      </c>
      <c r="V21" s="83">
        <f t="shared" si="19"/>
        <v>4.8764864038182074E-2</v>
      </c>
      <c r="W21" s="83">
        <f t="shared" si="20"/>
        <v>7.8647091739853445E-2</v>
      </c>
      <c r="X21" s="83">
        <f t="shared" si="21"/>
        <v>0.3790913208754193</v>
      </c>
      <c r="Y21" s="83">
        <f t="shared" si="22"/>
        <v>7.469838600027498E-2</v>
      </c>
      <c r="Z21" s="83">
        <f t="shared" si="23"/>
        <v>0.14549559840105419</v>
      </c>
      <c r="AA21" s="83">
        <f t="shared" si="24"/>
        <v>1.8985039452756015E-2</v>
      </c>
      <c r="AB21" s="83">
        <f t="shared" si="25"/>
        <v>9.2795241954986868E-2</v>
      </c>
      <c r="AC21" s="83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6">
        <f t="shared" si="27"/>
        <v>2.7469362716404433E-2</v>
      </c>
      <c r="AS21" s="83">
        <f t="shared" si="28"/>
        <v>0.17476619248648775</v>
      </c>
      <c r="AT21" s="83">
        <f t="shared" si="1"/>
        <v>2.3223518631036957E-2</v>
      </c>
      <c r="AU21" s="83">
        <f t="shared" si="2"/>
        <v>0.22434104448624101</v>
      </c>
      <c r="AV21" s="83">
        <f t="shared" si="3"/>
        <v>1.367098281671997</v>
      </c>
      <c r="AW21" s="83">
        <f t="shared" si="4"/>
        <v>8.5439099358672582E-2</v>
      </c>
      <c r="AX21" s="83">
        <f t="shared" si="5"/>
        <v>0.13976813414264197</v>
      </c>
      <c r="AY21" s="83">
        <f t="shared" si="6"/>
        <v>0.62847170378914552</v>
      </c>
      <c r="AZ21" s="83">
        <f t="shared" si="7"/>
        <v>4.6782775971598967E-2</v>
      </c>
      <c r="BA21" s="83">
        <f t="shared" si="8"/>
        <v>0.1800752328590649</v>
      </c>
      <c r="BB21" s="83">
        <f t="shared" si="9"/>
        <v>3.124709985083331E-2</v>
      </c>
      <c r="BC21" s="83">
        <f t="shared" si="10"/>
        <v>0.18742957328889487</v>
      </c>
      <c r="BD21" s="83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6">
        <f t="shared" si="14"/>
        <v>2.2682559174066474E-2</v>
      </c>
      <c r="R22" s="83">
        <f t="shared" si="15"/>
        <v>1.0558564710396141</v>
      </c>
      <c r="S22" s="83">
        <f t="shared" si="16"/>
        <v>3.6837635403287952E-2</v>
      </c>
      <c r="T22" s="83">
        <f t="shared" si="17"/>
        <v>0.14975150762281478</v>
      </c>
      <c r="U22" s="83">
        <f t="shared" si="18"/>
        <v>-6.6460445865510878E-2</v>
      </c>
      <c r="V22" s="83">
        <f t="shared" si="19"/>
        <v>8.2488578918402652E-2</v>
      </c>
      <c r="W22" s="83">
        <f t="shared" si="20"/>
        <v>9.3939106500368255E-2</v>
      </c>
      <c r="X22" s="83">
        <f t="shared" si="21"/>
        <v>0.2017235200981311</v>
      </c>
      <c r="Y22" s="83">
        <f t="shared" si="22"/>
        <v>0.21664535508585772</v>
      </c>
      <c r="Z22" s="83">
        <f t="shared" si="23"/>
        <v>0.18644671291847001</v>
      </c>
      <c r="AA22" s="83">
        <f t="shared" si="24"/>
        <v>1.4119826305213308E-2</v>
      </c>
      <c r="AB22" s="83">
        <f t="shared" si="25"/>
        <v>9.8727232353065603E-2</v>
      </c>
      <c r="AC22" s="83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6">
        <f t="shared" si="27"/>
        <v>1.9767154779832152E-2</v>
      </c>
      <c r="AS22" s="83">
        <f t="shared" si="28"/>
        <v>0.49385951808342315</v>
      </c>
      <c r="AT22" s="83">
        <f t="shared" si="1"/>
        <v>2.8357279753066667E-2</v>
      </c>
      <c r="AU22" s="83">
        <f t="shared" si="2"/>
        <v>0.10505004821346983</v>
      </c>
      <c r="AV22" s="83">
        <f t="shared" si="3"/>
        <v>-0.16591524969221291</v>
      </c>
      <c r="AW22" s="83">
        <f t="shared" si="4"/>
        <v>0.14741815850773074</v>
      </c>
      <c r="AX22" s="83">
        <f t="shared" si="5"/>
        <v>0.17769918401014942</v>
      </c>
      <c r="AY22" s="83">
        <f t="shared" si="6"/>
        <v>0.30832179728213199</v>
      </c>
      <c r="AZ22" s="83">
        <f t="shared" si="7"/>
        <v>0.20125161407457401</v>
      </c>
      <c r="BA22" s="83">
        <f t="shared" si="8"/>
        <v>0.2423234647089712</v>
      </c>
      <c r="BB22" s="83">
        <f t="shared" si="9"/>
        <v>2.7078550205494142E-2</v>
      </c>
      <c r="BC22" s="83">
        <f t="shared" si="10"/>
        <v>0.18894447011563642</v>
      </c>
      <c r="BD22" s="83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6">
        <f t="shared" si="14"/>
        <v>3.7417900021776473E-2</v>
      </c>
      <c r="R23" s="83">
        <f t="shared" si="15"/>
        <v>1.7143875493132374</v>
      </c>
      <c r="S23" s="83">
        <f t="shared" si="16"/>
        <v>1.9142237181862407E-2</v>
      </c>
      <c r="T23" s="83">
        <f t="shared" si="17"/>
        <v>0.1288443908652156</v>
      </c>
      <c r="U23" s="83">
        <f t="shared" si="18"/>
        <v>0.4357454215370104</v>
      </c>
      <c r="V23" s="83">
        <f t="shared" si="19"/>
        <v>0.15123968815035951</v>
      </c>
      <c r="W23" s="83">
        <f t="shared" si="20"/>
        <v>0.17713820775048805</v>
      </c>
      <c r="X23" s="83">
        <f t="shared" si="21"/>
        <v>0.58512202985215378</v>
      </c>
      <c r="Y23" s="83">
        <f t="shared" si="22"/>
        <v>2.5500215535168843E-2</v>
      </c>
      <c r="Z23" s="83">
        <f t="shared" si="23"/>
        <v>0.23205517330817907</v>
      </c>
      <c r="AA23" s="83">
        <f t="shared" si="24"/>
        <v>2.1342577920768723E-2</v>
      </c>
      <c r="AB23" s="83">
        <f t="shared" si="25"/>
        <v>0.11311974100944029</v>
      </c>
      <c r="AC23" s="83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6">
        <f t="shared" si="27"/>
        <v>3.6796810728690454E-2</v>
      </c>
      <c r="AS23" s="83">
        <f t="shared" si="28"/>
        <v>0.77784278652029049</v>
      </c>
      <c r="AT23" s="83">
        <f t="shared" si="1"/>
        <v>1.5782223704917081E-2</v>
      </c>
      <c r="AU23" s="83">
        <f t="shared" si="2"/>
        <v>0.10675670704023005</v>
      </c>
      <c r="AV23" s="83">
        <f t="shared" si="3"/>
        <v>0.50000246311855501</v>
      </c>
      <c r="AW23" s="83">
        <f t="shared" si="4"/>
        <v>0.26690937650287339</v>
      </c>
      <c r="AX23" s="83">
        <f t="shared" si="5"/>
        <v>0.35608920452606507</v>
      </c>
      <c r="AY23" s="83">
        <f t="shared" si="6"/>
        <v>0.93943116091161361</v>
      </c>
      <c r="AZ23" s="83">
        <f t="shared" si="7"/>
        <v>2.0098832792913791E-2</v>
      </c>
      <c r="BA23" s="83">
        <f t="shared" si="8"/>
        <v>0.3381872181318416</v>
      </c>
      <c r="BB23" s="83">
        <f t="shared" si="9"/>
        <v>5.4592326158357851E-2</v>
      </c>
      <c r="BC23" s="83">
        <f t="shared" si="10"/>
        <v>0.22016080763482951</v>
      </c>
      <c r="BD23" s="83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6">
        <f t="shared" si="14"/>
        <v>3.1985671421864703E-2</v>
      </c>
      <c r="R24" s="83">
        <f t="shared" si="15"/>
        <v>1.3550490426899326</v>
      </c>
      <c r="S24" s="83">
        <f t="shared" si="16"/>
        <v>5.4659403909906687E-2</v>
      </c>
      <c r="T24" s="83">
        <f t="shared" si="17"/>
        <v>2.031310926954398E-2</v>
      </c>
      <c r="U24" s="83">
        <f t="shared" si="18"/>
        <v>0.20755077696020269</v>
      </c>
      <c r="V24" s="83">
        <f t="shared" si="19"/>
        <v>0.15910880524322593</v>
      </c>
      <c r="W24" s="83">
        <f t="shared" si="20"/>
        <v>0.12390253790464428</v>
      </c>
      <c r="X24" s="83">
        <f t="shared" si="21"/>
        <v>0.58260953524277748</v>
      </c>
      <c r="Y24" s="83">
        <f t="shared" si="22"/>
        <v>3.9713890718203637E-2</v>
      </c>
      <c r="Z24" s="83">
        <f t="shared" si="23"/>
        <v>0.36799064754805089</v>
      </c>
      <c r="AA24" s="83">
        <f t="shared" si="24"/>
        <v>3.2111449130997845E-2</v>
      </c>
      <c r="AB24" s="83">
        <f t="shared" si="25"/>
        <v>0.12910558543883763</v>
      </c>
      <c r="AC24" s="83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6">
        <f t="shared" si="27"/>
        <v>3.0837038216138701E-2</v>
      </c>
      <c r="AS24" s="83">
        <f t="shared" si="28"/>
        <v>0.61197340640887032</v>
      </c>
      <c r="AT24" s="83">
        <f t="shared" si="1"/>
        <v>4.4585210990339824E-2</v>
      </c>
      <c r="AU24" s="83">
        <f t="shared" si="2"/>
        <v>-1.6723011590801497E-2</v>
      </c>
      <c r="AV24" s="83">
        <f t="shared" si="3"/>
        <v>0.16777535528671653</v>
      </c>
      <c r="AW24" s="83">
        <f t="shared" si="4"/>
        <v>0.28086875880535528</v>
      </c>
      <c r="AX24" s="83">
        <f t="shared" si="5"/>
        <v>0.21971840291053915</v>
      </c>
      <c r="AY24" s="83">
        <f t="shared" si="6"/>
        <v>0.82331350281545002</v>
      </c>
      <c r="AZ24" s="83">
        <f t="shared" si="7"/>
        <v>2.8790076590758999E-2</v>
      </c>
      <c r="BA24" s="83">
        <f t="shared" si="8"/>
        <v>0.4879147197492264</v>
      </c>
      <c r="BB24" s="83">
        <f t="shared" si="9"/>
        <v>8.0657915764003232E-2</v>
      </c>
      <c r="BC24" s="83">
        <f t="shared" si="10"/>
        <v>0.22497260185041504</v>
      </c>
      <c r="BD24" s="83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6">
        <f t="shared" si="14"/>
        <v>3.9112037836832592E-2</v>
      </c>
      <c r="R25" s="83">
        <f t="shared" si="15"/>
        <v>1.4480927412915059</v>
      </c>
      <c r="S25" s="83">
        <f t="shared" si="16"/>
        <v>2.9111787104608662E-2</v>
      </c>
      <c r="T25" s="83">
        <f t="shared" si="17"/>
        <v>1.7541368171151546E-2</v>
      </c>
      <c r="U25" s="83">
        <f t="shared" si="18"/>
        <v>1.0372907216421057</v>
      </c>
      <c r="V25" s="83">
        <f t="shared" si="19"/>
        <v>0.12186492839754695</v>
      </c>
      <c r="W25" s="83">
        <f t="shared" si="20"/>
        <v>0.16022198291361514</v>
      </c>
      <c r="X25" s="83">
        <f t="shared" si="21"/>
        <v>0.45578262587630242</v>
      </c>
      <c r="Y25" s="83">
        <f t="shared" si="22"/>
        <v>0.63230964635644205</v>
      </c>
      <c r="Z25" s="83">
        <f t="shared" si="23"/>
        <v>0.26281996853009798</v>
      </c>
      <c r="AA25" s="83">
        <f t="shared" si="24"/>
        <v>3.3980454818989078E-2</v>
      </c>
      <c r="AB25" s="83">
        <f t="shared" si="25"/>
        <v>0.10517885822725952</v>
      </c>
      <c r="AC25" s="83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6">
        <f t="shared" si="27"/>
        <v>3.8436256039625416E-2</v>
      </c>
      <c r="AS25" s="83">
        <f t="shared" si="28"/>
        <v>0.60813576690645377</v>
      </c>
      <c r="AT25" s="83">
        <f t="shared" si="1"/>
        <v>2.298982164033618E-2</v>
      </c>
      <c r="AU25" s="83">
        <f t="shared" si="2"/>
        <v>2.1033525721282142E-2</v>
      </c>
      <c r="AV25" s="83">
        <f t="shared" si="3"/>
        <v>1.1128262866393406</v>
      </c>
      <c r="AW25" s="83">
        <f t="shared" si="4"/>
        <v>0.21259554609691764</v>
      </c>
      <c r="AX25" s="83">
        <f t="shared" si="5"/>
        <v>0.35107310527690228</v>
      </c>
      <c r="AY25" s="83">
        <f t="shared" si="6"/>
        <v>0.65763870589667728</v>
      </c>
      <c r="AZ25" s="83">
        <f t="shared" si="7"/>
        <v>0.62746639386559389</v>
      </c>
      <c r="BA25" s="83">
        <f t="shared" si="8"/>
        <v>0.30291024161800817</v>
      </c>
      <c r="BB25" s="83">
        <f t="shared" si="9"/>
        <v>7.6990475187799001E-2</v>
      </c>
      <c r="BC25" s="83">
        <f t="shared" si="10"/>
        <v>0.19202508029269408</v>
      </c>
      <c r="BD25" s="83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6">
        <f t="shared" si="14"/>
        <v>6.5583002634763021E-2</v>
      </c>
      <c r="R26" s="83">
        <f t="shared" si="15"/>
        <v>2.3718461564585978</v>
      </c>
      <c r="S26" s="83">
        <f t="shared" si="16"/>
        <v>8.9919944037697999E-2</v>
      </c>
      <c r="T26" s="83">
        <f t="shared" si="17"/>
        <v>0.58801217032296127</v>
      </c>
      <c r="U26" s="83">
        <f t="shared" si="18"/>
        <v>0.50116818273984265</v>
      </c>
      <c r="V26" s="83">
        <f t="shared" si="19"/>
        <v>0.37171706821166045</v>
      </c>
      <c r="W26" s="83">
        <f t="shared" si="20"/>
        <v>0.1967083439322875</v>
      </c>
      <c r="X26" s="83">
        <f t="shared" si="21"/>
        <v>1.100031793638703</v>
      </c>
      <c r="Y26" s="83">
        <f t="shared" si="22"/>
        <v>0.13154649216879302</v>
      </c>
      <c r="Z26" s="83">
        <f t="shared" si="23"/>
        <v>0.50584731718751175</v>
      </c>
      <c r="AA26" s="83">
        <f t="shared" si="24"/>
        <v>2.6863915210781568E-2</v>
      </c>
      <c r="AB26" s="83">
        <f t="shared" si="25"/>
        <v>0.24956754465849901</v>
      </c>
      <c r="AC26" s="83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6">
        <f t="shared" si="27"/>
        <v>6.5274131177051276E-2</v>
      </c>
      <c r="AS26" s="83">
        <f t="shared" si="28"/>
        <v>1.0890367467568602</v>
      </c>
      <c r="AT26" s="83">
        <f t="shared" si="1"/>
        <v>7.3339414381554696E-2</v>
      </c>
      <c r="AU26" s="83">
        <f t="shared" si="2"/>
        <v>0.48622988984589693</v>
      </c>
      <c r="AV26" s="83">
        <f t="shared" si="3"/>
        <v>0.4012570973127475</v>
      </c>
      <c r="AW26" s="83">
        <f t="shared" si="4"/>
        <v>0.64350121768890156</v>
      </c>
      <c r="AX26" s="83">
        <f t="shared" si="5"/>
        <v>0.35948900876910073</v>
      </c>
      <c r="AY26" s="83">
        <f t="shared" si="6"/>
        <v>1.7161701848742483</v>
      </c>
      <c r="AZ26" s="83">
        <f t="shared" si="7"/>
        <v>0.10517548962330146</v>
      </c>
      <c r="BA26" s="83">
        <f t="shared" si="8"/>
        <v>0.65391180376425617</v>
      </c>
      <c r="BB26" s="83">
        <f t="shared" si="9"/>
        <v>7.5604391772436039E-2</v>
      </c>
      <c r="BC26" s="83">
        <f t="shared" si="10"/>
        <v>0.44937024614363891</v>
      </c>
      <c r="BD26" s="83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6">
        <f t="shared" si="14"/>
        <v>5.4840430952226571E-2</v>
      </c>
      <c r="R27" s="83">
        <f t="shared" si="15"/>
        <v>1.9883070626997825</v>
      </c>
      <c r="S27" s="83">
        <f t="shared" si="16"/>
        <v>4.485898769283813E-2</v>
      </c>
      <c r="T27" s="83">
        <f t="shared" si="17"/>
        <v>0.34811094567084572</v>
      </c>
      <c r="U27" s="83">
        <f t="shared" si="18"/>
        <v>1.4660526920755284</v>
      </c>
      <c r="V27" s="83">
        <f t="shared" si="19"/>
        <v>0.18450623237192301</v>
      </c>
      <c r="W27" s="83">
        <f t="shared" si="20"/>
        <v>0.22092108632421242</v>
      </c>
      <c r="X27" s="83">
        <f t="shared" si="21"/>
        <v>0.86538275780628715</v>
      </c>
      <c r="Y27" s="83">
        <f t="shared" si="22"/>
        <v>4.7073871665609758E-2</v>
      </c>
      <c r="Z27" s="83">
        <f t="shared" si="23"/>
        <v>0.23167606566546806</v>
      </c>
      <c r="AA27" s="83">
        <f t="shared" si="24"/>
        <v>3.3287803456277666E-2</v>
      </c>
      <c r="AB27" s="83">
        <f t="shared" si="25"/>
        <v>0.12948248667753512</v>
      </c>
      <c r="AC27" s="83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6">
        <f t="shared" si="27"/>
        <v>5.3224105373535169E-2</v>
      </c>
      <c r="AS27" s="83">
        <f t="shared" si="28"/>
        <v>0.91911131321024997</v>
      </c>
      <c r="AT27" s="83">
        <f t="shared" si="1"/>
        <v>3.7555260171783976E-2</v>
      </c>
      <c r="AU27" s="83">
        <f t="shared" si="2"/>
        <v>0.26014304569365276</v>
      </c>
      <c r="AV27" s="83">
        <f t="shared" si="3"/>
        <v>1.5409232537312891</v>
      </c>
      <c r="AW27" s="83">
        <f t="shared" si="4"/>
        <v>0.28526388426395183</v>
      </c>
      <c r="AX27" s="83">
        <f t="shared" si="5"/>
        <v>0.44548490399776391</v>
      </c>
      <c r="AY27" s="83">
        <f t="shared" si="6"/>
        <v>1.2883055904451013</v>
      </c>
      <c r="AZ27" s="83">
        <f t="shared" si="7"/>
        <v>3.5309963979030815E-2</v>
      </c>
      <c r="BA27" s="83">
        <f t="shared" si="8"/>
        <v>0.25643893839219734</v>
      </c>
      <c r="BB27" s="83">
        <f t="shared" si="9"/>
        <v>9.3561020724009014E-2</v>
      </c>
      <c r="BC27" s="83">
        <f t="shared" si="10"/>
        <v>0.23504915334024856</v>
      </c>
      <c r="BD27" s="83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6">
        <f t="shared" si="14"/>
        <v>3.1797399173034258E-2</v>
      </c>
      <c r="R28" s="83">
        <f t="shared" si="15"/>
        <v>1.1415670922987464</v>
      </c>
      <c r="S28" s="83">
        <f t="shared" si="16"/>
        <v>8.7752594610515475E-2</v>
      </c>
      <c r="T28" s="83">
        <f t="shared" si="17"/>
        <v>0.16718514022777217</v>
      </c>
      <c r="U28" s="83">
        <f t="shared" si="18"/>
        <v>0.40201019144547256</v>
      </c>
      <c r="V28" s="83">
        <f t="shared" si="19"/>
        <v>0.13972359357084554</v>
      </c>
      <c r="W28" s="83">
        <f t="shared" si="20"/>
        <v>0.26437747998575228</v>
      </c>
      <c r="X28" s="83">
        <f t="shared" si="21"/>
        <v>0.3061217801912271</v>
      </c>
      <c r="Y28" s="83">
        <f t="shared" si="22"/>
        <v>0.15127721293997204</v>
      </c>
      <c r="Z28" s="83">
        <f t="shared" si="23"/>
        <v>0.19669400021394012</v>
      </c>
      <c r="AA28" s="83">
        <f t="shared" si="24"/>
        <v>2.0707571654207842E-2</v>
      </c>
      <c r="AB28" s="83">
        <f t="shared" si="25"/>
        <v>0.10169978401138136</v>
      </c>
      <c r="AC28" s="83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6">
        <f t="shared" si="27"/>
        <v>3.1459551873423974E-2</v>
      </c>
      <c r="AS28" s="83">
        <f t="shared" si="28"/>
        <v>0.5412388976561977</v>
      </c>
      <c r="AT28" s="83">
        <f t="shared" si="1"/>
        <v>7.372369570596489E-2</v>
      </c>
      <c r="AU28" s="83">
        <f t="shared" si="2"/>
        <v>0.1229815293849813</v>
      </c>
      <c r="AV28" s="83">
        <f t="shared" si="3"/>
        <v>0.38736011289958294</v>
      </c>
      <c r="AW28" s="83">
        <f t="shared" si="4"/>
        <v>0.24304622355042518</v>
      </c>
      <c r="AX28" s="83">
        <f t="shared" si="5"/>
        <v>0.39948095430333425</v>
      </c>
      <c r="AY28" s="83">
        <f t="shared" si="6"/>
        <v>0.45896368325952674</v>
      </c>
      <c r="AZ28" s="83">
        <f t="shared" si="7"/>
        <v>0.15471886123443629</v>
      </c>
      <c r="BA28" s="83">
        <f t="shared" si="8"/>
        <v>0.27114813053986275</v>
      </c>
      <c r="BB28" s="83">
        <f t="shared" si="9"/>
        <v>4.0216020422312017E-2</v>
      </c>
      <c r="BC28" s="83">
        <f t="shared" si="10"/>
        <v>0.20152772875108255</v>
      </c>
      <c r="BD28" s="83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6">
        <f t="shared" si="14"/>
        <v>2.3427422467729109E-2</v>
      </c>
      <c r="R29" s="83">
        <f t="shared" si="15"/>
        <v>0.60746139764329554</v>
      </c>
      <c r="S29" s="83">
        <f t="shared" si="16"/>
        <v>2.7238509692860218E-2</v>
      </c>
      <c r="T29" s="83">
        <f t="shared" si="17"/>
        <v>9.2089171513772619E-2</v>
      </c>
      <c r="U29" s="83">
        <f t="shared" si="18"/>
        <v>0.44930439789702936</v>
      </c>
      <c r="V29" s="83">
        <f t="shared" si="19"/>
        <v>7.2489178228374224E-2</v>
      </c>
      <c r="W29" s="83">
        <f t="shared" si="20"/>
        <v>0.21001705267478121</v>
      </c>
      <c r="X29" s="83">
        <f t="shared" si="21"/>
        <v>0.29018771910675978</v>
      </c>
      <c r="Y29" s="83">
        <f t="shared" si="22"/>
        <v>0.41483568773118562</v>
      </c>
      <c r="Z29" s="83">
        <f t="shared" si="23"/>
        <v>0.1981767313090928</v>
      </c>
      <c r="AA29" s="83">
        <f t="shared" si="24"/>
        <v>1.6737022660100832E-2</v>
      </c>
      <c r="AB29" s="83">
        <f t="shared" si="25"/>
        <v>0.10547523332290862</v>
      </c>
      <c r="AC29" s="83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6">
        <f t="shared" si="27"/>
        <v>2.7060926910859484E-2</v>
      </c>
      <c r="AS29" s="83">
        <f t="shared" si="28"/>
        <v>0.26511101324033837</v>
      </c>
      <c r="AT29" s="83">
        <f t="shared" si="1"/>
        <v>2.2149656305401871E-2</v>
      </c>
      <c r="AU29" s="83">
        <f t="shared" si="2"/>
        <v>5.7358582556284558E-2</v>
      </c>
      <c r="AV29" s="83">
        <f t="shared" si="3"/>
        <v>0.57499884343752827</v>
      </c>
      <c r="AW29" s="83">
        <f t="shared" si="4"/>
        <v>0.12507101142523849</v>
      </c>
      <c r="AX29" s="83">
        <f t="shared" si="5"/>
        <v>0.44763367690773864</v>
      </c>
      <c r="AY29" s="83">
        <f t="shared" si="6"/>
        <v>0.41621806012311557</v>
      </c>
      <c r="AZ29" s="83">
        <f t="shared" si="7"/>
        <v>0.37220192092613802</v>
      </c>
      <c r="BA29" s="83">
        <f t="shared" si="8"/>
        <v>0.23592018930246697</v>
      </c>
      <c r="BB29" s="83">
        <f t="shared" si="9"/>
        <v>5.3209555117245601E-2</v>
      </c>
      <c r="BC29" s="83">
        <f t="shared" si="10"/>
        <v>0.19767208576921863</v>
      </c>
      <c r="BD29" s="83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6">
        <f t="shared" si="14"/>
        <v>3.0263316787530581E-2</v>
      </c>
      <c r="R30" s="83">
        <f t="shared" si="15"/>
        <v>1.1211350448622677</v>
      </c>
      <c r="S30" s="83">
        <f t="shared" si="16"/>
        <v>6.4233224744581929E-2</v>
      </c>
      <c r="T30" s="83">
        <f t="shared" si="17"/>
        <v>-1.597994202650908E-2</v>
      </c>
      <c r="U30" s="83">
        <f t="shared" si="18"/>
        <v>0.65571526394459501</v>
      </c>
      <c r="V30" s="83">
        <f t="shared" si="19"/>
        <v>0.1057075407581622</v>
      </c>
      <c r="W30" s="83">
        <f t="shared" si="20"/>
        <v>0.14163862318577355</v>
      </c>
      <c r="X30" s="83">
        <f t="shared" si="21"/>
        <v>0.24105886210067143</v>
      </c>
      <c r="Y30" s="83">
        <f t="shared" si="22"/>
        <v>0.41543031683582349</v>
      </c>
      <c r="Z30" s="83">
        <f t="shared" si="23"/>
        <v>0.26282020817381579</v>
      </c>
      <c r="AA30" s="83">
        <f t="shared" si="24"/>
        <v>1.0796955230030035E-2</v>
      </c>
      <c r="AB30" s="83">
        <f t="shared" si="25"/>
        <v>0.16090677920072677</v>
      </c>
      <c r="AC30" s="83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6">
        <f t="shared" si="27"/>
        <v>2.8604083159863958E-2</v>
      </c>
      <c r="AS30" s="83">
        <f t="shared" si="28"/>
        <v>0.52570541211733191</v>
      </c>
      <c r="AT30" s="83">
        <f t="shared" si="1"/>
        <v>5.5710693083734872E-2</v>
      </c>
      <c r="AU30" s="83">
        <f t="shared" si="2"/>
        <v>-2.8516037511962793E-2</v>
      </c>
      <c r="AV30" s="83">
        <f t="shared" si="3"/>
        <v>0.51662210460679658</v>
      </c>
      <c r="AW30" s="83">
        <f t="shared" si="4"/>
        <v>0.17984309717706434</v>
      </c>
      <c r="AX30" s="83">
        <f t="shared" si="5"/>
        <v>0.22127447097080979</v>
      </c>
      <c r="AY30" s="83">
        <f t="shared" si="6"/>
        <v>0.43060106951254395</v>
      </c>
      <c r="AZ30" s="83">
        <f t="shared" si="7"/>
        <v>0.3818471101757106</v>
      </c>
      <c r="BA30" s="83">
        <f t="shared" si="8"/>
        <v>0.32817606168023034</v>
      </c>
      <c r="BB30" s="83">
        <f t="shared" si="9"/>
        <v>1.7509772350950567E-2</v>
      </c>
      <c r="BC30" s="83">
        <f t="shared" si="10"/>
        <v>0.26939871100553664</v>
      </c>
      <c r="BD30" s="83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6">
        <f t="shared" si="14"/>
        <v>4.1816429959536272E-2</v>
      </c>
      <c r="R31" s="83">
        <f t="shared" si="15"/>
        <v>2.005461375174824</v>
      </c>
      <c r="S31" s="83">
        <f t="shared" si="16"/>
        <v>4.6203677629359195E-2</v>
      </c>
      <c r="T31" s="83">
        <f t="shared" si="17"/>
        <v>7.0587448322460972E-2</v>
      </c>
      <c r="U31" s="83">
        <f t="shared" si="18"/>
        <v>1.1875434376507239</v>
      </c>
      <c r="V31" s="83">
        <f t="shared" si="19"/>
        <v>0.11444949502634365</v>
      </c>
      <c r="W31" s="83">
        <f t="shared" si="20"/>
        <v>0.13189360891597116</v>
      </c>
      <c r="X31" s="83">
        <f t="shared" si="21"/>
        <v>0.24254707169790779</v>
      </c>
      <c r="Y31" s="83">
        <f t="shared" si="22"/>
        <v>6.2561142279654078E-2</v>
      </c>
      <c r="Z31" s="83">
        <f t="shared" si="23"/>
        <v>0.16730072757358436</v>
      </c>
      <c r="AA31" s="83">
        <f t="shared" si="24"/>
        <v>2.436567859006564E-2</v>
      </c>
      <c r="AB31" s="83">
        <f t="shared" si="25"/>
        <v>0.1443512335194829</v>
      </c>
      <c r="AC31" s="83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6">
        <f t="shared" si="27"/>
        <v>3.5215625553063346E-2</v>
      </c>
      <c r="AS31" s="83">
        <f t="shared" si="28"/>
        <v>0.87313793675986884</v>
      </c>
      <c r="AT31" s="83">
        <f t="shared" si="1"/>
        <v>3.7321724872808722E-2</v>
      </c>
      <c r="AU31" s="83">
        <f t="shared" si="2"/>
        <v>4.4827949204010419E-2</v>
      </c>
      <c r="AV31" s="83">
        <f t="shared" si="3"/>
        <v>1.1364779830404224</v>
      </c>
      <c r="AW31" s="83">
        <f t="shared" si="4"/>
        <v>0.18284101554318818</v>
      </c>
      <c r="AX31" s="83">
        <f t="shared" si="5"/>
        <v>0.27651160834314248</v>
      </c>
      <c r="AY31" s="83">
        <f t="shared" si="6"/>
        <v>0.37561869660080871</v>
      </c>
      <c r="AZ31" s="83">
        <f t="shared" si="7"/>
        <v>5.8960816341970819E-2</v>
      </c>
      <c r="BA31" s="83">
        <f t="shared" si="8"/>
        <v>0.20063655007321973</v>
      </c>
      <c r="BB31" s="83">
        <f t="shared" si="9"/>
        <v>6.249747623566082E-2</v>
      </c>
      <c r="BC31" s="83">
        <f t="shared" si="10"/>
        <v>0.27662588721823034</v>
      </c>
      <c r="BD31" s="83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6">
        <f t="shared" si="14"/>
        <v>4.8642020211067782E-2</v>
      </c>
      <c r="R32" s="83">
        <f t="shared" si="15"/>
        <v>2.1056822543150453</v>
      </c>
      <c r="S32" s="83">
        <f t="shared" si="16"/>
        <v>7.558634281058875E-2</v>
      </c>
      <c r="T32" s="83">
        <f t="shared" si="17"/>
        <v>0.36001959423957608</v>
      </c>
      <c r="U32" s="83">
        <f t="shared" si="18"/>
        <v>0.50675469908967385</v>
      </c>
      <c r="V32" s="83">
        <f t="shared" si="19"/>
        <v>0.14168974343635682</v>
      </c>
      <c r="W32" s="83">
        <f t="shared" si="20"/>
        <v>0.15085959578032621</v>
      </c>
      <c r="X32" s="83">
        <f t="shared" si="21"/>
        <v>0.4718370160288069</v>
      </c>
      <c r="Y32" s="83">
        <f t="shared" si="22"/>
        <v>0.25465021387302755</v>
      </c>
      <c r="Z32" s="83">
        <f t="shared" si="23"/>
        <v>0.15407397990102845</v>
      </c>
      <c r="AA32" s="83">
        <f t="shared" si="24"/>
        <v>0.27952344328416151</v>
      </c>
      <c r="AB32" s="83">
        <f t="shared" si="25"/>
        <v>0.17793300206785981</v>
      </c>
      <c r="AC32" s="83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6">
        <f t="shared" si="27"/>
        <v>4.5094209117491069E-2</v>
      </c>
      <c r="AS32" s="83">
        <f t="shared" si="28"/>
        <v>0.93865750604885778</v>
      </c>
      <c r="AT32" s="83">
        <f t="shared" si="1"/>
        <v>6.430681601741528E-2</v>
      </c>
      <c r="AU32" s="83">
        <f t="shared" si="2"/>
        <v>0.31658258985453197</v>
      </c>
      <c r="AV32" s="83">
        <f t="shared" si="3"/>
        <v>0.51448401488446671</v>
      </c>
      <c r="AW32" s="83">
        <f t="shared" si="4"/>
        <v>0.25296467863050498</v>
      </c>
      <c r="AX32" s="83">
        <f t="shared" si="5"/>
        <v>0.2541993901803371</v>
      </c>
      <c r="AY32" s="83">
        <f t="shared" si="6"/>
        <v>0.69232207438998306</v>
      </c>
      <c r="AZ32" s="83">
        <f t="shared" si="7"/>
        <v>0.2288419045901364</v>
      </c>
      <c r="BA32" s="83">
        <f t="shared" si="8"/>
        <v>0.17585619220136889</v>
      </c>
      <c r="BB32" s="83">
        <f t="shared" si="9"/>
        <v>0.60268607656337947</v>
      </c>
      <c r="BC32" s="83">
        <f t="shared" si="10"/>
        <v>0.32063896030348604</v>
      </c>
      <c r="BD32" s="83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6">
        <f t="shared" si="14"/>
        <v>3.3450428959835632E-2</v>
      </c>
      <c r="R33" s="83">
        <f t="shared" si="15"/>
        <v>0.94509554394719375</v>
      </c>
      <c r="S33" s="83">
        <f t="shared" si="16"/>
        <v>1.889102205312828E-2</v>
      </c>
      <c r="T33" s="83">
        <f t="shared" si="17"/>
        <v>0.37639116178407306</v>
      </c>
      <c r="U33" s="83">
        <f t="shared" si="18"/>
        <v>0.489905991932581</v>
      </c>
      <c r="V33" s="83">
        <f t="shared" si="19"/>
        <v>0.18042666826291867</v>
      </c>
      <c r="W33" s="83">
        <f t="shared" si="20"/>
        <v>0.15656621882406274</v>
      </c>
      <c r="X33" s="83">
        <f t="shared" si="21"/>
        <v>0.48438500495504466</v>
      </c>
      <c r="Y33" s="83">
        <f t="shared" si="22"/>
        <v>0.21307986405783075</v>
      </c>
      <c r="Z33" s="83">
        <f t="shared" si="23"/>
        <v>0.2306173830026497</v>
      </c>
      <c r="AA33" s="83">
        <f t="shared" si="24"/>
        <v>3.0529327138465321E-2</v>
      </c>
      <c r="AB33" s="83">
        <f t="shared" si="25"/>
        <v>0.17026640636217683</v>
      </c>
      <c r="AC33" s="83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6">
        <f t="shared" si="27"/>
        <v>3.4915766167075812E-2</v>
      </c>
      <c r="AS33" s="83">
        <f t="shared" si="28"/>
        <v>0.40184113271223632</v>
      </c>
      <c r="AT33" s="83">
        <f t="shared" si="1"/>
        <v>1.6467366457625171E-2</v>
      </c>
      <c r="AU33" s="83">
        <f t="shared" si="2"/>
        <v>0.30092682998750508</v>
      </c>
      <c r="AV33" s="83">
        <f t="shared" si="3"/>
        <v>0.52863279608164082</v>
      </c>
      <c r="AW33" s="83">
        <f t="shared" si="4"/>
        <v>0.2981549965755485</v>
      </c>
      <c r="AX33" s="83">
        <f t="shared" si="5"/>
        <v>0.27334931463765233</v>
      </c>
      <c r="AY33" s="83">
        <f t="shared" si="6"/>
        <v>0.72640208504249548</v>
      </c>
      <c r="AZ33" s="83">
        <f t="shared" si="7"/>
        <v>0.17705086294117109</v>
      </c>
      <c r="BA33" s="83">
        <f t="shared" si="8"/>
        <v>0.28919750107964559</v>
      </c>
      <c r="BB33" s="83">
        <f t="shared" si="9"/>
        <v>4.7509052544692697E-2</v>
      </c>
      <c r="BC33" s="83">
        <f t="shared" si="10"/>
        <v>0.30214335120843072</v>
      </c>
      <c r="BD33" s="83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6">
        <f t="shared" si="14"/>
        <v>3.0084993431107154E-2</v>
      </c>
      <c r="R34" s="83">
        <f t="shared" si="15"/>
        <v>0.83225864720735121</v>
      </c>
      <c r="S34" s="83">
        <f t="shared" si="16"/>
        <v>3.8868534767164585E-2</v>
      </c>
      <c r="T34" s="83">
        <f t="shared" si="17"/>
        <v>0.22920173721329842</v>
      </c>
      <c r="U34" s="83">
        <f t="shared" si="18"/>
        <v>0.82832885572568127</v>
      </c>
      <c r="V34" s="83">
        <f t="shared" si="19"/>
        <v>0.12284563567947769</v>
      </c>
      <c r="W34" s="83">
        <f t="shared" si="20"/>
        <v>0.21079937536023458</v>
      </c>
      <c r="X34" s="83">
        <f t="shared" si="21"/>
        <v>0.40483582765351978</v>
      </c>
      <c r="Y34" s="83">
        <f t="shared" si="22"/>
        <v>0.1272750543084892</v>
      </c>
      <c r="Z34" s="83">
        <f t="shared" si="23"/>
        <v>0.16442929606656687</v>
      </c>
      <c r="AA34" s="83">
        <f t="shared" si="24"/>
        <v>5.0313343902346375E-2</v>
      </c>
      <c r="AB34" s="83">
        <f t="shared" si="25"/>
        <v>9.4695716706332783E-2</v>
      </c>
      <c r="AC34" s="83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6">
        <f t="shared" si="27"/>
        <v>3.1628492319569546E-2</v>
      </c>
      <c r="AS34" s="83">
        <f t="shared" si="28"/>
        <v>0.3944397880818829</v>
      </c>
      <c r="AT34" s="83">
        <f t="shared" si="1"/>
        <v>3.3503634656866288E-2</v>
      </c>
      <c r="AU34" s="83">
        <f t="shared" si="2"/>
        <v>0.16783145880287273</v>
      </c>
      <c r="AV34" s="83">
        <f t="shared" si="3"/>
        <v>0.66010951826032493</v>
      </c>
      <c r="AW34" s="83">
        <f t="shared" si="4"/>
        <v>0.21629927570175861</v>
      </c>
      <c r="AX34" s="83">
        <f t="shared" si="5"/>
        <v>0.42365815623706538</v>
      </c>
      <c r="AY34" s="83">
        <f t="shared" si="6"/>
        <v>0.57885567895474865</v>
      </c>
      <c r="AZ34" s="83">
        <f t="shared" si="7"/>
        <v>9.7871765127684113E-2</v>
      </c>
      <c r="BA34" s="83">
        <f t="shared" si="8"/>
        <v>0.22284302632461001</v>
      </c>
      <c r="BB34" s="83">
        <f t="shared" si="9"/>
        <v>0.15511389107121215</v>
      </c>
      <c r="BC34" s="83">
        <f t="shared" si="10"/>
        <v>0.16620198677214976</v>
      </c>
      <c r="BD34" s="83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6">
        <f t="shared" si="14"/>
        <v>2.7312123732964544E-2</v>
      </c>
      <c r="R35" s="83">
        <f t="shared" si="15"/>
        <v>0.86455570073943855</v>
      </c>
      <c r="S35" s="83">
        <f t="shared" si="16"/>
        <v>4.9441494228990357E-2</v>
      </c>
      <c r="T35" s="83">
        <f t="shared" si="17"/>
        <v>0.14312472154924563</v>
      </c>
      <c r="U35" s="83">
        <f t="shared" si="18"/>
        <v>0.50832147937768224</v>
      </c>
      <c r="V35" s="83">
        <f t="shared" si="19"/>
        <v>0.13335092789151595</v>
      </c>
      <c r="W35" s="83">
        <f t="shared" si="20"/>
        <v>0.16733518216282284</v>
      </c>
      <c r="X35" s="83">
        <f t="shared" si="21"/>
        <v>0.15820123071643899</v>
      </c>
      <c r="Y35" s="83">
        <f t="shared" si="22"/>
        <v>0.39072639884815796</v>
      </c>
      <c r="Z35" s="83">
        <f t="shared" si="23"/>
        <v>0.27091835280747451</v>
      </c>
      <c r="AA35" s="83">
        <f t="shared" si="24"/>
        <v>2.6678629290230318E-2</v>
      </c>
      <c r="AB35" s="83">
        <f t="shared" si="25"/>
        <v>0.11096625392807143</v>
      </c>
      <c r="AC35" s="83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6">
        <f t="shared" si="27"/>
        <v>2.7044506581775041E-2</v>
      </c>
      <c r="AS35" s="83">
        <f t="shared" si="28"/>
        <v>0.40841595772037725</v>
      </c>
      <c r="AT35" s="83">
        <f t="shared" si="1"/>
        <v>4.1118720129784354E-2</v>
      </c>
      <c r="AU35" s="83">
        <f t="shared" si="2"/>
        <v>9.1236698172422026E-2</v>
      </c>
      <c r="AV35" s="83">
        <f t="shared" si="3"/>
        <v>0.48009494454187529</v>
      </c>
      <c r="AW35" s="83">
        <f t="shared" si="4"/>
        <v>0.2274748427128056</v>
      </c>
      <c r="AX35" s="83">
        <f t="shared" si="5"/>
        <v>0.27455998499416945</v>
      </c>
      <c r="AY35" s="83">
        <f t="shared" si="6"/>
        <v>0.26994417703877471</v>
      </c>
      <c r="AZ35" s="83">
        <f t="shared" si="7"/>
        <v>0.37020745443452013</v>
      </c>
      <c r="BA35" s="83">
        <f t="shared" si="8"/>
        <v>0.32141678083931952</v>
      </c>
      <c r="BB35" s="83">
        <f t="shared" si="9"/>
        <v>7.1641578973899445E-2</v>
      </c>
      <c r="BC35" s="83">
        <f t="shared" si="10"/>
        <v>0.18177888625677746</v>
      </c>
      <c r="BD35" s="83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6">
        <f t="shared" si="14"/>
        <v>2.0944762880266365E-2</v>
      </c>
      <c r="R36" s="83">
        <f t="shared" si="15"/>
        <v>0.72512934741550306</v>
      </c>
      <c r="S36" s="83">
        <f t="shared" si="16"/>
        <v>1.5113777427701652E-2</v>
      </c>
      <c r="T36" s="83">
        <f t="shared" si="17"/>
        <v>3.7151211257645908E-2</v>
      </c>
      <c r="U36" s="83">
        <f t="shared" si="18"/>
        <v>0.373905200197994</v>
      </c>
      <c r="V36" s="83">
        <f t="shared" si="19"/>
        <v>9.8624157438580468E-2</v>
      </c>
      <c r="W36" s="83">
        <f t="shared" si="20"/>
        <v>0.18156105451132989</v>
      </c>
      <c r="X36" s="83">
        <f t="shared" si="21"/>
        <v>0.16459079951456343</v>
      </c>
      <c r="Y36" s="83">
        <f t="shared" si="22"/>
        <v>1.5232912524398491E-2</v>
      </c>
      <c r="Z36" s="83">
        <f t="shared" si="23"/>
        <v>0.26704103838244697</v>
      </c>
      <c r="AA36" s="83">
        <f t="shared" si="24"/>
        <v>3.5621511790513094E-2</v>
      </c>
      <c r="AB36" s="83">
        <f t="shared" si="25"/>
        <v>0.12547728449109147</v>
      </c>
      <c r="AC36" s="83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6">
        <f t="shared" si="27"/>
        <v>2.3039960820852468E-2</v>
      </c>
      <c r="AS36" s="83">
        <f t="shared" si="28"/>
        <v>0.36594898330307524</v>
      </c>
      <c r="AT36" s="83">
        <f t="shared" si="1"/>
        <v>1.3063356266933498E-2</v>
      </c>
      <c r="AU36" s="83">
        <f t="shared" si="2"/>
        <v>2.0224412939616503E-2</v>
      </c>
      <c r="AV36" s="83">
        <f t="shared" si="3"/>
        <v>0.40547535034888343</v>
      </c>
      <c r="AW36" s="83">
        <f t="shared" si="4"/>
        <v>0.1678827355609247</v>
      </c>
      <c r="AX36" s="83">
        <f t="shared" si="5"/>
        <v>0.34014318670282617</v>
      </c>
      <c r="AY36" s="83">
        <f t="shared" si="6"/>
        <v>0.18575561197284787</v>
      </c>
      <c r="AZ36" s="83">
        <f t="shared" si="7"/>
        <v>1.4200634852940645E-2</v>
      </c>
      <c r="BA36" s="83">
        <f t="shared" si="8"/>
        <v>0.35060772952191693</v>
      </c>
      <c r="BB36" s="83">
        <f t="shared" si="9"/>
        <v>8.0576725610168654E-2</v>
      </c>
      <c r="BC36" s="83">
        <f t="shared" si="10"/>
        <v>0.2149738160236622</v>
      </c>
      <c r="BD36" s="83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6">
        <f t="shared" si="14"/>
        <v>4.0479553448460548E-2</v>
      </c>
      <c r="R37" s="83">
        <f t="shared" si="15"/>
        <v>1.6371126747144311</v>
      </c>
      <c r="S37" s="83">
        <f t="shared" si="16"/>
        <v>7.9256151382473994E-2</v>
      </c>
      <c r="T37" s="83">
        <f t="shared" si="17"/>
        <v>0.20054361078164895</v>
      </c>
      <c r="U37" s="83">
        <f t="shared" si="18"/>
        <v>0.40013985536271141</v>
      </c>
      <c r="V37" s="83">
        <f t="shared" si="19"/>
        <v>0.24255951313036031</v>
      </c>
      <c r="W37" s="83">
        <f t="shared" si="20"/>
        <v>0.22875816252716019</v>
      </c>
      <c r="X37" s="83">
        <f t="shared" si="21"/>
        <v>0.41323283688423773</v>
      </c>
      <c r="Y37" s="83">
        <f t="shared" si="22"/>
        <v>6.9728593810204603E-2</v>
      </c>
      <c r="Z37" s="83">
        <f t="shared" si="23"/>
        <v>0.29240473051285681</v>
      </c>
      <c r="AA37" s="83">
        <f t="shared" si="24"/>
        <v>4.2728375940949352E-2</v>
      </c>
      <c r="AB37" s="83">
        <f t="shared" si="25"/>
        <v>0.1502069710762835</v>
      </c>
      <c r="AC37" s="83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6">
        <f t="shared" si="27"/>
        <v>3.9556714114680203E-2</v>
      </c>
      <c r="AS37" s="83">
        <f t="shared" si="28"/>
        <v>0.69955099150956923</v>
      </c>
      <c r="AT37" s="83">
        <f t="shared" si="1"/>
        <v>6.5534295095068335E-2</v>
      </c>
      <c r="AU37" s="83">
        <f t="shared" si="2"/>
        <v>0.15088023605928513</v>
      </c>
      <c r="AV37" s="83">
        <f t="shared" si="3"/>
        <v>0.36854606863570066</v>
      </c>
      <c r="AW37" s="83">
        <f t="shared" si="4"/>
        <v>0.40978499963630272</v>
      </c>
      <c r="AX37" s="83">
        <f t="shared" si="5"/>
        <v>0.44834915594070213</v>
      </c>
      <c r="AY37" s="83">
        <f t="shared" si="6"/>
        <v>0.67365573611085816</v>
      </c>
      <c r="AZ37" s="83">
        <f t="shared" si="7"/>
        <v>6.0345219123760757E-2</v>
      </c>
      <c r="BA37" s="83">
        <f t="shared" si="8"/>
        <v>0.39130894924584536</v>
      </c>
      <c r="BB37" s="83">
        <f t="shared" si="9"/>
        <v>8.294349040546603E-2</v>
      </c>
      <c r="BC37" s="83">
        <f t="shared" si="10"/>
        <v>0.26424802033200828</v>
      </c>
      <c r="BD37" s="83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6">
        <f t="shared" si="14"/>
        <v>5.8868246675918501E-2</v>
      </c>
      <c r="R38" s="83">
        <f t="shared" si="15"/>
        <v>1.9943404981397443</v>
      </c>
      <c r="S38" s="83">
        <f t="shared" si="16"/>
        <v>0.10156036567797135</v>
      </c>
      <c r="T38" s="83">
        <f t="shared" si="17"/>
        <v>0.57440539514451383</v>
      </c>
      <c r="U38" s="83">
        <f t="shared" si="18"/>
        <v>0.37214891318409415</v>
      </c>
      <c r="V38" s="83">
        <f t="shared" si="19"/>
        <v>0.29262727252706233</v>
      </c>
      <c r="W38" s="83">
        <f t="shared" si="20"/>
        <v>0.39025504346187584</v>
      </c>
      <c r="X38" s="83">
        <f t="shared" si="21"/>
        <v>0.52486851931784895</v>
      </c>
      <c r="Y38" s="83">
        <f t="shared" si="22"/>
        <v>0.3825403098238731</v>
      </c>
      <c r="Z38" s="83">
        <f t="shared" si="23"/>
        <v>0.54253263305173771</v>
      </c>
      <c r="AA38" s="83">
        <f t="shared" si="24"/>
        <v>1.5752932089194271E-2</v>
      </c>
      <c r="AB38" s="83">
        <f t="shared" si="25"/>
        <v>0.21931042188938318</v>
      </c>
      <c r="AC38" s="83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6">
        <f t="shared" si="27"/>
        <v>5.8835208070874945E-2</v>
      </c>
      <c r="AS38" s="83">
        <f t="shared" si="28"/>
        <v>0.90389192600023371</v>
      </c>
      <c r="AT38" s="83">
        <f t="shared" si="1"/>
        <v>8.5546930275033961E-2</v>
      </c>
      <c r="AU38" s="83">
        <f t="shared" si="2"/>
        <v>0.45395539102238325</v>
      </c>
      <c r="AV38" s="83">
        <f t="shared" si="3"/>
        <v>0.34355727369233013</v>
      </c>
      <c r="AW38" s="83">
        <f t="shared" si="4"/>
        <v>0.50713088693397557</v>
      </c>
      <c r="AX38" s="83">
        <f t="shared" si="5"/>
        <v>0.69891955112427395</v>
      </c>
      <c r="AY38" s="83">
        <f t="shared" si="6"/>
        <v>0.77671094831422682</v>
      </c>
      <c r="AZ38" s="83">
        <f t="shared" si="7"/>
        <v>0.34216558189588719</v>
      </c>
      <c r="BA38" s="83">
        <f t="shared" si="8"/>
        <v>0.69385639729389736</v>
      </c>
      <c r="BB38" s="83">
        <f t="shared" si="9"/>
        <v>3.6013917771267098E-2</v>
      </c>
      <c r="BC38" s="83">
        <f t="shared" si="10"/>
        <v>0.38879703167082286</v>
      </c>
      <c r="BD38" s="83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6">
        <f t="shared" si="14"/>
        <v>3.0882291283359065E-2</v>
      </c>
      <c r="R39" s="83">
        <f t="shared" si="15"/>
        <v>0.80953605674055507</v>
      </c>
      <c r="S39" s="83">
        <f t="shared" si="16"/>
        <v>0.1097615761986518</v>
      </c>
      <c r="T39" s="83">
        <f t="shared" si="17"/>
        <v>0.31776363877120417</v>
      </c>
      <c r="U39" s="83">
        <f t="shared" si="18"/>
        <v>0.29204097074523544</v>
      </c>
      <c r="V39" s="83">
        <f t="shared" si="19"/>
        <v>0.32560324745826769</v>
      </c>
      <c r="W39" s="83">
        <f t="shared" si="20"/>
        <v>0.22172411252859914</v>
      </c>
      <c r="X39" s="83">
        <f t="shared" si="21"/>
        <v>0.38911005038079399</v>
      </c>
      <c r="Y39" s="83">
        <f t="shared" si="22"/>
        <v>3.4966977771446896E-2</v>
      </c>
      <c r="Z39" s="83">
        <f t="shared" si="23"/>
        <v>0.15564562371805424</v>
      </c>
      <c r="AA39" s="83">
        <f t="shared" si="24"/>
        <v>2.5001592261567774E-2</v>
      </c>
      <c r="AB39" s="83">
        <f t="shared" si="25"/>
        <v>0.10215983227646946</v>
      </c>
      <c r="AC39" s="83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6">
        <f t="shared" si="27"/>
        <v>3.4396216121558298E-2</v>
      </c>
      <c r="AS39" s="83">
        <f t="shared" si="28"/>
        <v>0.39675828196257379</v>
      </c>
      <c r="AT39" s="83">
        <f t="shared" si="1"/>
        <v>9.2876930682399439E-2</v>
      </c>
      <c r="AU39" s="83">
        <f t="shared" si="2"/>
        <v>0.22953555357170427</v>
      </c>
      <c r="AV39" s="83">
        <f t="shared" si="3"/>
        <v>0.32687551970261569</v>
      </c>
      <c r="AW39" s="83">
        <f t="shared" si="4"/>
        <v>0.56701126684102643</v>
      </c>
      <c r="AX39" s="83">
        <f t="shared" si="5"/>
        <v>0.40626824405206496</v>
      </c>
      <c r="AY39" s="83">
        <f t="shared" si="6"/>
        <v>0.56612850040290164</v>
      </c>
      <c r="AZ39" s="83">
        <f t="shared" si="7"/>
        <v>2.2879594576817895E-2</v>
      </c>
      <c r="BA39" s="83">
        <f t="shared" si="8"/>
        <v>0.17846614516262371</v>
      </c>
      <c r="BB39" s="83">
        <f t="shared" si="9"/>
        <v>4.9982187356763637E-2</v>
      </c>
      <c r="BC39" s="83">
        <f t="shared" si="10"/>
        <v>0.19302535073059007</v>
      </c>
      <c r="BD39" s="83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6">
        <f t="shared" si="14"/>
        <v>4.3711850997163459E-2</v>
      </c>
      <c r="R40" s="83">
        <f t="shared" si="15"/>
        <v>1.7551179198670563</v>
      </c>
      <c r="S40" s="83">
        <f t="shared" si="16"/>
        <v>0.10459044342507341</v>
      </c>
      <c r="T40" s="83">
        <f t="shared" si="17"/>
        <v>0.29740663121028643</v>
      </c>
      <c r="U40" s="83">
        <f t="shared" si="18"/>
        <v>0.24299747318481496</v>
      </c>
      <c r="V40" s="83">
        <f t="shared" si="19"/>
        <v>2.8304483110913877E-2</v>
      </c>
      <c r="W40" s="83">
        <f t="shared" si="20"/>
        <v>0.30650741318228869</v>
      </c>
      <c r="X40" s="83">
        <f t="shared" si="21"/>
        <v>0.53210898583179644</v>
      </c>
      <c r="Y40" s="83">
        <f t="shared" si="22"/>
        <v>0.4146130227077241</v>
      </c>
      <c r="Z40" s="83">
        <f t="shared" si="23"/>
        <v>0.25410746723731453</v>
      </c>
      <c r="AA40" s="83">
        <f t="shared" si="24"/>
        <v>6.3510236003563439E-2</v>
      </c>
      <c r="AB40" s="83">
        <f t="shared" si="25"/>
        <v>0.1341837311978592</v>
      </c>
      <c r="AC40" s="83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6">
        <f t="shared" si="27"/>
        <v>4.1308345862764551E-2</v>
      </c>
      <c r="AS40" s="83">
        <f t="shared" si="28"/>
        <v>0.85098000458866196</v>
      </c>
      <c r="AT40" s="83">
        <f t="shared" si="1"/>
        <v>8.5973111226938459E-2</v>
      </c>
      <c r="AU40" s="83">
        <f t="shared" si="2"/>
        <v>0.2228694185022802</v>
      </c>
      <c r="AV40" s="83">
        <f t="shared" si="3"/>
        <v>0.27889111272942219</v>
      </c>
      <c r="AW40" s="83">
        <f t="shared" si="4"/>
        <v>3.9350579199059821E-2</v>
      </c>
      <c r="AX40" s="83">
        <f t="shared" si="5"/>
        <v>0.55138588599705929</v>
      </c>
      <c r="AY40" s="83">
        <f t="shared" si="6"/>
        <v>0.73631824554875969</v>
      </c>
      <c r="AZ40" s="83">
        <f t="shared" si="7"/>
        <v>0.37244718316596842</v>
      </c>
      <c r="BA40" s="83">
        <f t="shared" si="8"/>
        <v>0.3020877995992981</v>
      </c>
      <c r="BB40" s="83">
        <f t="shared" si="9"/>
        <v>0.20130343070182921</v>
      </c>
      <c r="BC40" s="83">
        <f t="shared" si="10"/>
        <v>0.24133853114645956</v>
      </c>
      <c r="BD40" s="83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6">
        <f t="shared" si="14"/>
        <v>3.5541880925163527E-2</v>
      </c>
      <c r="R41" s="83">
        <f t="shared" si="15"/>
        <v>1.1272910628468942</v>
      </c>
      <c r="S41" s="83">
        <f t="shared" si="16"/>
        <v>5.8476298434877581E-2</v>
      </c>
      <c r="T41" s="83">
        <f t="shared" si="17"/>
        <v>0.17172567818197543</v>
      </c>
      <c r="U41" s="83">
        <f t="shared" si="18"/>
        <v>0.33499443648708549</v>
      </c>
      <c r="V41" s="83">
        <f t="shared" si="19"/>
        <v>0.22073923174537632</v>
      </c>
      <c r="W41" s="83">
        <f t="shared" si="20"/>
        <v>0.25674720143950408</v>
      </c>
      <c r="X41" s="83">
        <f t="shared" si="21"/>
        <v>0.56838185730113566</v>
      </c>
      <c r="Y41" s="83">
        <f t="shared" si="22"/>
        <v>0.53683861015312972</v>
      </c>
      <c r="Z41" s="83">
        <f t="shared" si="23"/>
        <v>0.17502683404245056</v>
      </c>
      <c r="AA41" s="83">
        <f t="shared" si="24"/>
        <v>2.8866058353703185E-2</v>
      </c>
      <c r="AB41" s="83">
        <f t="shared" si="25"/>
        <v>0.12555198303752463</v>
      </c>
      <c r="AC41" s="83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6">
        <f t="shared" si="27"/>
        <v>3.8698654687089329E-2</v>
      </c>
      <c r="AS41" s="83">
        <f t="shared" si="28"/>
        <v>0.49377782872974324</v>
      </c>
      <c r="AT41" s="83">
        <f t="shared" si="1"/>
        <v>4.8329432065241762E-2</v>
      </c>
      <c r="AU41" s="83">
        <f t="shared" si="2"/>
        <v>0.12189572288147513</v>
      </c>
      <c r="AV41" s="83">
        <f t="shared" si="3"/>
        <v>0.35406545328231276</v>
      </c>
      <c r="AW41" s="83">
        <f t="shared" si="4"/>
        <v>0.37849920763760903</v>
      </c>
      <c r="AX41" s="83">
        <f t="shared" si="5"/>
        <v>0.52915303820374848</v>
      </c>
      <c r="AY41" s="83">
        <f t="shared" si="6"/>
        <v>0.8289353116406013</v>
      </c>
      <c r="AZ41" s="83">
        <f t="shared" si="7"/>
        <v>0.49551180840664316</v>
      </c>
      <c r="BA41" s="83">
        <f t="shared" si="8"/>
        <v>0.21524062686705964</v>
      </c>
      <c r="BB41" s="83">
        <f t="shared" si="9"/>
        <v>9.7722832169680238E-2</v>
      </c>
      <c r="BC41" s="83">
        <f t="shared" si="10"/>
        <v>0.24886157092927885</v>
      </c>
      <c r="BD41" s="83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6">
        <f t="shared" si="14"/>
        <v>2.8192881090503219E-2</v>
      </c>
      <c r="R42" s="83">
        <f t="shared" si="15"/>
        <v>1.667078263069274</v>
      </c>
      <c r="S42" s="83">
        <f t="shared" si="16"/>
        <v>8.0040545780910924E-2</v>
      </c>
      <c r="T42" s="83">
        <f t="shared" si="17"/>
        <v>7.8447633924492111E-2</v>
      </c>
      <c r="U42" s="83">
        <f t="shared" si="18"/>
        <v>0.13870048583011463</v>
      </c>
      <c r="V42" s="83">
        <f t="shared" si="19"/>
        <v>-4.6498951087072464E-2</v>
      </c>
      <c r="W42" s="83">
        <f t="shared" si="20"/>
        <v>-9.3764218381717238E-2</v>
      </c>
      <c r="X42" s="83">
        <f t="shared" si="21"/>
        <v>0.18007388766310986</v>
      </c>
      <c r="Y42" s="83">
        <f t="shared" si="22"/>
        <v>1.1129417437231186E-2</v>
      </c>
      <c r="Z42" s="83">
        <f t="shared" si="23"/>
        <v>0.33309446030524725</v>
      </c>
      <c r="AA42" s="83">
        <f t="shared" si="24"/>
        <v>7.6762485313413426E-3</v>
      </c>
      <c r="AB42" s="83">
        <f t="shared" si="25"/>
        <v>0.16673367491686691</v>
      </c>
      <c r="AC42" s="83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6">
        <f t="shared" si="27"/>
        <v>1.9323585808565413E-2</v>
      </c>
      <c r="AS42" s="83">
        <f t="shared" si="28"/>
        <v>0.72943945934693943</v>
      </c>
      <c r="AT42" s="83">
        <f t="shared" si="1"/>
        <v>6.8026851602656174E-2</v>
      </c>
      <c r="AU42" s="83">
        <f t="shared" si="2"/>
        <v>5.5189204309387306E-2</v>
      </c>
      <c r="AV42" s="83">
        <f t="shared" si="3"/>
        <v>8.5831402513933924E-2</v>
      </c>
      <c r="AW42" s="83">
        <f t="shared" si="4"/>
        <v>-9.612690099809007E-2</v>
      </c>
      <c r="AX42" s="83">
        <f t="shared" si="5"/>
        <v>-0.19386269359292638</v>
      </c>
      <c r="AY42" s="83">
        <f t="shared" si="6"/>
        <v>0.24820067521964367</v>
      </c>
      <c r="AZ42" s="83">
        <f t="shared" si="7"/>
        <v>8.6289973589071846E-3</v>
      </c>
      <c r="BA42" s="83">
        <f t="shared" si="8"/>
        <v>0.45938285731468026</v>
      </c>
      <c r="BB42" s="83">
        <f t="shared" si="9"/>
        <v>2.869555297204588E-2</v>
      </c>
      <c r="BC42" s="83">
        <f t="shared" si="10"/>
        <v>0.3029215008531389</v>
      </c>
      <c r="BD42" s="83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6">
        <f t="shared" si="14"/>
        <v>2.1462226309712618E-2</v>
      </c>
      <c r="R43" s="83">
        <f t="shared" si="15"/>
        <v>1.0070919303109611</v>
      </c>
      <c r="S43" s="83">
        <f t="shared" si="16"/>
        <v>2.5469810183928202E-2</v>
      </c>
      <c r="T43" s="83">
        <f t="shared" si="17"/>
        <v>0.15021293716767736</v>
      </c>
      <c r="U43" s="83">
        <f t="shared" si="18"/>
        <v>4.0508639479476492E-2</v>
      </c>
      <c r="V43" s="83">
        <f t="shared" si="19"/>
        <v>8.6071486465617811E-2</v>
      </c>
      <c r="W43" s="83">
        <f t="shared" si="20"/>
        <v>2.2264013157323088E-2</v>
      </c>
      <c r="X43" s="83">
        <f t="shared" si="21"/>
        <v>0.1703372455128469</v>
      </c>
      <c r="Y43" s="83">
        <f t="shared" si="22"/>
        <v>0.12837511800327614</v>
      </c>
      <c r="Z43" s="83">
        <f t="shared" si="23"/>
        <v>0.18585954363627999</v>
      </c>
      <c r="AA43" s="83">
        <f t="shared" si="24"/>
        <v>2.3763449748945606E-2</v>
      </c>
      <c r="AB43" s="83">
        <f t="shared" si="25"/>
        <v>0.11150814328689415</v>
      </c>
      <c r="AC43" s="83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6">
        <f t="shared" si="27"/>
        <v>1.905639857869823E-2</v>
      </c>
      <c r="AS43" s="83">
        <f t="shared" si="28"/>
        <v>0.41979739236973329</v>
      </c>
      <c r="AT43" s="83">
        <f t="shared" si="1"/>
        <v>2.0340703567921614E-2</v>
      </c>
      <c r="AU43" s="83">
        <f t="shared" si="2"/>
        <v>0.11730207336299514</v>
      </c>
      <c r="AV43" s="83">
        <f t="shared" si="3"/>
        <v>0.12091803462797165</v>
      </c>
      <c r="AW43" s="83">
        <f t="shared" si="4"/>
        <v>0.13867927278542561</v>
      </c>
      <c r="AX43" s="83">
        <f t="shared" si="5"/>
        <v>3.5795437131423788E-2</v>
      </c>
      <c r="AY43" s="83">
        <f t="shared" si="6"/>
        <v>0.26672941783816473</v>
      </c>
      <c r="AZ43" s="83">
        <f t="shared" si="7"/>
        <v>0.1224280203351239</v>
      </c>
      <c r="BA43" s="83">
        <f t="shared" si="8"/>
        <v>0.18705592209436486</v>
      </c>
      <c r="BB43" s="83">
        <f t="shared" si="9"/>
        <v>3.745003866644582E-2</v>
      </c>
      <c r="BC43" s="83">
        <f t="shared" si="10"/>
        <v>0.23920435353891042</v>
      </c>
      <c r="BD43" s="83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6">
        <f t="shared" si="14"/>
        <v>3.4339606331523331E-2</v>
      </c>
      <c r="R44" s="83">
        <f t="shared" si="15"/>
        <v>1.42359533568189</v>
      </c>
      <c r="S44" s="83">
        <f t="shared" si="16"/>
        <v>5.2655988809504228E-2</v>
      </c>
      <c r="T44" s="83">
        <f t="shared" si="17"/>
        <v>0.26951437088421853</v>
      </c>
      <c r="U44" s="83">
        <f t="shared" si="18"/>
        <v>0.20016839637146691</v>
      </c>
      <c r="V44" s="83">
        <f t="shared" si="19"/>
        <v>0.11319072100748877</v>
      </c>
      <c r="W44" s="83">
        <f t="shared" si="20"/>
        <v>0.12403041848137956</v>
      </c>
      <c r="X44" s="83">
        <f t="shared" si="21"/>
        <v>0.17806701330747293</v>
      </c>
      <c r="Y44" s="83">
        <f t="shared" si="22"/>
        <v>0.49128839824619064</v>
      </c>
      <c r="Z44" s="83">
        <f t="shared" si="23"/>
        <v>0.18482239220813729</v>
      </c>
      <c r="AA44" s="83">
        <f t="shared" si="24"/>
        <v>0.25719164634541569</v>
      </c>
      <c r="AB44" s="83">
        <f t="shared" si="25"/>
        <v>9.7333771585585871E-2</v>
      </c>
      <c r="AC44" s="83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6">
        <f t="shared" si="27"/>
        <v>3.2343634624051987E-2</v>
      </c>
      <c r="AS44" s="83">
        <f t="shared" si="28"/>
        <v>0.62852789729375491</v>
      </c>
      <c r="AT44" s="83">
        <f t="shared" si="1"/>
        <v>4.5306651286048612E-2</v>
      </c>
      <c r="AU44" s="83">
        <f t="shared" si="2"/>
        <v>0.19944625062884222</v>
      </c>
      <c r="AV44" s="83">
        <f t="shared" si="3"/>
        <v>0.22575469690816344</v>
      </c>
      <c r="AW44" s="83">
        <f t="shared" si="4"/>
        <v>0.20356808993843251</v>
      </c>
      <c r="AX44" s="83">
        <f t="shared" si="5"/>
        <v>0.2290360610621566</v>
      </c>
      <c r="AY44" s="83">
        <f t="shared" si="6"/>
        <v>0.25961692391889524</v>
      </c>
      <c r="AZ44" s="83">
        <f t="shared" si="7"/>
        <v>0.43929128089066705</v>
      </c>
      <c r="BA44" s="83">
        <f t="shared" si="8"/>
        <v>0.22300707985215057</v>
      </c>
      <c r="BB44" s="83">
        <f t="shared" si="9"/>
        <v>0.62943290090357862</v>
      </c>
      <c r="BC44" s="83">
        <f t="shared" si="10"/>
        <v>0.15123371751874043</v>
      </c>
      <c r="BD44" s="83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6">
        <f t="shared" si="14"/>
        <v>1.926775905192013E-2</v>
      </c>
      <c r="R45" s="83">
        <f t="shared" si="15"/>
        <v>1.2190412723277961</v>
      </c>
      <c r="S45" s="83">
        <f t="shared" si="16"/>
        <v>2.7956392321069817E-2</v>
      </c>
      <c r="T45" s="83">
        <f t="shared" si="17"/>
        <v>0.10760307780373873</v>
      </c>
      <c r="U45" s="83">
        <f t="shared" si="18"/>
        <v>1.0679670427612638E-2</v>
      </c>
      <c r="V45" s="83">
        <f t="shared" si="19"/>
        <v>5.5740427545375455E-2</v>
      </c>
      <c r="W45" s="83">
        <f t="shared" si="20"/>
        <v>6.2440067552830936E-2</v>
      </c>
      <c r="X45" s="83">
        <f t="shared" si="21"/>
        <v>0.12811365467995764</v>
      </c>
      <c r="Y45" s="83">
        <f t="shared" si="22"/>
        <v>-0.26188273963007724</v>
      </c>
      <c r="Z45" s="83">
        <f t="shared" si="23"/>
        <v>0.16911428416978122</v>
      </c>
      <c r="AA45" s="83">
        <f t="shared" si="24"/>
        <v>-2.0229948962250666E-2</v>
      </c>
      <c r="AB45" s="83">
        <f t="shared" si="25"/>
        <v>6.7632146032767126E-2</v>
      </c>
      <c r="AC45" s="83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6">
        <f t="shared" si="27"/>
        <v>1.2676396899841569E-2</v>
      </c>
      <c r="AS45" s="83">
        <f t="shared" si="28"/>
        <v>0.49024114373553462</v>
      </c>
      <c r="AT45" s="83">
        <f t="shared" si="1"/>
        <v>2.1607151353380687E-2</v>
      </c>
      <c r="AU45" s="83">
        <f t="shared" si="2"/>
        <v>6.9886138701732603E-2</v>
      </c>
      <c r="AV45" s="83">
        <f t="shared" si="3"/>
        <v>1.3828694016769147E-3</v>
      </c>
      <c r="AW45" s="83">
        <f t="shared" si="4"/>
        <v>7.6729636030596404E-2</v>
      </c>
      <c r="AX45" s="83">
        <f t="shared" si="5"/>
        <v>8.9394505968129909E-2</v>
      </c>
      <c r="AY45" s="83">
        <f t="shared" si="6"/>
        <v>0.22090411587179656</v>
      </c>
      <c r="AZ45" s="83">
        <f t="shared" si="7"/>
        <v>-0.22269375042719169</v>
      </c>
      <c r="BA45" s="83">
        <f t="shared" si="8"/>
        <v>0.20949924708610113</v>
      </c>
      <c r="BB45" s="83">
        <f t="shared" si="9"/>
        <v>-6.8848407405551315E-2</v>
      </c>
      <c r="BC45" s="83">
        <f t="shared" si="10"/>
        <v>0.10552520081926818</v>
      </c>
      <c r="BD45" s="83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6">
        <f t="shared" si="14"/>
        <v>1.4951884967971951E-2</v>
      </c>
      <c r="R46" s="83">
        <f t="shared" si="15"/>
        <v>0.24493073927569972</v>
      </c>
      <c r="S46" s="83">
        <f t="shared" si="16"/>
        <v>1.0135952510966022E-3</v>
      </c>
      <c r="T46" s="83">
        <f t="shared" si="17"/>
        <v>0.43899857188333902</v>
      </c>
      <c r="U46" s="83">
        <f t="shared" si="18"/>
        <v>2.095971969390658E-2</v>
      </c>
      <c r="V46" s="83">
        <f t="shared" si="19"/>
        <v>0.11450763808416239</v>
      </c>
      <c r="W46" s="83">
        <f t="shared" si="20"/>
        <v>5.3173936239769556E-2</v>
      </c>
      <c r="X46" s="83">
        <f t="shared" si="21"/>
        <v>0.12486229192203054</v>
      </c>
      <c r="Y46" s="83">
        <f t="shared" si="22"/>
        <v>1.9540506002973596E-2</v>
      </c>
      <c r="Z46" s="83">
        <f t="shared" si="23"/>
        <v>0.18886838537819936</v>
      </c>
      <c r="AA46" s="83">
        <f t="shared" si="24"/>
        <v>-7.6448145983222891E-3</v>
      </c>
      <c r="AB46" s="83">
        <f t="shared" si="25"/>
        <v>6.2617983580395747E-2</v>
      </c>
      <c r="AC46" s="83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6">
        <f t="shared" si="27"/>
        <v>1.5677389171427025E-2</v>
      </c>
      <c r="AS46" s="83">
        <f t="shared" si="28"/>
        <v>0.11144728688722495</v>
      </c>
      <c r="AT46" s="83">
        <f t="shared" si="1"/>
        <v>9.7689613580838851E-4</v>
      </c>
      <c r="AU46" s="83">
        <f t="shared" si="2"/>
        <v>0.3700831208103238</v>
      </c>
      <c r="AV46" s="83">
        <f t="shared" si="3"/>
        <v>1.4911198413157724E-2</v>
      </c>
      <c r="AW46" s="83">
        <f t="shared" si="4"/>
        <v>0.18836244833227075</v>
      </c>
      <c r="AX46" s="83">
        <f t="shared" si="5"/>
        <v>8.2557447560875408E-2</v>
      </c>
      <c r="AY46" s="83">
        <f t="shared" si="6"/>
        <v>0.15553824336112307</v>
      </c>
      <c r="AZ46" s="83">
        <f t="shared" si="7"/>
        <v>1.7461901990854668E-2</v>
      </c>
      <c r="BA46" s="83">
        <f t="shared" si="8"/>
        <v>0.23124107126073298</v>
      </c>
      <c r="BB46" s="83">
        <f t="shared" si="9"/>
        <v>-4.3042520551111844E-2</v>
      </c>
      <c r="BC46" s="83">
        <f t="shared" si="10"/>
        <v>0.11296581054569313</v>
      </c>
      <c r="BD46" s="83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6">
        <f t="shared" si="14"/>
        <v>2.1686162766343386E-2</v>
      </c>
      <c r="R47" s="83">
        <f t="shared" si="15"/>
        <v>0.39605960090745629</v>
      </c>
      <c r="S47" s="83">
        <f t="shared" si="16"/>
        <v>7.2193695832483348E-2</v>
      </c>
      <c r="T47" s="83">
        <f t="shared" si="17"/>
        <v>0.47316544995685794</v>
      </c>
      <c r="U47" s="83">
        <f t="shared" si="18"/>
        <v>0.13947798329816613</v>
      </c>
      <c r="V47" s="83">
        <f t="shared" si="19"/>
        <v>0.17449063657659014</v>
      </c>
      <c r="W47" s="83">
        <f t="shared" si="20"/>
        <v>0.10942193188320906</v>
      </c>
      <c r="X47" s="83">
        <f t="shared" si="21"/>
        <v>0.16716031112568938</v>
      </c>
      <c r="Y47" s="83">
        <f t="shared" si="22"/>
        <v>2.0990852153446555E-2</v>
      </c>
      <c r="Z47" s="83">
        <f t="shared" si="23"/>
        <v>0.2825439087486511</v>
      </c>
      <c r="AA47" s="83">
        <f t="shared" si="24"/>
        <v>9.5484329925422488E-3</v>
      </c>
      <c r="AB47" s="83">
        <f t="shared" si="25"/>
        <v>9.0582739332823084E-2</v>
      </c>
      <c r="AC47" s="83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6">
        <f t="shared" si="27"/>
        <v>2.2788290505406872E-2</v>
      </c>
      <c r="AS47" s="83">
        <f t="shared" si="28"/>
        <v>0.16855879665211859</v>
      </c>
      <c r="AT47" s="83">
        <f t="shared" si="1"/>
        <v>5.6560007085806926E-2</v>
      </c>
      <c r="AU47" s="83">
        <f t="shared" si="2"/>
        <v>0.34740109436368805</v>
      </c>
      <c r="AV47" s="83">
        <f t="shared" si="3"/>
        <v>0.14112651713860794</v>
      </c>
      <c r="AW47" s="83">
        <f t="shared" si="4"/>
        <v>0.27220189565614977</v>
      </c>
      <c r="AX47" s="83">
        <f t="shared" si="5"/>
        <v>0.17377119480500905</v>
      </c>
      <c r="AY47" s="83">
        <f t="shared" si="6"/>
        <v>0.30081095432420163</v>
      </c>
      <c r="AZ47" s="83">
        <f t="shared" si="7"/>
        <v>2.2600074806682288E-2</v>
      </c>
      <c r="BA47" s="83">
        <f t="shared" si="8"/>
        <v>0.38034291804121007</v>
      </c>
      <c r="BB47" s="83">
        <f t="shared" si="9"/>
        <v>-5.726370098343851E-3</v>
      </c>
      <c r="BC47" s="83">
        <f t="shared" si="10"/>
        <v>0.16227136871364628</v>
      </c>
      <c r="BD47" s="83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6">
        <f t="shared" si="14"/>
        <v>1.883955720086683E-2</v>
      </c>
      <c r="R48" s="83">
        <f t="shared" si="15"/>
        <v>0.43268303885568654</v>
      </c>
      <c r="S48" s="83">
        <f t="shared" si="16"/>
        <v>2.4783698233797335E-2</v>
      </c>
      <c r="T48" s="83">
        <f t="shared" si="17"/>
        <v>0.28136808448685841</v>
      </c>
      <c r="U48" s="83">
        <f t="shared" si="18"/>
        <v>0.15735774666472013</v>
      </c>
      <c r="V48" s="83">
        <f t="shared" si="19"/>
        <v>0.15215750776598064</v>
      </c>
      <c r="W48" s="83">
        <f t="shared" si="20"/>
        <v>0.10583919886020765</v>
      </c>
      <c r="X48" s="83">
        <f t="shared" si="21"/>
        <v>0.20552400960072223</v>
      </c>
      <c r="Y48" s="83">
        <f t="shared" si="22"/>
        <v>3.3613207174130827E-2</v>
      </c>
      <c r="Z48" s="83">
        <f t="shared" si="23"/>
        <v>0.2568115245808924</v>
      </c>
      <c r="AA48" s="83">
        <f t="shared" si="24"/>
        <v>2.8149802920698457E-3</v>
      </c>
      <c r="AB48" s="83">
        <f t="shared" si="25"/>
        <v>7.8693665376792912E-2</v>
      </c>
      <c r="AC48" s="83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6">
        <f t="shared" si="27"/>
        <v>2.0172178795236251E-2</v>
      </c>
      <c r="AS48" s="83">
        <f t="shared" si="28"/>
        <v>0.21409597381913253</v>
      </c>
      <c r="AT48" s="83">
        <f t="shared" si="1"/>
        <v>2.1495414753093627E-2</v>
      </c>
      <c r="AU48" s="83">
        <f t="shared" si="2"/>
        <v>0.17776915586178882</v>
      </c>
      <c r="AV48" s="83">
        <f t="shared" si="3"/>
        <v>0.14182407100648081</v>
      </c>
      <c r="AW48" s="83">
        <f t="shared" si="4"/>
        <v>0.28134617556838715</v>
      </c>
      <c r="AX48" s="83">
        <f t="shared" si="5"/>
        <v>0.17259164455173309</v>
      </c>
      <c r="AY48" s="83">
        <f t="shared" si="6"/>
        <v>0.28347778767671239</v>
      </c>
      <c r="AZ48" s="83">
        <f t="shared" si="7"/>
        <v>4.0644562844471065E-2</v>
      </c>
      <c r="BA48" s="83">
        <f t="shared" si="8"/>
        <v>0.31260633229790913</v>
      </c>
      <c r="BB48" s="83">
        <f t="shared" si="9"/>
        <v>-7.5325965086746752E-3</v>
      </c>
      <c r="BC48" s="83">
        <f t="shared" si="10"/>
        <v>0.13847517411793836</v>
      </c>
      <c r="BD48" s="83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6">
        <f t="shared" si="14"/>
        <v>2.7440501384048854E-2</v>
      </c>
      <c r="R49" s="83">
        <f t="shared" si="15"/>
        <v>1.1730746705925912</v>
      </c>
      <c r="S49" s="83">
        <f t="shared" si="16"/>
        <v>2.3988883068397554E-2</v>
      </c>
      <c r="T49" s="83">
        <f t="shared" si="17"/>
        <v>0.15153592846805855</v>
      </c>
      <c r="U49" s="83">
        <f t="shared" si="18"/>
        <v>0.3301580230041869</v>
      </c>
      <c r="V49" s="83">
        <f t="shared" si="19"/>
        <v>0.14244503302514053</v>
      </c>
      <c r="W49" s="83">
        <f t="shared" si="20"/>
        <v>0.11343206235111064</v>
      </c>
      <c r="X49" s="83">
        <f t="shared" si="21"/>
        <v>0.30950285922331883</v>
      </c>
      <c r="Y49" s="83">
        <f t="shared" si="22"/>
        <v>2.7284933625361808E-2</v>
      </c>
      <c r="Z49" s="83">
        <f t="shared" si="23"/>
        <v>0.23654671843250535</v>
      </c>
      <c r="AA49" s="83">
        <f t="shared" si="24"/>
        <v>1.2506172262349274E-2</v>
      </c>
      <c r="AB49" s="83">
        <f t="shared" si="25"/>
        <v>7.4586496702463714E-2</v>
      </c>
      <c r="AC49" s="83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6">
        <f t="shared" si="27"/>
        <v>2.6932029510319921E-2</v>
      </c>
      <c r="AS49" s="83">
        <f t="shared" si="28"/>
        <v>0.56413343138717709</v>
      </c>
      <c r="AT49" s="83">
        <f t="shared" si="1"/>
        <v>1.9938176524481471E-2</v>
      </c>
      <c r="AU49" s="83">
        <f t="shared" si="2"/>
        <v>0.12490141462708398</v>
      </c>
      <c r="AV49" s="83">
        <f t="shared" si="3"/>
        <v>0.33416436088657009</v>
      </c>
      <c r="AW49" s="83">
        <f t="shared" si="4"/>
        <v>0.2496312312673461</v>
      </c>
      <c r="AX49" s="83">
        <f t="shared" si="5"/>
        <v>0.19970127332298143</v>
      </c>
      <c r="AY49" s="83">
        <f t="shared" si="6"/>
        <v>0.45276500579944562</v>
      </c>
      <c r="AZ49" s="83">
        <f t="shared" si="7"/>
        <v>1.0810739182280439E-2</v>
      </c>
      <c r="BA49" s="83">
        <f t="shared" si="8"/>
        <v>0.33319989289930868</v>
      </c>
      <c r="BB49" s="83">
        <f t="shared" si="9"/>
        <v>3.0052342152788483E-2</v>
      </c>
      <c r="BC49" s="83">
        <f t="shared" si="10"/>
        <v>0.1342573740594834</v>
      </c>
      <c r="BD49" s="83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6">
        <f t="shared" si="14"/>
        <v>2.9379192088589523E-2</v>
      </c>
      <c r="R50" s="83">
        <f t="shared" si="15"/>
        <v>1.0868359279927962</v>
      </c>
      <c r="S50" s="83">
        <f t="shared" si="16"/>
        <v>7.7514537355235488E-2</v>
      </c>
      <c r="T50" s="83">
        <f t="shared" si="17"/>
        <v>0.3921566646078683</v>
      </c>
      <c r="U50" s="83">
        <f t="shared" si="18"/>
        <v>0.22016753546117246</v>
      </c>
      <c r="V50" s="83">
        <f t="shared" si="19"/>
        <v>0.10955703683297742</v>
      </c>
      <c r="W50" s="83">
        <f t="shared" si="20"/>
        <v>0.16633191778828371</v>
      </c>
      <c r="X50" s="83">
        <f t="shared" si="21"/>
        <v>0.36565103837482976</v>
      </c>
      <c r="Y50" s="83">
        <f t="shared" si="22"/>
        <v>1.1222914346158974E-2</v>
      </c>
      <c r="Z50" s="83">
        <f t="shared" si="23"/>
        <v>0.15067455437552849</v>
      </c>
      <c r="AA50" s="83">
        <f t="shared" si="24"/>
        <v>4.5539517803434995E-3</v>
      </c>
      <c r="AB50" s="83">
        <f t="shared" si="25"/>
        <v>6.5215449854741661E-2</v>
      </c>
      <c r="AC50" s="83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6">
        <f t="shared" si="27"/>
        <v>2.7350617821848777E-2</v>
      </c>
      <c r="AS50" s="83">
        <f t="shared" si="28"/>
        <v>0.46921833179031242</v>
      </c>
      <c r="AT50" s="83">
        <f t="shared" si="1"/>
        <v>6.4920245535577181E-2</v>
      </c>
      <c r="AU50" s="83">
        <f t="shared" si="2"/>
        <v>0.31257597282058658</v>
      </c>
      <c r="AV50" s="83">
        <f t="shared" si="3"/>
        <v>0.21479530953860013</v>
      </c>
      <c r="AW50" s="83">
        <f t="shared" si="4"/>
        <v>0.1850151213664312</v>
      </c>
      <c r="AX50" s="83">
        <f t="shared" si="5"/>
        <v>0.28122469312679577</v>
      </c>
      <c r="AY50" s="83">
        <f t="shared" si="6"/>
        <v>0.57756568601045211</v>
      </c>
      <c r="AZ50" s="83">
        <f t="shared" si="7"/>
        <v>4.0488445820778887E-3</v>
      </c>
      <c r="BA50" s="83">
        <f t="shared" si="8"/>
        <v>0.1650012297913194</v>
      </c>
      <c r="BB50" s="83">
        <f t="shared" si="9"/>
        <v>8.8186414370024103E-3</v>
      </c>
      <c r="BC50" s="83">
        <f t="shared" si="10"/>
        <v>0.11993368617146935</v>
      </c>
      <c r="BD50" s="83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6">
        <f t="shared" si="14"/>
        <v>3.9934271817669176E-2</v>
      </c>
      <c r="R51" s="83">
        <f t="shared" si="15"/>
        <v>1.7222950153322953</v>
      </c>
      <c r="S51" s="83">
        <f t="shared" si="16"/>
        <v>3.3961788724536902E-2</v>
      </c>
      <c r="T51" s="83">
        <f t="shared" si="17"/>
        <v>0.45067244557406327</v>
      </c>
      <c r="U51" s="83">
        <f t="shared" si="18"/>
        <v>0.32920412462494342</v>
      </c>
      <c r="V51" s="83">
        <f t="shared" si="19"/>
        <v>0.18932480827020498</v>
      </c>
      <c r="W51" s="83">
        <f t="shared" si="20"/>
        <v>0.14784474602557013</v>
      </c>
      <c r="X51" s="83">
        <f t="shared" si="21"/>
        <v>0.4397556397455552</v>
      </c>
      <c r="Y51" s="83">
        <f t="shared" si="22"/>
        <v>-8.9054111192469546E-3</v>
      </c>
      <c r="Z51" s="83">
        <f t="shared" si="23"/>
        <v>0.18687286147318058</v>
      </c>
      <c r="AA51" s="83">
        <f t="shared" si="24"/>
        <v>2.0753156436182883E-3</v>
      </c>
      <c r="AB51" s="83">
        <f t="shared" si="25"/>
        <v>0.1342936296445717</v>
      </c>
      <c r="AC51" s="83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6">
        <f t="shared" si="27"/>
        <v>3.6065788874886096E-2</v>
      </c>
      <c r="AS51" s="83">
        <f t="shared" si="28"/>
        <v>0.76823058282816947</v>
      </c>
      <c r="AT51" s="83">
        <f t="shared" si="1"/>
        <v>2.8924499456224266E-2</v>
      </c>
      <c r="AU51" s="83">
        <f t="shared" si="2"/>
        <v>0.35502787791820972</v>
      </c>
      <c r="AV51" s="83">
        <f t="shared" si="3"/>
        <v>0.33339676485852598</v>
      </c>
      <c r="AW51" s="83">
        <f t="shared" si="4"/>
        <v>0.32070571431727979</v>
      </c>
      <c r="AX51" s="83">
        <f t="shared" si="5"/>
        <v>0.25102522403175981</v>
      </c>
      <c r="AY51" s="83">
        <f t="shared" si="6"/>
        <v>0.65925512302182121</v>
      </c>
      <c r="AZ51" s="83">
        <f t="shared" si="7"/>
        <v>-5.7512472562707808E-3</v>
      </c>
      <c r="BA51" s="83">
        <f t="shared" si="8"/>
        <v>0.25178911291233008</v>
      </c>
      <c r="BB51" s="83">
        <f t="shared" si="9"/>
        <v>2.6904366808911291E-3</v>
      </c>
      <c r="BC51" s="83">
        <f t="shared" si="10"/>
        <v>0.24301974902823187</v>
      </c>
      <c r="BD51" s="83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6">
        <f t="shared" si="14"/>
        <v>3.1201087896116642E-2</v>
      </c>
      <c r="R52" s="83">
        <f t="shared" si="15"/>
        <v>0.99195761005711458</v>
      </c>
      <c r="S52" s="83">
        <f t="shared" si="16"/>
        <v>5.5747902952005754E-2</v>
      </c>
      <c r="T52" s="83">
        <f t="shared" si="17"/>
        <v>0.30985256927559818</v>
      </c>
      <c r="U52" s="83">
        <f t="shared" si="18"/>
        <v>0.33839973955925717</v>
      </c>
      <c r="V52" s="83">
        <f t="shared" si="19"/>
        <v>0.17342357740964601</v>
      </c>
      <c r="W52" s="83">
        <f t="shared" si="20"/>
        <v>0.17449473189692899</v>
      </c>
      <c r="X52" s="83">
        <f t="shared" si="21"/>
        <v>0.38523702145187722</v>
      </c>
      <c r="Y52" s="83">
        <f t="shared" si="22"/>
        <v>-1.0593222751583148E-2</v>
      </c>
      <c r="Z52" s="83">
        <f t="shared" si="23"/>
        <v>0.37225771792533729</v>
      </c>
      <c r="AA52" s="83">
        <f t="shared" si="24"/>
        <v>6.1495763968987781E-3</v>
      </c>
      <c r="AB52" s="83">
        <f t="shared" si="25"/>
        <v>0.12718993249778984</v>
      </c>
      <c r="AC52" s="83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6">
        <f t="shared" si="27"/>
        <v>3.1788168435197051E-2</v>
      </c>
      <c r="AS52" s="83">
        <f t="shared" si="28"/>
        <v>0.43526239003347145</v>
      </c>
      <c r="AT52" s="83">
        <f t="shared" si="1"/>
        <v>4.4615925017598826E-2</v>
      </c>
      <c r="AU52" s="83">
        <f t="shared" si="2"/>
        <v>0.20912684668528814</v>
      </c>
      <c r="AV52" s="83">
        <f t="shared" si="3"/>
        <v>0.35767848028977589</v>
      </c>
      <c r="AW52" s="83">
        <f t="shared" si="4"/>
        <v>0.28069319124723857</v>
      </c>
      <c r="AX52" s="83">
        <f t="shared" si="5"/>
        <v>0.29890595602532893</v>
      </c>
      <c r="AY52" s="83">
        <f t="shared" si="6"/>
        <v>0.57681195367501159</v>
      </c>
      <c r="AZ52" s="83">
        <f t="shared" si="7"/>
        <v>-3.4442609565458471E-2</v>
      </c>
      <c r="BA52" s="83">
        <f t="shared" si="8"/>
        <v>0.46468299583330208</v>
      </c>
      <c r="BB52" s="83">
        <f t="shared" si="9"/>
        <v>1.5160937806830248E-2</v>
      </c>
      <c r="BC52" s="83">
        <f t="shared" si="10"/>
        <v>0.23279777397742615</v>
      </c>
      <c r="BD52" s="83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6">
        <f t="shared" si="14"/>
        <v>4.2550827821243198E-2</v>
      </c>
      <c r="R53" s="83">
        <f t="shared" si="15"/>
        <v>1.8602614164590194</v>
      </c>
      <c r="S53" s="83">
        <f t="shared" si="16"/>
        <v>6.5713689375724027E-2</v>
      </c>
      <c r="T53" s="83">
        <f t="shared" si="17"/>
        <v>0.28299572735231887</v>
      </c>
      <c r="U53" s="83">
        <f t="shared" si="18"/>
        <v>0.36282151864461848</v>
      </c>
      <c r="V53" s="83">
        <f t="shared" si="19"/>
        <v>0.10118959258431526</v>
      </c>
      <c r="W53" s="83">
        <f t="shared" si="20"/>
        <v>0.23449215644974258</v>
      </c>
      <c r="X53" s="83">
        <f t="shared" si="21"/>
        <v>0.51352238873058476</v>
      </c>
      <c r="Y53" s="83">
        <f t="shared" si="22"/>
        <v>1.0169984354958573E-3</v>
      </c>
      <c r="Z53" s="83">
        <f t="shared" si="23"/>
        <v>0.37591221437726419</v>
      </c>
      <c r="AA53" s="83">
        <f t="shared" si="24"/>
        <v>9.945431519121418E-4</v>
      </c>
      <c r="AB53" s="83">
        <f t="shared" si="25"/>
        <v>0.17675610072065281</v>
      </c>
      <c r="AC53" s="83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6">
        <f t="shared" si="27"/>
        <v>3.8637362975937339E-2</v>
      </c>
      <c r="AS53" s="83">
        <f t="shared" si="28"/>
        <v>0.64113041396503556</v>
      </c>
      <c r="AT53" s="83">
        <f t="shared" si="1"/>
        <v>5.0039506239594897E-2</v>
      </c>
      <c r="AU53" s="83">
        <f t="shared" si="2"/>
        <v>0.20130895531329876</v>
      </c>
      <c r="AV53" s="83">
        <f t="shared" si="3"/>
        <v>0.43647393294713543</v>
      </c>
      <c r="AW53" s="83">
        <f t="shared" si="4"/>
        <v>0.17331270952798758</v>
      </c>
      <c r="AX53" s="83">
        <f t="shared" si="5"/>
        <v>0.4542785847278511</v>
      </c>
      <c r="AY53" s="83">
        <f t="shared" si="6"/>
        <v>0.79887479992541865</v>
      </c>
      <c r="AZ53" s="83">
        <f t="shared" si="7"/>
        <v>-6.2789952234141807E-4</v>
      </c>
      <c r="BA53" s="83">
        <f t="shared" si="8"/>
        <v>0.49374476537618445</v>
      </c>
      <c r="BB53" s="83">
        <f t="shared" si="9"/>
        <v>2.1503496473497383E-4</v>
      </c>
      <c r="BC53" s="83">
        <f t="shared" si="10"/>
        <v>0.33891687219782746</v>
      </c>
      <c r="BD53" s="83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6">
        <f t="shared" si="14"/>
        <v>4.3627539362441681E-2</v>
      </c>
      <c r="R54" s="83">
        <f t="shared" si="15"/>
        <v>1.8192208199418074</v>
      </c>
      <c r="S54" s="83">
        <f t="shared" si="16"/>
        <v>8.2039915014698359E-2</v>
      </c>
      <c r="T54" s="83">
        <f t="shared" si="17"/>
        <v>0.14263590052216432</v>
      </c>
      <c r="U54" s="83">
        <f t="shared" si="18"/>
        <v>0.23884781688973003</v>
      </c>
      <c r="V54" s="83">
        <f t="shared" si="19"/>
        <v>0.12632766122003955</v>
      </c>
      <c r="W54" s="83">
        <f t="shared" si="20"/>
        <v>0.16420560541108911</v>
      </c>
      <c r="X54" s="83">
        <f t="shared" si="21"/>
        <v>0.55288114542825328</v>
      </c>
      <c r="Y54" s="83">
        <f t="shared" si="22"/>
        <v>0.70248257873554532</v>
      </c>
      <c r="Z54" s="83">
        <f t="shared" si="23"/>
        <v>0.36531874601955244</v>
      </c>
      <c r="AA54" s="83">
        <f t="shared" si="24"/>
        <v>9.13673755296124E-3</v>
      </c>
      <c r="AB54" s="83">
        <f t="shared" si="25"/>
        <v>0.21809706429307751</v>
      </c>
      <c r="AC54" s="83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6">
        <f t="shared" si="27"/>
        <v>3.8512929346831815E-2</v>
      </c>
      <c r="AS54" s="83">
        <f t="shared" si="28"/>
        <v>0.75297023623156056</v>
      </c>
      <c r="AT54" s="83">
        <f t="shared" si="1"/>
        <v>6.6664233085836674E-2</v>
      </c>
      <c r="AU54" s="83">
        <f t="shared" si="2"/>
        <v>7.4442749295561106E-2</v>
      </c>
      <c r="AV54" s="83">
        <f t="shared" si="3"/>
        <v>0.10374011902787063</v>
      </c>
      <c r="AW54" s="83">
        <f t="shared" si="4"/>
        <v>0.21048035091470146</v>
      </c>
      <c r="AX54" s="83">
        <f t="shared" si="5"/>
        <v>0.27975375145447368</v>
      </c>
      <c r="AY54" s="83">
        <f t="shared" si="6"/>
        <v>0.74425724557531403</v>
      </c>
      <c r="AZ54" s="83">
        <f t="shared" si="7"/>
        <v>0.6511639944439116</v>
      </c>
      <c r="BA54" s="83">
        <f t="shared" si="8"/>
        <v>0.46275095195427718</v>
      </c>
      <c r="BB54" s="83">
        <f t="shared" si="9"/>
        <v>1.9363066341059207E-2</v>
      </c>
      <c r="BC54" s="83">
        <f t="shared" si="10"/>
        <v>0.38964395206825053</v>
      </c>
      <c r="BD54" s="83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6">
        <f t="shared" si="14"/>
        <v>3.5385775061385516E-2</v>
      </c>
      <c r="R55" s="83">
        <f t="shared" si="15"/>
        <v>1.3827398637875428</v>
      </c>
      <c r="S55" s="83">
        <f t="shared" si="16"/>
        <v>6.4497013861740587E-2</v>
      </c>
      <c r="T55" s="83">
        <f t="shared" si="17"/>
        <v>0.22161628492575292</v>
      </c>
      <c r="U55" s="83">
        <f t="shared" si="18"/>
        <v>0.26454586094548549</v>
      </c>
      <c r="V55" s="83">
        <f t="shared" si="19"/>
        <v>0.18599664672955671</v>
      </c>
      <c r="W55" s="83">
        <f t="shared" si="20"/>
        <v>0.16936904511800158</v>
      </c>
      <c r="X55" s="83">
        <f t="shared" si="21"/>
        <v>0.52072631840699191</v>
      </c>
      <c r="Y55" s="83">
        <f t="shared" si="22"/>
        <v>0.10281562613512713</v>
      </c>
      <c r="Z55" s="83">
        <f t="shared" si="23"/>
        <v>0.17352058303858134</v>
      </c>
      <c r="AA55" s="83">
        <f t="shared" si="24"/>
        <v>2.3187291917785785E-3</v>
      </c>
      <c r="AB55" s="83">
        <f t="shared" si="25"/>
        <v>0.20662123508330871</v>
      </c>
      <c r="AC55" s="83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6">
        <f t="shared" si="27"/>
        <v>3.6070434395811812E-2</v>
      </c>
      <c r="AS55" s="83">
        <f t="shared" si="28"/>
        <v>0.62512023099033087</v>
      </c>
      <c r="AT55" s="83">
        <f t="shared" si="1"/>
        <v>5.3618157578583681E-2</v>
      </c>
      <c r="AU55" s="83">
        <f t="shared" si="2"/>
        <v>0.15566610317512511</v>
      </c>
      <c r="AV55" s="83">
        <f t="shared" si="3"/>
        <v>0.27315731951216105</v>
      </c>
      <c r="AW55" s="83">
        <f t="shared" si="4"/>
        <v>0.32257542496524727</v>
      </c>
      <c r="AX55" s="83">
        <f t="shared" si="5"/>
        <v>0.27902201163682816</v>
      </c>
      <c r="AY55" s="83">
        <f t="shared" si="6"/>
        <v>0.77986406251272455</v>
      </c>
      <c r="AZ55" s="83">
        <f t="shared" si="7"/>
        <v>8.4088472115221122E-2</v>
      </c>
      <c r="BA55" s="83">
        <f t="shared" si="8"/>
        <v>0.23097266873214986</v>
      </c>
      <c r="BB55" s="83">
        <f t="shared" si="9"/>
        <v>8.1950111322678205E-4</v>
      </c>
      <c r="BC55" s="83">
        <f t="shared" si="10"/>
        <v>0.40088911624190843</v>
      </c>
      <c r="BD55" s="83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6">
        <f t="shared" si="14"/>
        <v>4.5822195953961753E-2</v>
      </c>
      <c r="R56" s="83">
        <f t="shared" si="15"/>
        <v>1.5669600512686355</v>
      </c>
      <c r="S56" s="83">
        <f t="shared" si="16"/>
        <v>0.11551622526562301</v>
      </c>
      <c r="T56" s="83">
        <f t="shared" si="17"/>
        <v>0.65356559780740098</v>
      </c>
      <c r="U56" s="83">
        <f t="shared" si="18"/>
        <v>0.1914787513034763</v>
      </c>
      <c r="V56" s="83">
        <f t="shared" si="19"/>
        <v>0.13115320003002887</v>
      </c>
      <c r="W56" s="83">
        <f t="shared" si="20"/>
        <v>0.178828302635785</v>
      </c>
      <c r="X56" s="83">
        <f t="shared" si="21"/>
        <v>0.48031523586417102</v>
      </c>
      <c r="Y56" s="83">
        <f t="shared" si="22"/>
        <v>1.4576328276696004E-2</v>
      </c>
      <c r="Z56" s="83">
        <f t="shared" si="23"/>
        <v>0.39323425329771827</v>
      </c>
      <c r="AA56" s="83">
        <f t="shared" si="24"/>
        <v>0.34386669183873991</v>
      </c>
      <c r="AB56" s="83">
        <f t="shared" si="25"/>
        <v>0.13577932781449559</v>
      </c>
      <c r="AC56" s="83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6">
        <f t="shared" si="27"/>
        <v>4.8693218339343591E-2</v>
      </c>
      <c r="AS56" s="83">
        <f t="shared" si="28"/>
        <v>0.75852797588803433</v>
      </c>
      <c r="AT56" s="83">
        <f t="shared" si="1"/>
        <v>9.605046921759787E-2</v>
      </c>
      <c r="AU56" s="83">
        <f t="shared" si="2"/>
        <v>0.60934139121226227</v>
      </c>
      <c r="AV56" s="83">
        <f t="shared" si="3"/>
        <v>0.16668084502677818</v>
      </c>
      <c r="AW56" s="83">
        <f t="shared" si="4"/>
        <v>0.22108858124305758</v>
      </c>
      <c r="AX56" s="83">
        <f t="shared" si="5"/>
        <v>0.34135290574911586</v>
      </c>
      <c r="AY56" s="83">
        <f t="shared" si="6"/>
        <v>0.67791696682971647</v>
      </c>
      <c r="AZ56" s="83">
        <f t="shared" si="7"/>
        <v>1.5058247373257159E-3</v>
      </c>
      <c r="BA56" s="83">
        <f t="shared" si="8"/>
        <v>0.50931597600677303</v>
      </c>
      <c r="BB56" s="83">
        <f t="shared" si="9"/>
        <v>0.81317607976597983</v>
      </c>
      <c r="BC56" s="83">
        <f t="shared" si="10"/>
        <v>0.2228038766160762</v>
      </c>
      <c r="BD56" s="83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6">
        <f t="shared" si="14"/>
        <v>4.1160575127980881E-2</v>
      </c>
      <c r="R57" s="83">
        <f t="shared" si="15"/>
        <v>1.5187388696013984</v>
      </c>
      <c r="S57" s="83">
        <f t="shared" si="16"/>
        <v>6.6004514157573302E-2</v>
      </c>
      <c r="T57" s="83">
        <f t="shared" si="17"/>
        <v>0.47773787259168049</v>
      </c>
      <c r="U57" s="83">
        <f t="shared" si="18"/>
        <v>0.45262495776605066</v>
      </c>
      <c r="V57" s="83">
        <f t="shared" si="19"/>
        <v>0.16762825702801329</v>
      </c>
      <c r="W57" s="83">
        <f t="shared" si="20"/>
        <v>0.16673272344343568</v>
      </c>
      <c r="X57" s="83">
        <f t="shared" si="21"/>
        <v>0.62863097689502934</v>
      </c>
      <c r="Y57" s="83">
        <f t="shared" si="22"/>
        <v>2.7982599736717923E-2</v>
      </c>
      <c r="Z57" s="83">
        <f t="shared" si="23"/>
        <v>0.1131921180561543</v>
      </c>
      <c r="AA57" s="83">
        <f t="shared" si="24"/>
        <v>3.9649805670026239E-2</v>
      </c>
      <c r="AB57" s="83">
        <f t="shared" si="25"/>
        <v>0.15671474859014109</v>
      </c>
      <c r="AC57" s="83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6">
        <f t="shared" si="27"/>
        <v>4.0682017569586337E-2</v>
      </c>
      <c r="AS57" s="83">
        <f t="shared" si="28"/>
        <v>0.71152490823907533</v>
      </c>
      <c r="AT57" s="83">
        <f t="shared" si="1"/>
        <v>5.4089695212209486E-2</v>
      </c>
      <c r="AU57" s="83">
        <f t="shared" si="2"/>
        <v>0.36213494019008874</v>
      </c>
      <c r="AV57" s="83">
        <f t="shared" si="3"/>
        <v>0.45499995762076512</v>
      </c>
      <c r="AW57" s="83">
        <f t="shared" si="4"/>
        <v>0.30686252732101421</v>
      </c>
      <c r="AX57" s="83">
        <f t="shared" si="5"/>
        <v>0.31680511232654551</v>
      </c>
      <c r="AY57" s="83">
        <f t="shared" si="6"/>
        <v>0.91370670060330583</v>
      </c>
      <c r="AZ57" s="83">
        <f t="shared" si="7"/>
        <v>2.0989347602465406E-2</v>
      </c>
      <c r="BA57" s="83">
        <f t="shared" si="8"/>
        <v>0.15064881750308859</v>
      </c>
      <c r="BB57" s="83">
        <f t="shared" si="9"/>
        <v>9.1135535701783565E-2</v>
      </c>
      <c r="BC57" s="83">
        <f t="shared" si="10"/>
        <v>0.27240627356274794</v>
      </c>
      <c r="BD57" s="83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6">
        <f t="shared" si="14"/>
        <v>3.1563973846052251E-2</v>
      </c>
      <c r="R58" s="83">
        <f t="shared" si="15"/>
        <v>1.1276682604483246</v>
      </c>
      <c r="S58" s="83">
        <f t="shared" si="16"/>
        <v>3.0361025988787534E-2</v>
      </c>
      <c r="T58" s="83">
        <f t="shared" si="17"/>
        <v>0.21986735709796124</v>
      </c>
      <c r="U58" s="83">
        <f t="shared" si="18"/>
        <v>0.24441811462308408</v>
      </c>
      <c r="V58" s="83">
        <f t="shared" si="19"/>
        <v>9.4127732474552486E-2</v>
      </c>
      <c r="W58" s="83">
        <f t="shared" si="20"/>
        <v>0.21143279598656969</v>
      </c>
      <c r="X58" s="83">
        <f t="shared" si="21"/>
        <v>0.64849038179094765</v>
      </c>
      <c r="Y58" s="83">
        <f t="shared" si="22"/>
        <v>4.4763683390204229E-2</v>
      </c>
      <c r="Z58" s="83">
        <f t="shared" si="23"/>
        <v>0.22241280110916939</v>
      </c>
      <c r="AA58" s="83">
        <f t="shared" si="24"/>
        <v>3.0972893127747234E-2</v>
      </c>
      <c r="AB58" s="83">
        <f t="shared" si="25"/>
        <v>0.14815888311575223</v>
      </c>
      <c r="AC58" s="83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6">
        <f t="shared" si="27"/>
        <v>3.4079122410410667E-2</v>
      </c>
      <c r="AS58" s="83">
        <f t="shared" si="28"/>
        <v>0.50537192097758976</v>
      </c>
      <c r="AT58" s="83">
        <f t="shared" si="1"/>
        <v>2.4166513998200502E-2</v>
      </c>
      <c r="AU58" s="83">
        <f t="shared" si="2"/>
        <v>0.12687100582275063</v>
      </c>
      <c r="AV58" s="83">
        <f t="shared" si="3"/>
        <v>0.26453095908486707</v>
      </c>
      <c r="AW58" s="83">
        <f t="shared" si="4"/>
        <v>0.16540625047795587</v>
      </c>
      <c r="AX58" s="83">
        <f t="shared" si="5"/>
        <v>0.40744004568503078</v>
      </c>
      <c r="AY58" s="83">
        <f t="shared" si="6"/>
        <v>0.99719492054301939</v>
      </c>
      <c r="AZ58" s="83">
        <f t="shared" si="7"/>
        <v>4.5686349002051069E-2</v>
      </c>
      <c r="BA58" s="83">
        <f t="shared" si="8"/>
        <v>0.29376355285267114</v>
      </c>
      <c r="BB58" s="83">
        <f t="shared" si="9"/>
        <v>8.7098250264496052E-2</v>
      </c>
      <c r="BC58" s="83">
        <f t="shared" si="10"/>
        <v>0.28342567916960976</v>
      </c>
      <c r="BD58" s="83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6">
        <f t="shared" si="14"/>
        <v>3.2276675050716186E-2</v>
      </c>
      <c r="R59" s="83">
        <f t="shared" si="15"/>
        <v>1.1647155741093016</v>
      </c>
      <c r="S59" s="83">
        <f t="shared" si="16"/>
        <v>0.10046367160154801</v>
      </c>
      <c r="T59" s="83">
        <f t="shared" si="17"/>
        <v>0.25012200242759475</v>
      </c>
      <c r="U59" s="83">
        <f t="shared" si="18"/>
        <v>0.32887348511497355</v>
      </c>
      <c r="V59" s="83">
        <f t="shared" si="19"/>
        <v>0.132675312740967</v>
      </c>
      <c r="W59" s="83">
        <f t="shared" si="20"/>
        <v>0.1638820684851395</v>
      </c>
      <c r="X59" s="83">
        <f t="shared" si="21"/>
        <v>0.3623893378908431</v>
      </c>
      <c r="Y59" s="83">
        <f t="shared" si="22"/>
        <v>0.32215393182201713</v>
      </c>
      <c r="Z59" s="83">
        <f t="shared" si="23"/>
        <v>0.17188774954943853</v>
      </c>
      <c r="AA59" s="83">
        <f t="shared" si="24"/>
        <v>1.5710331363384081E-2</v>
      </c>
      <c r="AB59" s="83">
        <f t="shared" si="25"/>
        <v>0.12297830915668873</v>
      </c>
      <c r="AC59" s="83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6">
        <f t="shared" si="27"/>
        <v>3.1218708200986267E-2</v>
      </c>
      <c r="AS59" s="83">
        <f t="shared" si="28"/>
        <v>0.53105915273451643</v>
      </c>
      <c r="AT59" s="83">
        <f t="shared" si="1"/>
        <v>8.0803533252603657E-2</v>
      </c>
      <c r="AU59" s="83">
        <f t="shared" si="2"/>
        <v>0.20828994866640704</v>
      </c>
      <c r="AV59" s="83">
        <f t="shared" si="3"/>
        <v>0.29105232561504646</v>
      </c>
      <c r="AW59" s="83">
        <f t="shared" si="4"/>
        <v>0.22491465165797694</v>
      </c>
      <c r="AX59" s="83">
        <f t="shared" si="5"/>
        <v>0.24610440681192944</v>
      </c>
      <c r="AY59" s="83">
        <f t="shared" si="6"/>
        <v>0.57315401193141058</v>
      </c>
      <c r="AZ59" s="83">
        <f t="shared" si="7"/>
        <v>0.29857525123236545</v>
      </c>
      <c r="BA59" s="83">
        <f t="shared" si="8"/>
        <v>0.20833435452010982</v>
      </c>
      <c r="BB59" s="83">
        <f t="shared" si="9"/>
        <v>3.675366331187651E-2</v>
      </c>
      <c r="BC59" s="83">
        <f t="shared" si="10"/>
        <v>0.22592664979345828</v>
      </c>
      <c r="BD59" s="83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6">
        <f t="shared" si="14"/>
        <v>2.9518507464785237E-2</v>
      </c>
      <c r="R60" s="83">
        <f t="shared" si="15"/>
        <v>1.1928830177718845</v>
      </c>
      <c r="S60" s="83">
        <f t="shared" si="16"/>
        <v>5.4794387137440892E-2</v>
      </c>
      <c r="T60" s="83">
        <f t="shared" si="17"/>
        <v>0.12459834144186616</v>
      </c>
      <c r="U60" s="83">
        <f t="shared" si="18"/>
        <v>0.32378291568709855</v>
      </c>
      <c r="V60" s="83">
        <f t="shared" si="19"/>
        <v>0.11115481889172835</v>
      </c>
      <c r="W60" s="83">
        <f t="shared" si="20"/>
        <v>0.1875579543714008</v>
      </c>
      <c r="X60" s="83">
        <f t="shared" si="21"/>
        <v>0.28018790666586285</v>
      </c>
      <c r="Y60" s="83">
        <f t="shared" si="22"/>
        <v>2.8483198990884504E-2</v>
      </c>
      <c r="Z60" s="83">
        <f t="shared" si="23"/>
        <v>0.222025660415579</v>
      </c>
      <c r="AA60" s="83">
        <f t="shared" si="24"/>
        <v>3.417249586156261E-2</v>
      </c>
      <c r="AB60" s="83">
        <f t="shared" si="25"/>
        <v>0.1868633393685129</v>
      </c>
      <c r="AC60" s="83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6">
        <f t="shared" si="27"/>
        <v>3.0459238443257375E-2</v>
      </c>
      <c r="AS60" s="83">
        <f t="shared" si="28"/>
        <v>0.56555522494993782</v>
      </c>
      <c r="AT60" s="83">
        <f t="shared" si="1"/>
        <v>4.7471316701218895E-2</v>
      </c>
      <c r="AU60" s="83">
        <f t="shared" si="2"/>
        <v>7.3041136782330401E-2</v>
      </c>
      <c r="AV60" s="83">
        <f t="shared" si="3"/>
        <v>0.37819912784842419</v>
      </c>
      <c r="AW60" s="83">
        <f t="shared" si="4"/>
        <v>0.18962077457688137</v>
      </c>
      <c r="AX60" s="83">
        <f t="shared" si="5"/>
        <v>0.30454541309143973</v>
      </c>
      <c r="AY60" s="83">
        <f t="shared" si="6"/>
        <v>0.38249025495022215</v>
      </c>
      <c r="AZ60" s="83">
        <f t="shared" si="7"/>
        <v>1.1939644778997834E-2</v>
      </c>
      <c r="BA60" s="83">
        <f t="shared" si="8"/>
        <v>0.2934028435833782</v>
      </c>
      <c r="BB60" s="83">
        <f t="shared" si="9"/>
        <v>0.1074564534313367</v>
      </c>
      <c r="BC60" s="83">
        <f t="shared" si="10"/>
        <v>0.36096723074456599</v>
      </c>
      <c r="BD60" s="83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6">
        <f t="shared" si="14"/>
        <v>2.235981708845558E-2</v>
      </c>
      <c r="R61" s="83">
        <f t="shared" si="15"/>
        <v>0.5514768155907821</v>
      </c>
      <c r="S61" s="83">
        <f t="shared" si="16"/>
        <v>3.966656802836252E-2</v>
      </c>
      <c r="T61" s="83">
        <f t="shared" si="17"/>
        <v>0.26256098804728778</v>
      </c>
      <c r="U61" s="83">
        <f t="shared" si="18"/>
        <v>0.12504350697852834</v>
      </c>
      <c r="V61" s="83">
        <f t="shared" si="19"/>
        <v>0.13667516779575764</v>
      </c>
      <c r="W61" s="83">
        <f t="shared" si="20"/>
        <v>0.18832938062106758</v>
      </c>
      <c r="X61" s="83">
        <f t="shared" si="21"/>
        <v>0.27981628565869932</v>
      </c>
      <c r="Y61" s="83">
        <f t="shared" si="22"/>
        <v>-2.0879549409810794E-2</v>
      </c>
      <c r="Z61" s="83">
        <f t="shared" si="23"/>
        <v>0.27120537367158992</v>
      </c>
      <c r="AA61" s="83">
        <f t="shared" si="24"/>
        <v>6.0938207490929909E-2</v>
      </c>
      <c r="AB61" s="83">
        <f t="shared" si="25"/>
        <v>0.12060004136902486</v>
      </c>
      <c r="AC61" s="83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6">
        <f t="shared" si="27"/>
        <v>2.6766850493850303E-2</v>
      </c>
      <c r="AS61" s="83">
        <f t="shared" si="28"/>
        <v>0.2524460939064111</v>
      </c>
      <c r="AT61" s="83">
        <f t="shared" si="1"/>
        <v>2.9593557746506922E-2</v>
      </c>
      <c r="AU61" s="83">
        <f t="shared" si="2"/>
        <v>0.19695724919853769</v>
      </c>
      <c r="AV61" s="83">
        <f t="shared" si="3"/>
        <v>0.18459076277680814</v>
      </c>
      <c r="AW61" s="83">
        <f t="shared" si="4"/>
        <v>0.22478283424282289</v>
      </c>
      <c r="AX61" s="83">
        <f t="shared" si="5"/>
        <v>0.37100996155847843</v>
      </c>
      <c r="AY61" s="83">
        <f t="shared" si="6"/>
        <v>0.42829165763209226</v>
      </c>
      <c r="AZ61" s="83">
        <f t="shared" si="7"/>
        <v>-2.7239430212404023E-2</v>
      </c>
      <c r="BA61" s="83">
        <f t="shared" si="8"/>
        <v>0.34295507244162471</v>
      </c>
      <c r="BB61" s="83">
        <f t="shared" si="9"/>
        <v>0.14068071052084746</v>
      </c>
      <c r="BC61" s="83">
        <f t="shared" si="10"/>
        <v>0.20952533481638813</v>
      </c>
      <c r="BD61" s="83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6">
        <f t="shared" si="14"/>
        <v>3.3766672873275727E-2</v>
      </c>
      <c r="R62" s="83">
        <f t="shared" si="15"/>
        <v>1.022700968050348</v>
      </c>
      <c r="S62" s="83">
        <f t="shared" si="16"/>
        <v>0.10651167135872074</v>
      </c>
      <c r="T62" s="83">
        <f t="shared" si="17"/>
        <v>0.45191098146631475</v>
      </c>
      <c r="U62" s="83">
        <f t="shared" si="18"/>
        <v>0.24998690019656267</v>
      </c>
      <c r="V62" s="83">
        <f t="shared" si="19"/>
        <v>0.13620470288320932</v>
      </c>
      <c r="W62" s="83">
        <f t="shared" si="20"/>
        <v>0.1973323071075786</v>
      </c>
      <c r="X62" s="83">
        <f t="shared" si="21"/>
        <v>0.31843686568888846</v>
      </c>
      <c r="Y62" s="83">
        <f t="shared" si="22"/>
        <v>0.11795198539930356</v>
      </c>
      <c r="Z62" s="83">
        <f t="shared" si="23"/>
        <v>0.27831357220737318</v>
      </c>
      <c r="AA62" s="83">
        <f t="shared" si="24"/>
        <v>4.460831045216216E-2</v>
      </c>
      <c r="AB62" s="83">
        <f t="shared" si="25"/>
        <v>0.16027056489763181</v>
      </c>
      <c r="AC62" s="83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6">
        <f t="shared" si="27"/>
        <v>3.6578052205659128E-2</v>
      </c>
      <c r="AS62" s="83">
        <f t="shared" si="28"/>
        <v>0.49091377169751288</v>
      </c>
      <c r="AT62" s="83">
        <f t="shared" si="1"/>
        <v>8.9624642435089261E-2</v>
      </c>
      <c r="AU62" s="83">
        <f t="shared" si="2"/>
        <v>0.35697638735728859</v>
      </c>
      <c r="AV62" s="83">
        <f t="shared" si="3"/>
        <v>0.23445967327264589</v>
      </c>
      <c r="AW62" s="83">
        <f t="shared" si="4"/>
        <v>0.24951218382188001</v>
      </c>
      <c r="AX62" s="83">
        <f t="shared" si="5"/>
        <v>0.38689272106566353</v>
      </c>
      <c r="AY62" s="83">
        <f t="shared" si="6"/>
        <v>0.52589412207891639</v>
      </c>
      <c r="AZ62" s="83">
        <f t="shared" si="7"/>
        <v>0.1209545947436239</v>
      </c>
      <c r="BA62" s="83">
        <f t="shared" si="8"/>
        <v>0.36436226606702321</v>
      </c>
      <c r="BB62" s="83">
        <f t="shared" si="9"/>
        <v>0.11359031271740941</v>
      </c>
      <c r="BC62" s="83">
        <f t="shared" si="10"/>
        <v>0.31693989265407191</v>
      </c>
      <c r="BD62" s="83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6">
        <f t="shared" si="14"/>
        <v>3.4388956157737516E-2</v>
      </c>
      <c r="R63" s="83">
        <f t="shared" si="15"/>
        <v>1.216110542035381</v>
      </c>
      <c r="S63" s="83">
        <f t="shared" si="16"/>
        <v>4.4402930013905911E-2</v>
      </c>
      <c r="T63" s="83">
        <f t="shared" si="17"/>
        <v>0.39462121636213937</v>
      </c>
      <c r="U63" s="83">
        <f t="shared" si="18"/>
        <v>0.28982360591571765</v>
      </c>
      <c r="V63" s="83">
        <f t="shared" si="19"/>
        <v>0.11156028331377463</v>
      </c>
      <c r="W63" s="83">
        <f t="shared" si="20"/>
        <v>0.21152911388540985</v>
      </c>
      <c r="X63" s="83">
        <f t="shared" si="21"/>
        <v>0.35172678643232186</v>
      </c>
      <c r="Y63" s="83">
        <f t="shared" si="22"/>
        <v>5.0986702382184113E-2</v>
      </c>
      <c r="Z63" s="83">
        <f t="shared" si="23"/>
        <v>0.29464761669922329</v>
      </c>
      <c r="AA63" s="83">
        <f t="shared" si="24"/>
        <v>1.8978205460040053E-2</v>
      </c>
      <c r="AB63" s="83">
        <f t="shared" si="25"/>
        <v>0.16606170955314417</v>
      </c>
      <c r="AC63" s="83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6">
        <f t="shared" si="27"/>
        <v>3.5539195762113174E-2</v>
      </c>
      <c r="AS63" s="83">
        <f t="shared" si="28"/>
        <v>0.55456193464720194</v>
      </c>
      <c r="AT63" s="83">
        <f t="shared" si="1"/>
        <v>3.3186989409477063E-2</v>
      </c>
      <c r="AU63" s="83">
        <f t="shared" si="2"/>
        <v>0.3086701485213989</v>
      </c>
      <c r="AV63" s="83">
        <f t="shared" si="3"/>
        <v>0.31085457139457101</v>
      </c>
      <c r="AW63" s="83">
        <f t="shared" si="4"/>
        <v>0.19603402703085157</v>
      </c>
      <c r="AX63" s="83">
        <f t="shared" si="5"/>
        <v>0.44182002656338654</v>
      </c>
      <c r="AY63" s="83">
        <f t="shared" si="6"/>
        <v>0.52187364486475496</v>
      </c>
      <c r="AZ63" s="83">
        <f t="shared" si="7"/>
        <v>4.4324194848089825E-2</v>
      </c>
      <c r="BA63" s="83">
        <f t="shared" si="8"/>
        <v>0.37170848731235751</v>
      </c>
      <c r="BB63" s="83">
        <f t="shared" si="9"/>
        <v>4.1230137948436461E-2</v>
      </c>
      <c r="BC63" s="83">
        <f t="shared" si="10"/>
        <v>0.31203587160689777</v>
      </c>
      <c r="BD63" s="83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6">
        <f t="shared" si="14"/>
        <v>2.535097346539672E-2</v>
      </c>
      <c r="R64" s="83">
        <f t="shared" si="15"/>
        <v>0.81143265582811797</v>
      </c>
      <c r="S64" s="83">
        <f t="shared" si="16"/>
        <v>2.3183120835157764E-2</v>
      </c>
      <c r="T64" s="83">
        <f t="shared" si="17"/>
        <v>0.33336981318550701</v>
      </c>
      <c r="U64" s="83">
        <f t="shared" si="18"/>
        <v>0.27472750180215438</v>
      </c>
      <c r="V64" s="83">
        <f t="shared" si="19"/>
        <v>0.10889021031428868</v>
      </c>
      <c r="W64" s="83">
        <f t="shared" si="20"/>
        <v>0.12387710178192997</v>
      </c>
      <c r="X64" s="83">
        <f t="shared" si="21"/>
        <v>0.27340247312723071</v>
      </c>
      <c r="Y64" s="83">
        <f t="shared" si="22"/>
        <v>4.0011330948116632E-2</v>
      </c>
      <c r="Z64" s="83">
        <f t="shared" si="23"/>
        <v>0.12180602546011066</v>
      </c>
      <c r="AA64" s="83">
        <f t="shared" si="24"/>
        <v>1.0790529572149302E-2</v>
      </c>
      <c r="AB64" s="83">
        <f t="shared" si="25"/>
        <v>0.19780607093846647</v>
      </c>
      <c r="AC64" s="83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6">
        <f t="shared" si="27"/>
        <v>2.526927150765701E-2</v>
      </c>
      <c r="AS64" s="83">
        <f t="shared" si="28"/>
        <v>0.33183592193750389</v>
      </c>
      <c r="AT64" s="83">
        <f t="shared" si="1"/>
        <v>1.5590185911631428E-2</v>
      </c>
      <c r="AU64" s="83">
        <f t="shared" si="2"/>
        <v>0.25534079358758344</v>
      </c>
      <c r="AV64" s="83">
        <f t="shared" si="3"/>
        <v>0.25147490769107306</v>
      </c>
      <c r="AW64" s="83">
        <f t="shared" si="4"/>
        <v>0.19040073168230615</v>
      </c>
      <c r="AX64" s="83">
        <f t="shared" si="5"/>
        <v>0.2072891903755695</v>
      </c>
      <c r="AY64" s="83">
        <f t="shared" si="6"/>
        <v>0.36870542762077746</v>
      </c>
      <c r="AZ64" s="83">
        <f t="shared" si="7"/>
        <v>2.8547680567559113E-2</v>
      </c>
      <c r="BA64" s="83">
        <f t="shared" si="8"/>
        <v>0.12942671147169107</v>
      </c>
      <c r="BB64" s="83">
        <f t="shared" si="9"/>
        <v>2.115489107920562E-2</v>
      </c>
      <c r="BC64" s="83">
        <f t="shared" si="10"/>
        <v>0.39345122343930317</v>
      </c>
      <c r="BD64" s="83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6">
        <f t="shared" si="14"/>
        <v>4.0126766726063412E-2</v>
      </c>
      <c r="R65" s="83">
        <f t="shared" si="15"/>
        <v>1.6121149092768334</v>
      </c>
      <c r="S65" s="83">
        <f t="shared" si="16"/>
        <v>0.10012088380738658</v>
      </c>
      <c r="T65" s="83">
        <f t="shared" si="17"/>
        <v>0.39333429982446511</v>
      </c>
      <c r="U65" s="83">
        <f t="shared" si="18"/>
        <v>0.23668239426106796</v>
      </c>
      <c r="V65" s="83">
        <f t="shared" si="19"/>
        <v>0.13322140859212689</v>
      </c>
      <c r="W65" s="83">
        <f t="shared" si="20"/>
        <v>2.7739319577674088E-2</v>
      </c>
      <c r="X65" s="83">
        <f t="shared" si="21"/>
        <v>0.50711949573109383</v>
      </c>
      <c r="Y65" s="83">
        <f t="shared" si="22"/>
        <v>8.4294924921801281E-2</v>
      </c>
      <c r="Z65" s="83">
        <f t="shared" si="23"/>
        <v>0.28093920908426362</v>
      </c>
      <c r="AA65" s="83">
        <f t="shared" si="24"/>
        <v>1.3562692681472133E-2</v>
      </c>
      <c r="AB65" s="83">
        <f t="shared" si="25"/>
        <v>0.26750311873884286</v>
      </c>
      <c r="AC65" s="83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6">
        <f t="shared" si="27"/>
        <v>3.7077394184749757E-2</v>
      </c>
      <c r="AS65" s="83">
        <f t="shared" si="28"/>
        <v>0.66359405052662879</v>
      </c>
      <c r="AT65" s="83">
        <f t="shared" si="1"/>
        <v>8.0698729960854629E-2</v>
      </c>
      <c r="AU65" s="83">
        <f t="shared" si="2"/>
        <v>0.29182136936317887</v>
      </c>
      <c r="AV65" s="83">
        <f t="shared" si="3"/>
        <v>0.26044465229728769</v>
      </c>
      <c r="AW65" s="83">
        <f t="shared" si="4"/>
        <v>0.23824706076077462</v>
      </c>
      <c r="AX65" s="83">
        <f t="shared" si="5"/>
        <v>3.9819097541203975E-2</v>
      </c>
      <c r="AY65" s="83">
        <f t="shared" si="6"/>
        <v>0.8445002953048808</v>
      </c>
      <c r="AZ65" s="83">
        <f t="shared" si="7"/>
        <v>7.136280854125289E-2</v>
      </c>
      <c r="BA65" s="83">
        <f t="shared" si="8"/>
        <v>0.37889144951591847</v>
      </c>
      <c r="BB65" s="83">
        <f t="shared" si="9"/>
        <v>4.1819300967136028E-2</v>
      </c>
      <c r="BC65" s="83">
        <f t="shared" si="10"/>
        <v>0.452070227737149</v>
      </c>
      <c r="BD65" s="83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6">
        <f t="shared" si="14"/>
        <v>3.9602931962529953E-2</v>
      </c>
      <c r="R66" s="83">
        <f t="shared" si="15"/>
        <v>1.7361504594594324</v>
      </c>
      <c r="S66" s="83">
        <f t="shared" si="16"/>
        <v>3.4013256735362249E-2</v>
      </c>
      <c r="T66" s="83">
        <f t="shared" si="17"/>
        <v>0.21335469789999556</v>
      </c>
      <c r="U66" s="83">
        <f t="shared" si="18"/>
        <v>0.23183687739359804</v>
      </c>
      <c r="V66" s="83">
        <f t="shared" si="19"/>
        <v>0.13426058359972057</v>
      </c>
      <c r="W66" s="83">
        <f t="shared" si="20"/>
        <v>0.18275481365220547</v>
      </c>
      <c r="X66" s="83">
        <f t="shared" si="21"/>
        <v>0.32221857914579832</v>
      </c>
      <c r="Y66" s="83">
        <f t="shared" si="22"/>
        <v>0.31247826176007576</v>
      </c>
      <c r="Z66" s="83">
        <f t="shared" si="23"/>
        <v>0.29759208646244911</v>
      </c>
      <c r="AA66" s="83">
        <f t="shared" si="24"/>
        <v>1.095564885443406E-2</v>
      </c>
      <c r="AB66" s="83">
        <f t="shared" si="25"/>
        <v>0.24524962033837161</v>
      </c>
      <c r="AC66" s="83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6">
        <f t="shared" si="27"/>
        <v>3.8330326400407122E-2</v>
      </c>
      <c r="AS66" s="83">
        <f t="shared" si="28"/>
        <v>0.79890517240720926</v>
      </c>
      <c r="AT66" s="83">
        <f t="shared" si="1"/>
        <v>2.7567157053911689E-2</v>
      </c>
      <c r="AU66" s="83">
        <f t="shared" si="2"/>
        <v>0.15132911053478074</v>
      </c>
      <c r="AV66" s="83">
        <f t="shared" si="3"/>
        <v>0.20930727992408782</v>
      </c>
      <c r="AW66" s="83">
        <f t="shared" si="4"/>
        <v>0.23058518058543831</v>
      </c>
      <c r="AX66" s="83">
        <f t="shared" si="5"/>
        <v>0.37088813783565255</v>
      </c>
      <c r="AY66" s="83">
        <f t="shared" si="6"/>
        <v>0.46774914242764187</v>
      </c>
      <c r="AZ66" s="83">
        <f t="shared" si="7"/>
        <v>0.28979786473999863</v>
      </c>
      <c r="BA66" s="83">
        <f t="shared" si="8"/>
        <v>0.40285719049481211</v>
      </c>
      <c r="BB66" s="83">
        <f t="shared" si="9"/>
        <v>2.3289213080782196E-2</v>
      </c>
      <c r="BC66" s="83">
        <f t="shared" si="10"/>
        <v>0.4526146148523284</v>
      </c>
      <c r="BD66" s="83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6">
        <f t="shared" si="14"/>
        <v>5.1301894653039248E-2</v>
      </c>
      <c r="R67" s="83">
        <f t="shared" si="15"/>
        <v>2.6006887882609266</v>
      </c>
      <c r="S67" s="83">
        <f t="shared" si="16"/>
        <v>5.0350318024924096E-2</v>
      </c>
      <c r="T67" s="83">
        <f t="shared" si="17"/>
        <v>0.28399655387673406</v>
      </c>
      <c r="U67" s="83">
        <f t="shared" si="18"/>
        <v>0.30945057851858299</v>
      </c>
      <c r="V67" s="83">
        <f t="shared" si="19"/>
        <v>0.17990387693785145</v>
      </c>
      <c r="W67" s="83">
        <f t="shared" si="20"/>
        <v>0.17889061945801085</v>
      </c>
      <c r="X67" s="83">
        <f t="shared" si="21"/>
        <v>0.58161834886034369</v>
      </c>
      <c r="Y67" s="83">
        <f t="shared" si="22"/>
        <v>6.7888734866771869E-2</v>
      </c>
      <c r="Z67" s="83">
        <f t="shared" si="23"/>
        <v>0.19705623628057256</v>
      </c>
      <c r="AA67" s="83">
        <f t="shared" si="24"/>
        <v>3.8985576014214381E-2</v>
      </c>
      <c r="AB67" s="83">
        <f t="shared" si="25"/>
        <v>0.20221713769582256</v>
      </c>
      <c r="AC67" s="83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6">
        <f t="shared" si="27"/>
        <v>4.4272191911952419E-2</v>
      </c>
      <c r="AS67" s="83">
        <f t="shared" si="28"/>
        <v>1.2342479634904653</v>
      </c>
      <c r="AT67" s="83">
        <f t="shared" si="1"/>
        <v>3.8958413745631901E-2</v>
      </c>
      <c r="AU67" s="83">
        <f t="shared" si="2"/>
        <v>0.21589997459759988</v>
      </c>
      <c r="AV67" s="83">
        <f t="shared" si="3"/>
        <v>0.33107032651277407</v>
      </c>
      <c r="AW67" s="83">
        <f t="shared" si="4"/>
        <v>0.30222561434460549</v>
      </c>
      <c r="AX67" s="83">
        <f t="shared" si="5"/>
        <v>0.29986800703255895</v>
      </c>
      <c r="AY67" s="83">
        <f t="shared" si="6"/>
        <v>0.82074335295137857</v>
      </c>
      <c r="AZ67" s="83">
        <f t="shared" si="7"/>
        <v>5.618051749895648E-2</v>
      </c>
      <c r="BA67" s="83">
        <f t="shared" si="8"/>
        <v>0.20440779183741659</v>
      </c>
      <c r="BB67" s="83">
        <f t="shared" si="9"/>
        <v>6.8885820557916658E-2</v>
      </c>
      <c r="BC67" s="83">
        <f t="shared" si="10"/>
        <v>0.34649592382358346</v>
      </c>
      <c r="BD67" s="83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6">
        <f t="shared" si="14"/>
        <v>6.9655462129877277E-2</v>
      </c>
      <c r="R68" s="83">
        <f t="shared" si="15"/>
        <v>2.8095625105416877</v>
      </c>
      <c r="S68" s="83">
        <f t="shared" si="16"/>
        <v>9.9883085667209798E-2</v>
      </c>
      <c r="T68" s="83">
        <f t="shared" si="17"/>
        <v>0.77877984267956379</v>
      </c>
      <c r="U68" s="83">
        <f t="shared" si="18"/>
        <v>0.90173318856918927</v>
      </c>
      <c r="V68" s="83">
        <f t="shared" si="19"/>
        <v>0.17442406581589259</v>
      </c>
      <c r="W68" s="83">
        <f t="shared" si="20"/>
        <v>0.22403076748403308</v>
      </c>
      <c r="X68" s="83">
        <f t="shared" si="21"/>
        <v>0.65304059941226678</v>
      </c>
      <c r="Y68" s="83">
        <f t="shared" si="22"/>
        <v>0.15528123361271554</v>
      </c>
      <c r="Z68" s="83">
        <f t="shared" si="23"/>
        <v>0.24812969357900458</v>
      </c>
      <c r="AA68" s="83">
        <f t="shared" si="24"/>
        <v>0.29395504185946686</v>
      </c>
      <c r="AB68" s="83">
        <f t="shared" si="25"/>
        <v>0.23163491736630523</v>
      </c>
      <c r="AC68" s="83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6">
        <f t="shared" si="27"/>
        <v>6.5585508225557865E-2</v>
      </c>
      <c r="AS68" s="83">
        <f t="shared" si="28"/>
        <v>1.1893879872593485</v>
      </c>
      <c r="AT68" s="83">
        <f t="shared" si="1"/>
        <v>8.6131744362194257E-2</v>
      </c>
      <c r="AU68" s="83">
        <f t="shared" si="2"/>
        <v>0.67217561538488069</v>
      </c>
      <c r="AV68" s="83">
        <f t="shared" si="3"/>
        <v>0.8658603928927916</v>
      </c>
      <c r="AW68" s="83">
        <f t="shared" si="4"/>
        <v>0.29919370058353228</v>
      </c>
      <c r="AX68" s="83">
        <f t="shared" si="5"/>
        <v>0.43052331945344374</v>
      </c>
      <c r="AY68" s="83">
        <f t="shared" si="6"/>
        <v>0.89728308016717573</v>
      </c>
      <c r="AZ68" s="83">
        <f t="shared" si="7"/>
        <v>0.12490559935949326</v>
      </c>
      <c r="BA68" s="83">
        <f t="shared" si="8"/>
        <v>0.30423005038295375</v>
      </c>
      <c r="BB68" s="83">
        <f t="shared" si="9"/>
        <v>0.69563244526179335</v>
      </c>
      <c r="BC68" s="83">
        <f t="shared" si="10"/>
        <v>0.44486101817602347</v>
      </c>
      <c r="BD68" s="83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6">
        <f t="shared" si="14"/>
        <v>6.0997925053647206E-2</v>
      </c>
      <c r="R69" s="83">
        <f t="shared" si="15"/>
        <v>2.219363782433041</v>
      </c>
      <c r="S69" s="83">
        <f t="shared" si="16"/>
        <v>5.850979436825883E-2</v>
      </c>
      <c r="T69" s="83">
        <f t="shared" si="17"/>
        <v>0.80812224800309707</v>
      </c>
      <c r="U69" s="83">
        <f t="shared" si="18"/>
        <v>0.52854866464120231</v>
      </c>
      <c r="V69" s="83">
        <f t="shared" si="19"/>
        <v>0.21635183445841197</v>
      </c>
      <c r="W69" s="83">
        <f t="shared" si="20"/>
        <v>0.28885294316252047</v>
      </c>
      <c r="X69" s="83">
        <f t="shared" si="21"/>
        <v>0.57373268915385067</v>
      </c>
      <c r="Y69" s="83">
        <f t="shared" si="22"/>
        <v>0.14665577763163309</v>
      </c>
      <c r="Z69" s="83">
        <f t="shared" si="23"/>
        <v>0.35960314602559862</v>
      </c>
      <c r="AA69" s="83">
        <f t="shared" si="24"/>
        <v>5.5790146571975043E-2</v>
      </c>
      <c r="AB69" s="83">
        <f t="shared" si="25"/>
        <v>0.31152304731533381</v>
      </c>
      <c r="AC69" s="83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6">
        <f t="shared" si="27"/>
        <v>6.0157466485975419E-2</v>
      </c>
      <c r="AS69" s="83">
        <f t="shared" si="28"/>
        <v>0.98083125012709116</v>
      </c>
      <c r="AT69" s="83">
        <f t="shared" si="1"/>
        <v>4.7999326760060614E-2</v>
      </c>
      <c r="AU69" s="83">
        <f t="shared" si="2"/>
        <v>0.62424374696626472</v>
      </c>
      <c r="AV69" s="83">
        <f t="shared" si="3"/>
        <v>0.52427194763257812</v>
      </c>
      <c r="AW69" s="83">
        <f t="shared" si="4"/>
        <v>0.36400115233668306</v>
      </c>
      <c r="AX69" s="83">
        <f t="shared" si="5"/>
        <v>0.53308001674170624</v>
      </c>
      <c r="AY69" s="83">
        <f t="shared" si="6"/>
        <v>0.88460286816438294</v>
      </c>
      <c r="AZ69" s="83">
        <f t="shared" si="7"/>
        <v>0.13801207666235407</v>
      </c>
      <c r="BA69" s="83">
        <f t="shared" si="8"/>
        <v>0.46347667569933337</v>
      </c>
      <c r="BB69" s="83">
        <f t="shared" si="9"/>
        <v>0.12292162472372972</v>
      </c>
      <c r="BC69" s="83">
        <f t="shared" si="10"/>
        <v>0.57478215785808529</v>
      </c>
      <c r="BD69" s="83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6">
        <f t="shared" si="14"/>
        <v>5.0235355609195897E-2</v>
      </c>
      <c r="R70" s="83">
        <f t="shared" si="15"/>
        <v>1.6743519451390805</v>
      </c>
      <c r="S70" s="83">
        <f t="shared" si="16"/>
        <v>0.10081645459240246</v>
      </c>
      <c r="T70" s="83">
        <f t="shared" si="17"/>
        <v>0.49920039363459506</v>
      </c>
      <c r="U70" s="83">
        <f t="shared" si="18"/>
        <v>0.46287145022067883</v>
      </c>
      <c r="V70" s="83">
        <f t="shared" si="19"/>
        <v>0.20739758570544056</v>
      </c>
      <c r="W70" s="83">
        <f t="shared" si="20"/>
        <v>0.28200309354935976</v>
      </c>
      <c r="X70" s="83">
        <f t="shared" si="21"/>
        <v>0.67238818959466484</v>
      </c>
      <c r="Y70" s="83">
        <f t="shared" si="22"/>
        <v>0.12576103580671272</v>
      </c>
      <c r="Z70" s="83">
        <f t="shared" si="23"/>
        <v>0.37046578811077197</v>
      </c>
      <c r="AA70" s="83">
        <f t="shared" si="24"/>
        <v>4.4248219413611137E-2</v>
      </c>
      <c r="AB70" s="83">
        <f t="shared" si="25"/>
        <v>0.25650170342094353</v>
      </c>
      <c r="AC70" s="83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6">
        <f t="shared" si="27"/>
        <v>5.0909123471702955E-2</v>
      </c>
      <c r="AS70" s="83">
        <f t="shared" si="28"/>
        <v>0.73227712740079953</v>
      </c>
      <c r="AT70" s="83">
        <f t="shared" ref="AT70:AT133" si="41">+AF$3*(AF70-AF69)/$P69</f>
        <v>7.7835072809998213E-2</v>
      </c>
      <c r="AU70" s="83">
        <f t="shared" ref="AU70:AU133" si="42">+AG$3*(AG70-AG69)/$P69</f>
        <v>0.37957667405899692</v>
      </c>
      <c r="AV70" s="83">
        <f t="shared" ref="AV70:AV133" si="43">+AH$3*(AH70-AH69)/$P69</f>
        <v>0.35761966096187831</v>
      </c>
      <c r="AW70" s="83">
        <f t="shared" ref="AW70:AW133" si="44">+AI$3*(AI70-AI69)/$P69</f>
        <v>0.35453500770976359</v>
      </c>
      <c r="AX70" s="83">
        <f t="shared" ref="AX70:AX133" si="45">+AJ$3*(AJ70-AJ69)/$P69</f>
        <v>0.51889852831164374</v>
      </c>
      <c r="AY70" s="83">
        <f t="shared" ref="AY70:AY133" si="46">+AK$3*(AK70-AK69)/$P69</f>
        <v>0.99391410986126505</v>
      </c>
      <c r="AZ70" s="83">
        <f t="shared" ref="AZ70:AZ133" si="47">+AL$3*(AL70-AL69)/$P69</f>
        <v>0.11178510890859125</v>
      </c>
      <c r="BA70" s="83">
        <f t="shared" ref="BA70:BA133" si="48">+AM$3*(AM70-AM69)/$P69</f>
        <v>0.44980169334893033</v>
      </c>
      <c r="BB70" s="83">
        <f t="shared" ref="BB70:BB133" si="49">+AN$3*(AN70-AN69)/$P69</f>
        <v>0.11144763056618537</v>
      </c>
      <c r="BC70" s="83">
        <f t="shared" ref="BC70:BC133" si="50">+AO$3*(AO70-AO69)/$P69</f>
        <v>0.43933856632176849</v>
      </c>
      <c r="BD70" s="83">
        <f t="shared" ref="BD70:BD133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6">
        <f t="shared" ref="Q71:Q95" si="53">+P71/P70-1</f>
        <v>5.1225973687408333E-2</v>
      </c>
      <c r="R71" s="83">
        <f t="shared" ref="R71:R95" si="54">+D$3*(D71-D70)/$P70</f>
        <v>1.6768381264655166</v>
      </c>
      <c r="S71" s="83">
        <f t="shared" ref="S71:S95" si="55">+E$3*(E71-E70)/$P70</f>
        <v>0.11411946646841536</v>
      </c>
      <c r="T71" s="83">
        <f t="shared" ref="T71:T95" si="56">+F$3*(F71-F70)/$P70</f>
        <v>0.49488340993583368</v>
      </c>
      <c r="U71" s="83">
        <f t="shared" ref="U71:U95" si="57">+G$3*(G71-G70)/$P70</f>
        <v>0.73785138018235574</v>
      </c>
      <c r="V71" s="83">
        <f t="shared" ref="V71:V95" si="58">+H$3*(H71-H70)/$P70</f>
        <v>0.22971538513298048</v>
      </c>
      <c r="W71" s="83">
        <f t="shared" ref="W71:W95" si="59">+I$3*(I71-I70)/$P70</f>
        <v>0.33697913542688973</v>
      </c>
      <c r="X71" s="83">
        <f t="shared" ref="X71:X95" si="60">+J$3*(J71-J70)/$P70</f>
        <v>0.56214650606666094</v>
      </c>
      <c r="Y71" s="83">
        <f t="shared" ref="Y71:Y95" si="61">+K$3*(K71-K70)/$P70</f>
        <v>2.2915744999293549E-2</v>
      </c>
      <c r="Z71" s="83">
        <f t="shared" ref="Z71:Z95" si="62">+L$3*(L71-L70)/$P70</f>
        <v>0.2831374706068584</v>
      </c>
      <c r="AA71" s="83">
        <f t="shared" ref="AA71:AA95" si="63">+M$3*(M71-M70)/$P70</f>
        <v>2.7752129748991928E-2</v>
      </c>
      <c r="AB71" s="83">
        <f t="shared" ref="AB71:AB95" si="64">+N$3*(N71-N70)/$P70</f>
        <v>0.27623264878202375</v>
      </c>
      <c r="AC71" s="83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6">
        <f t="shared" ref="AR71:AR95" si="66">+AQ71/AQ70-1</f>
        <v>5.4424953464686121E-2</v>
      </c>
      <c r="AS71" s="83">
        <f t="shared" ref="AS71:AS95" si="67">+AE$3*(AE71-AE70)/$P70</f>
        <v>0.77230895721683035</v>
      </c>
      <c r="AT71" s="83">
        <f t="shared" si="41"/>
        <v>9.6769807033742869E-2</v>
      </c>
      <c r="AU71" s="83">
        <f t="shared" si="42"/>
        <v>0.38509784890259396</v>
      </c>
      <c r="AV71" s="83">
        <f t="shared" si="43"/>
        <v>0.74791654387860129</v>
      </c>
      <c r="AW71" s="83">
        <f t="shared" si="44"/>
        <v>0.39992701905185285</v>
      </c>
      <c r="AX71" s="83">
        <f t="shared" si="45"/>
        <v>0.63570573234221561</v>
      </c>
      <c r="AY71" s="83">
        <f t="shared" si="46"/>
        <v>0.76500146865342178</v>
      </c>
      <c r="AZ71" s="83">
        <f t="shared" si="47"/>
        <v>1.1564556791202173E-2</v>
      </c>
      <c r="BA71" s="83">
        <f t="shared" si="48"/>
        <v>0.39444171001857742</v>
      </c>
      <c r="BB71" s="83">
        <f t="shared" si="49"/>
        <v>6.9568023294639333E-2</v>
      </c>
      <c r="BC71" s="83">
        <f t="shared" si="50"/>
        <v>0.50574290942634381</v>
      </c>
      <c r="BD71" s="83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6">
        <f t="shared" si="53"/>
        <v>7.1002393319537838E-2</v>
      </c>
      <c r="R72" s="83">
        <f t="shared" si="54"/>
        <v>2.2116238780502595</v>
      </c>
      <c r="S72" s="83">
        <f t="shared" si="55"/>
        <v>0.11238806136846874</v>
      </c>
      <c r="T72" s="83">
        <f t="shared" si="56"/>
        <v>0.77271874357202985</v>
      </c>
      <c r="U72" s="83">
        <f t="shared" si="57"/>
        <v>0.5235349511267664</v>
      </c>
      <c r="V72" s="83">
        <f t="shared" si="58"/>
        <v>0.4054192523922085</v>
      </c>
      <c r="W72" s="83">
        <f t="shared" si="59"/>
        <v>0.31807476410799795</v>
      </c>
      <c r="X72" s="83">
        <f t="shared" si="60"/>
        <v>0.62696279816964084</v>
      </c>
      <c r="Y72" s="83">
        <f t="shared" si="61"/>
        <v>0.21799218463328884</v>
      </c>
      <c r="Z72" s="83">
        <f t="shared" si="62"/>
        <v>0.88803997388543154</v>
      </c>
      <c r="AA72" s="83">
        <f t="shared" si="63"/>
        <v>8.3792680453696838E-2</v>
      </c>
      <c r="AB72" s="83">
        <f t="shared" si="64"/>
        <v>0.40818600493285812</v>
      </c>
      <c r="AC72" s="83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6">
        <f t="shared" si="66"/>
        <v>7.6773277505286286E-2</v>
      </c>
      <c r="AS72" s="83">
        <f t="shared" si="67"/>
        <v>0.99787131776021709</v>
      </c>
      <c r="AT72" s="83">
        <f t="shared" si="41"/>
        <v>9.2679487850223008E-2</v>
      </c>
      <c r="AU72" s="83">
        <f t="shared" si="42"/>
        <v>0.56691816722156985</v>
      </c>
      <c r="AV72" s="83">
        <f t="shared" si="43"/>
        <v>0.51436844103169554</v>
      </c>
      <c r="AW72" s="83">
        <f t="shared" si="44"/>
        <v>0.69680473758484185</v>
      </c>
      <c r="AX72" s="83">
        <f t="shared" si="45"/>
        <v>0.59649296706430077</v>
      </c>
      <c r="AY72" s="83">
        <f t="shared" si="46"/>
        <v>0.90935992597459037</v>
      </c>
      <c r="AZ72" s="83">
        <f t="shared" si="47"/>
        <v>0.18311144208739122</v>
      </c>
      <c r="BA72" s="83">
        <f t="shared" si="48"/>
        <v>1.1562027433201496</v>
      </c>
      <c r="BB72" s="83">
        <f t="shared" si="49"/>
        <v>0.2249212311480277</v>
      </c>
      <c r="BC72" s="83">
        <f t="shared" si="50"/>
        <v>0.82778756134546694</v>
      </c>
      <c r="BD72" s="83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6">
        <f t="shared" si="53"/>
        <v>7.1608581053520304E-2</v>
      </c>
      <c r="R73" s="83">
        <f t="shared" si="54"/>
        <v>2.6113531075292102</v>
      </c>
      <c r="S73" s="83">
        <f t="shared" si="55"/>
        <v>0.12108137434566099</v>
      </c>
      <c r="T73" s="83">
        <f t="shared" si="56"/>
        <v>0.88523258683054717</v>
      </c>
      <c r="U73" s="83">
        <f t="shared" si="57"/>
        <v>0.65251300869154727</v>
      </c>
      <c r="V73" s="83">
        <f t="shared" si="58"/>
        <v>0.34066986709844482</v>
      </c>
      <c r="W73" s="83">
        <f t="shared" si="59"/>
        <v>0.25834630127301256</v>
      </c>
      <c r="X73" s="83">
        <f t="shared" si="60"/>
        <v>0.72401898781057394</v>
      </c>
      <c r="Y73" s="83">
        <f t="shared" si="61"/>
        <v>0.15173616470657406</v>
      </c>
      <c r="Z73" s="83">
        <f t="shared" si="62"/>
        <v>0.37928722323346026</v>
      </c>
      <c r="AA73" s="83">
        <f t="shared" si="63"/>
        <v>6.6876021402646299E-2</v>
      </c>
      <c r="AB73" s="83">
        <f t="shared" si="64"/>
        <v>0.30584553624646571</v>
      </c>
      <c r="AC73" s="83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6">
        <f t="shared" si="66"/>
        <v>6.8495647716133368E-2</v>
      </c>
      <c r="AS73" s="83">
        <f t="shared" si="67"/>
        <v>1.1510836975180716</v>
      </c>
      <c r="AT73" s="83">
        <f t="shared" si="41"/>
        <v>0.10082219236876806</v>
      </c>
      <c r="AU73" s="83">
        <f t="shared" si="42"/>
        <v>0.65556943446902383</v>
      </c>
      <c r="AV73" s="83">
        <f t="shared" si="43"/>
        <v>0.57180130056197143</v>
      </c>
      <c r="AW73" s="83">
        <f t="shared" si="44"/>
        <v>0.58169170637530976</v>
      </c>
      <c r="AX73" s="83">
        <f t="shared" si="45"/>
        <v>0.50879059330952148</v>
      </c>
      <c r="AY73" s="83">
        <f t="shared" si="46"/>
        <v>1.1056552484335074</v>
      </c>
      <c r="AZ73" s="83">
        <f t="shared" si="47"/>
        <v>0.13739546339647174</v>
      </c>
      <c r="BA73" s="83">
        <f t="shared" si="48"/>
        <v>0.4645623938864244</v>
      </c>
      <c r="BB73" s="83">
        <f t="shared" si="49"/>
        <v>0.1429241232215844</v>
      </c>
      <c r="BC73" s="83">
        <f t="shared" si="50"/>
        <v>0.54594680334621082</v>
      </c>
      <c r="BD73" s="83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6">
        <f t="shared" si="53"/>
        <v>6.4755271276797588E-2</v>
      </c>
      <c r="R74" s="83">
        <f t="shared" si="54"/>
        <v>2.3877008391623589</v>
      </c>
      <c r="S74" s="83">
        <f t="shared" si="55"/>
        <v>0.16464813669807432</v>
      </c>
      <c r="T74" s="83">
        <f t="shared" si="56"/>
        <v>0.95568629274158401</v>
      </c>
      <c r="U74" s="83">
        <f t="shared" si="57"/>
        <v>0.40445411060728664</v>
      </c>
      <c r="V74" s="83">
        <f t="shared" si="58"/>
        <v>0.24410371261655128</v>
      </c>
      <c r="W74" s="83">
        <f t="shared" si="59"/>
        <v>0.20967346130604789</v>
      </c>
      <c r="X74" s="83">
        <f t="shared" si="60"/>
        <v>0.61899025679724029</v>
      </c>
      <c r="Y74" s="83">
        <f t="shared" si="61"/>
        <v>9.3551277738201807E-2</v>
      </c>
      <c r="Z74" s="83">
        <f t="shared" si="62"/>
        <v>0.36895341898125472</v>
      </c>
      <c r="AA74" s="83">
        <f t="shared" si="63"/>
        <v>4.7870568213377998E-2</v>
      </c>
      <c r="AB74" s="83">
        <f t="shared" si="64"/>
        <v>0.2269969844612896</v>
      </c>
      <c r="AC74" s="83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6">
        <f t="shared" si="66"/>
        <v>5.9600044142077424E-2</v>
      </c>
      <c r="AS74" s="83">
        <f t="shared" si="67"/>
        <v>1.1098994513140319</v>
      </c>
      <c r="AT74" s="83">
        <f t="shared" si="41"/>
        <v>0.13399658027523512</v>
      </c>
      <c r="AU74" s="83">
        <f t="shared" si="42"/>
        <v>0.7243202956008421</v>
      </c>
      <c r="AV74" s="83">
        <f t="shared" si="43"/>
        <v>0.30091378337731151</v>
      </c>
      <c r="AW74" s="83">
        <f t="shared" si="44"/>
        <v>0.42572582299208139</v>
      </c>
      <c r="AX74" s="83">
        <f t="shared" si="45"/>
        <v>0.35421433434954547</v>
      </c>
      <c r="AY74" s="83">
        <f t="shared" si="46"/>
        <v>0.94386576786425624</v>
      </c>
      <c r="AZ74" s="83">
        <f t="shared" si="47"/>
        <v>7.9504309667072642E-2</v>
      </c>
      <c r="BA74" s="83">
        <f t="shared" si="48"/>
        <v>0.48313016385841684</v>
      </c>
      <c r="BB74" s="83">
        <f t="shared" si="49"/>
        <v>0.10977046131112916</v>
      </c>
      <c r="BC74" s="83">
        <f t="shared" si="50"/>
        <v>0.38526750352364508</v>
      </c>
      <c r="BD74" s="83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6">
        <f t="shared" si="53"/>
        <v>6.3011256746834388E-2</v>
      </c>
      <c r="R75" s="83">
        <f t="shared" si="54"/>
        <v>2.1943427508402991</v>
      </c>
      <c r="S75" s="83">
        <f t="shared" si="55"/>
        <v>9.7156980140788524E-2</v>
      </c>
      <c r="T75" s="83">
        <f t="shared" si="56"/>
        <v>0.65349118602371159</v>
      </c>
      <c r="U75" s="83">
        <f t="shared" si="57"/>
        <v>0.78433897896522631</v>
      </c>
      <c r="V75" s="83">
        <f t="shared" si="58"/>
        <v>0.20590940926875731</v>
      </c>
      <c r="W75" s="83">
        <f t="shared" si="59"/>
        <v>0.31326726237422958</v>
      </c>
      <c r="X75" s="83">
        <f t="shared" si="60"/>
        <v>0.52726705233569271</v>
      </c>
      <c r="Y75" s="83">
        <f t="shared" si="61"/>
        <v>0.41456379905425855</v>
      </c>
      <c r="Z75" s="83">
        <f t="shared" si="62"/>
        <v>0.40080616796210755</v>
      </c>
      <c r="AA75" s="83">
        <f t="shared" si="63"/>
        <v>8.7113533112057745E-2</v>
      </c>
      <c r="AB75" s="83">
        <f t="shared" si="64"/>
        <v>0.32267493084556848</v>
      </c>
      <c r="AC75" s="83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6">
        <f t="shared" si="66"/>
        <v>6.3973304975850853E-2</v>
      </c>
      <c r="AS75" s="83">
        <f t="shared" si="67"/>
        <v>1.0276482430414033</v>
      </c>
      <c r="AT75" s="83">
        <f t="shared" si="41"/>
        <v>8.0119015283006093E-2</v>
      </c>
      <c r="AU75" s="83">
        <f t="shared" si="42"/>
        <v>0.48364959377165406</v>
      </c>
      <c r="AV75" s="83">
        <f t="shared" si="43"/>
        <v>0.77629532484857577</v>
      </c>
      <c r="AW75" s="83">
        <f t="shared" si="44"/>
        <v>0.34011760584391421</v>
      </c>
      <c r="AX75" s="83">
        <f t="shared" si="45"/>
        <v>0.606013025573652</v>
      </c>
      <c r="AY75" s="83">
        <f t="shared" si="46"/>
        <v>0.70742566893921555</v>
      </c>
      <c r="AZ75" s="83">
        <f t="shared" si="47"/>
        <v>0.38055948637652337</v>
      </c>
      <c r="BA75" s="83">
        <f t="shared" si="48"/>
        <v>0.50630322701004182</v>
      </c>
      <c r="BB75" s="83">
        <f t="shared" si="49"/>
        <v>0.25702580796179986</v>
      </c>
      <c r="BC75" s="83">
        <f t="shared" si="50"/>
        <v>0.62001921949934902</v>
      </c>
      <c r="BD75" s="83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6">
        <f t="shared" si="53"/>
        <v>4.6510375680181459E-2</v>
      </c>
      <c r="R76" s="83">
        <f t="shared" si="54"/>
        <v>1.3105791669290856</v>
      </c>
      <c r="S76" s="83">
        <f t="shared" si="55"/>
        <v>0.11415946777356564</v>
      </c>
      <c r="T76" s="83">
        <f t="shared" si="56"/>
        <v>0.42822265645468277</v>
      </c>
      <c r="U76" s="83">
        <f t="shared" si="57"/>
        <v>0.85365199755968668</v>
      </c>
      <c r="V76" s="83">
        <f t="shared" si="58"/>
        <v>0.21209843266506326</v>
      </c>
      <c r="W76" s="83">
        <f t="shared" si="59"/>
        <v>0.20082878997843259</v>
      </c>
      <c r="X76" s="83">
        <f t="shared" si="60"/>
        <v>0.61909834115684403</v>
      </c>
      <c r="Y76" s="83">
        <f t="shared" si="61"/>
        <v>0.22667585026469736</v>
      </c>
      <c r="Z76" s="83">
        <f t="shared" si="62"/>
        <v>0.30257344071946962</v>
      </c>
      <c r="AA76" s="83">
        <f t="shared" si="63"/>
        <v>4.567944139684188E-2</v>
      </c>
      <c r="AB76" s="83">
        <f t="shared" si="64"/>
        <v>0.24002929783917754</v>
      </c>
      <c r="AC76" s="83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6">
        <f t="shared" si="66"/>
        <v>5.0348989543882228E-2</v>
      </c>
      <c r="AS76" s="83">
        <f t="shared" si="67"/>
        <v>0.56800520708075286</v>
      </c>
      <c r="AT76" s="83">
        <f t="shared" si="41"/>
        <v>9.2443933421465826E-2</v>
      </c>
      <c r="AU76" s="83">
        <f t="shared" si="42"/>
        <v>0.32656606486375694</v>
      </c>
      <c r="AV76" s="83">
        <f t="shared" si="43"/>
        <v>0.93397280330426358</v>
      </c>
      <c r="AW76" s="83">
        <f t="shared" si="44"/>
        <v>0.37678316524576821</v>
      </c>
      <c r="AX76" s="83">
        <f t="shared" si="45"/>
        <v>0.32117176625352006</v>
      </c>
      <c r="AY76" s="83">
        <f t="shared" si="46"/>
        <v>0.97618452212701212</v>
      </c>
      <c r="AZ76" s="83">
        <f t="shared" si="47"/>
        <v>0.21016032610284224</v>
      </c>
      <c r="BA76" s="83">
        <f t="shared" si="48"/>
        <v>0.36314769812680786</v>
      </c>
      <c r="BB76" s="83">
        <f t="shared" si="49"/>
        <v>0.11398013331488403</v>
      </c>
      <c r="BC76" s="83">
        <f t="shared" si="50"/>
        <v>0.46083405972713737</v>
      </c>
      <c r="BD76" s="83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6">
        <f t="shared" si="53"/>
        <v>4.8565417168664249E-2</v>
      </c>
      <c r="R77" s="83">
        <f t="shared" si="54"/>
        <v>1.5467503332045072</v>
      </c>
      <c r="S77" s="83">
        <f t="shared" si="55"/>
        <v>0.13021919659100287</v>
      </c>
      <c r="T77" s="83">
        <f t="shared" si="56"/>
        <v>0.38552957451228564</v>
      </c>
      <c r="U77" s="83">
        <f t="shared" si="57"/>
        <v>0.45662653354206245</v>
      </c>
      <c r="V77" s="83">
        <f t="shared" si="58"/>
        <v>0.24383280481564945</v>
      </c>
      <c r="W77" s="83">
        <f t="shared" si="59"/>
        <v>0.25662016228000722</v>
      </c>
      <c r="X77" s="83">
        <f t="shared" si="60"/>
        <v>0.64773301687650753</v>
      </c>
      <c r="Y77" s="83">
        <f t="shared" si="61"/>
        <v>0.13881063020712148</v>
      </c>
      <c r="Z77" s="83">
        <f t="shared" si="62"/>
        <v>0.34446105272216349</v>
      </c>
      <c r="AA77" s="83">
        <f t="shared" si="63"/>
        <v>4.7429615841166305E-2</v>
      </c>
      <c r="AB77" s="83">
        <f t="shared" si="64"/>
        <v>0.32038500996147312</v>
      </c>
      <c r="AC77" s="83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6">
        <f t="shared" si="66"/>
        <v>5.2919637048833401E-2</v>
      </c>
      <c r="AS77" s="83">
        <f t="shared" si="67"/>
        <v>0.77271589911700433</v>
      </c>
      <c r="AT77" s="83">
        <f t="shared" si="41"/>
        <v>0.10531965420983995</v>
      </c>
      <c r="AU77" s="83">
        <f t="shared" si="42"/>
        <v>0.28782589770373557</v>
      </c>
      <c r="AV77" s="83">
        <f t="shared" si="43"/>
        <v>0.4596106646998786</v>
      </c>
      <c r="AW77" s="83">
        <f t="shared" si="44"/>
        <v>0.40846007575106352</v>
      </c>
      <c r="AX77" s="83">
        <f t="shared" si="45"/>
        <v>0.47468048665174756</v>
      </c>
      <c r="AY77" s="83">
        <f t="shared" si="46"/>
        <v>0.91344052790175534</v>
      </c>
      <c r="AZ77" s="83">
        <f t="shared" si="47"/>
        <v>0.1087473387049834</v>
      </c>
      <c r="BA77" s="83">
        <f t="shared" si="48"/>
        <v>0.39803669665572383</v>
      </c>
      <c r="BB77" s="83">
        <f t="shared" si="49"/>
        <v>0.14381252782155371</v>
      </c>
      <c r="BC77" s="83">
        <f t="shared" si="50"/>
        <v>0.60049071770864559</v>
      </c>
      <c r="BD77" s="83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6">
        <f t="shared" si="53"/>
        <v>6.1559174360696023E-2</v>
      </c>
      <c r="R78" s="83">
        <f t="shared" si="54"/>
        <v>2.4746746039979675</v>
      </c>
      <c r="S78" s="83">
        <f t="shared" si="55"/>
        <v>0.13322464746337404</v>
      </c>
      <c r="T78" s="83">
        <f t="shared" si="56"/>
        <v>0.23877648752624472</v>
      </c>
      <c r="U78" s="83">
        <f t="shared" si="57"/>
        <v>0.8384475519013147</v>
      </c>
      <c r="V78" s="83">
        <f t="shared" si="58"/>
        <v>0.22943959883213158</v>
      </c>
      <c r="W78" s="83">
        <f t="shared" si="59"/>
        <v>0.21549811617256309</v>
      </c>
      <c r="X78" s="83">
        <f t="shared" si="60"/>
        <v>0.6277449827287479</v>
      </c>
      <c r="Y78" s="83">
        <f t="shared" si="61"/>
        <v>0.29579585448924822</v>
      </c>
      <c r="Z78" s="83">
        <f t="shared" si="62"/>
        <v>0.59811134880030048</v>
      </c>
      <c r="AA78" s="83">
        <f t="shared" si="63"/>
        <v>1.1618418359872989E-2</v>
      </c>
      <c r="AB78" s="83">
        <f t="shared" si="64"/>
        <v>0.30177686401794951</v>
      </c>
      <c r="AC78" s="83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6">
        <f t="shared" si="66"/>
        <v>5.9724380347623507E-2</v>
      </c>
      <c r="AS78" s="83">
        <f t="shared" si="67"/>
        <v>1.0802405382806839</v>
      </c>
      <c r="AT78" s="83">
        <f t="shared" si="41"/>
        <v>0.11087254404103959</v>
      </c>
      <c r="AU78" s="83">
        <f t="shared" si="42"/>
        <v>0.16605634371533851</v>
      </c>
      <c r="AV78" s="83">
        <f t="shared" si="43"/>
        <v>0.88285921508782494</v>
      </c>
      <c r="AW78" s="83">
        <f t="shared" si="44"/>
        <v>0.37462633497904169</v>
      </c>
      <c r="AX78" s="83">
        <f t="shared" si="45"/>
        <v>0.42598224734227236</v>
      </c>
      <c r="AY78" s="83">
        <f t="shared" si="46"/>
        <v>0.96608139037257779</v>
      </c>
      <c r="AZ78" s="83">
        <f t="shared" si="47"/>
        <v>0.26415365477289732</v>
      </c>
      <c r="BA78" s="83">
        <f t="shared" si="48"/>
        <v>0.80456114647559351</v>
      </c>
      <c r="BB78" s="83">
        <f t="shared" si="49"/>
        <v>2.7893431238346294E-2</v>
      </c>
      <c r="BC78" s="83">
        <f t="shared" si="50"/>
        <v>0.51558016057518663</v>
      </c>
      <c r="BD78" s="83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6">
        <f t="shared" si="53"/>
        <v>7.2396997116398465E-2</v>
      </c>
      <c r="R79" s="83">
        <f t="shared" si="54"/>
        <v>3.5651317284999045</v>
      </c>
      <c r="S79" s="83">
        <f t="shared" si="55"/>
        <v>9.8582361671637989E-2</v>
      </c>
      <c r="T79" s="83">
        <f t="shared" si="56"/>
        <v>0.34349427393829973</v>
      </c>
      <c r="U79" s="83">
        <f t="shared" si="57"/>
        <v>0.52103743062631291</v>
      </c>
      <c r="V79" s="83">
        <f t="shared" si="58"/>
        <v>0.21756304299818485</v>
      </c>
      <c r="W79" s="83">
        <f t="shared" si="59"/>
        <v>0.23698585639322348</v>
      </c>
      <c r="X79" s="83">
        <f t="shared" si="60"/>
        <v>0.5568905055285932</v>
      </c>
      <c r="Y79" s="83">
        <f t="shared" si="61"/>
        <v>0.29003822758664388</v>
      </c>
      <c r="Z79" s="83">
        <f t="shared" si="62"/>
        <v>0.47241790985467369</v>
      </c>
      <c r="AA79" s="83">
        <f t="shared" si="63"/>
        <v>4.4242657404981636E-2</v>
      </c>
      <c r="AB79" s="83">
        <f t="shared" si="64"/>
        <v>0.35647684334071617</v>
      </c>
      <c r="AC79" s="83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6">
        <f t="shared" si="66"/>
        <v>6.2711359496998131E-2</v>
      </c>
      <c r="AS79" s="83">
        <f t="shared" si="67"/>
        <v>1.5804107631511459</v>
      </c>
      <c r="AT79" s="83">
        <f t="shared" si="41"/>
        <v>7.9317194508873451E-2</v>
      </c>
      <c r="AU79" s="83">
        <f t="shared" si="42"/>
        <v>0.27163232144871025</v>
      </c>
      <c r="AV79" s="83">
        <f t="shared" si="43"/>
        <v>0.52765241439219379</v>
      </c>
      <c r="AW79" s="83">
        <f t="shared" si="44"/>
        <v>0.34641108572442075</v>
      </c>
      <c r="AX79" s="83">
        <f t="shared" si="45"/>
        <v>0.44791195413391205</v>
      </c>
      <c r="AY79" s="83">
        <f t="shared" si="46"/>
        <v>0.77018049207340911</v>
      </c>
      <c r="AZ79" s="83">
        <f t="shared" si="47"/>
        <v>0.25810492806377777</v>
      </c>
      <c r="BA79" s="83">
        <f t="shared" si="48"/>
        <v>0.52748005886760607</v>
      </c>
      <c r="BB79" s="83">
        <f t="shared" si="49"/>
        <v>0.10210920895999788</v>
      </c>
      <c r="BC79" s="83">
        <f t="shared" si="50"/>
        <v>0.63687364281098513</v>
      </c>
      <c r="BD79" s="83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6">
        <f t="shared" si="53"/>
        <v>7.7586494832337705E-2</v>
      </c>
      <c r="R80" s="83">
        <f t="shared" si="54"/>
        <v>3.3175875514077133</v>
      </c>
      <c r="S80" s="83">
        <f t="shared" si="55"/>
        <v>0.15224527536464835</v>
      </c>
      <c r="T80" s="83">
        <f t="shared" si="56"/>
        <v>0.749992213771421</v>
      </c>
      <c r="U80" s="83">
        <f t="shared" si="57"/>
        <v>0.68785767577958501</v>
      </c>
      <c r="V80" s="83">
        <f t="shared" si="58"/>
        <v>0.23380093419694897</v>
      </c>
      <c r="W80" s="83">
        <f t="shared" si="59"/>
        <v>0.25307115824510129</v>
      </c>
      <c r="X80" s="83">
        <f t="shared" si="60"/>
        <v>0.55714079036505326</v>
      </c>
      <c r="Y80" s="83">
        <f t="shared" si="61"/>
        <v>7.4981670135954206E-2</v>
      </c>
      <c r="Z80" s="83">
        <f t="shared" si="62"/>
        <v>0.32821027576472744</v>
      </c>
      <c r="AA80" s="83">
        <f t="shared" si="63"/>
        <v>0.34431989789660394</v>
      </c>
      <c r="AB80" s="83">
        <f t="shared" si="64"/>
        <v>0.36974020763356708</v>
      </c>
      <c r="AC80" s="83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6">
        <f t="shared" si="66"/>
        <v>7.5019126341982378E-2</v>
      </c>
      <c r="AS80" s="83">
        <f t="shared" si="67"/>
        <v>1.5680315751312346</v>
      </c>
      <c r="AT80" s="83">
        <f t="shared" si="41"/>
        <v>0.12433586788425047</v>
      </c>
      <c r="AU80" s="83">
        <f t="shared" si="42"/>
        <v>0.6380083452371631</v>
      </c>
      <c r="AV80" s="83">
        <f t="shared" si="43"/>
        <v>0.69388265905271729</v>
      </c>
      <c r="AW80" s="83">
        <f t="shared" si="44"/>
        <v>0.39196340149044184</v>
      </c>
      <c r="AX80" s="83">
        <f t="shared" si="45"/>
        <v>0.46706199281481048</v>
      </c>
      <c r="AY80" s="83">
        <f t="shared" si="46"/>
        <v>0.83453310827898575</v>
      </c>
      <c r="AZ80" s="83">
        <f t="shared" si="47"/>
        <v>6.2876313565444972E-2</v>
      </c>
      <c r="BA80" s="83">
        <f t="shared" si="48"/>
        <v>0.39036283432693436</v>
      </c>
      <c r="BB80" s="83">
        <f t="shared" si="49"/>
        <v>0.76492602262488296</v>
      </c>
      <c r="BC80" s="83">
        <f t="shared" si="50"/>
        <v>0.6612410676986672</v>
      </c>
      <c r="BD80" s="83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6">
        <f t="shared" si="53"/>
        <v>8.5946149900761881E-2</v>
      </c>
      <c r="R81" s="83">
        <f t="shared" si="54"/>
        <v>3.6900212582295713</v>
      </c>
      <c r="S81" s="83">
        <f t="shared" si="55"/>
        <v>7.1787482310957523E-2</v>
      </c>
      <c r="T81" s="83">
        <f t="shared" si="56"/>
        <v>0.92130633817409158</v>
      </c>
      <c r="U81" s="83">
        <f t="shared" si="57"/>
        <v>0.5618366748227237</v>
      </c>
      <c r="V81" s="83">
        <f t="shared" si="58"/>
        <v>0.33687620333449636</v>
      </c>
      <c r="W81" s="83">
        <f t="shared" si="59"/>
        <v>0.28443266009121287</v>
      </c>
      <c r="X81" s="83">
        <f t="shared" si="60"/>
        <v>0.64226362773570833</v>
      </c>
      <c r="Y81" s="83">
        <f t="shared" si="61"/>
        <v>0.222148518593178</v>
      </c>
      <c r="Z81" s="83">
        <f t="shared" si="62"/>
        <v>0.50180232636005961</v>
      </c>
      <c r="AA81" s="83">
        <f t="shared" si="63"/>
        <v>6.6842004835693539E-2</v>
      </c>
      <c r="AB81" s="83">
        <f t="shared" si="64"/>
        <v>0.47942597511447194</v>
      </c>
      <c r="AC81" s="83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6">
        <f t="shared" si="66"/>
        <v>8.2287214751164628E-2</v>
      </c>
      <c r="AS81" s="83">
        <f t="shared" si="67"/>
        <v>1.7234552265297243</v>
      </c>
      <c r="AT81" s="83">
        <f t="shared" si="41"/>
        <v>5.5442185811254999E-2</v>
      </c>
      <c r="AU81" s="83">
        <f t="shared" si="42"/>
        <v>0.73525874198484609</v>
      </c>
      <c r="AV81" s="83">
        <f t="shared" si="43"/>
        <v>0.63278042065346696</v>
      </c>
      <c r="AW81" s="83">
        <f t="shared" si="44"/>
        <v>0.58006957970379547</v>
      </c>
      <c r="AX81" s="83">
        <f t="shared" si="45"/>
        <v>0.53165327624419156</v>
      </c>
      <c r="AY81" s="83">
        <f t="shared" si="46"/>
        <v>1.0129963627442933</v>
      </c>
      <c r="AZ81" s="83">
        <f t="shared" si="47"/>
        <v>0.19906251159104979</v>
      </c>
      <c r="BA81" s="83">
        <f t="shared" si="48"/>
        <v>0.6658626222843963</v>
      </c>
      <c r="BB81" s="83">
        <f t="shared" si="49"/>
        <v>0.17312061501201317</v>
      </c>
      <c r="BC81" s="83">
        <f t="shared" si="50"/>
        <v>0.8093364517858721</v>
      </c>
      <c r="BD81" s="83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6">
        <f t="shared" si="53"/>
        <v>7.4337232159194189E-2</v>
      </c>
      <c r="R82" s="83">
        <f t="shared" si="54"/>
        <v>2.3008748894949007</v>
      </c>
      <c r="S82" s="83">
        <f t="shared" si="55"/>
        <v>0.15001244458982274</v>
      </c>
      <c r="T82" s="83">
        <f t="shared" si="56"/>
        <v>0.6794562339920337</v>
      </c>
      <c r="U82" s="83">
        <f t="shared" si="57"/>
        <v>1.2240351042502455</v>
      </c>
      <c r="V82" s="83">
        <f t="shared" si="58"/>
        <v>0.34665599687326781</v>
      </c>
      <c r="W82" s="83">
        <f t="shared" si="59"/>
        <v>0.40023523422052204</v>
      </c>
      <c r="X82" s="83">
        <f t="shared" si="60"/>
        <v>0.76838696727772615</v>
      </c>
      <c r="Y82" s="83">
        <f t="shared" si="61"/>
        <v>0.23453818963215947</v>
      </c>
      <c r="Z82" s="83">
        <f t="shared" si="62"/>
        <v>0.5322448711419846</v>
      </c>
      <c r="AA82" s="83">
        <f t="shared" si="63"/>
        <v>6.492733448956016E-2</v>
      </c>
      <c r="AB82" s="83">
        <f t="shared" si="64"/>
        <v>0.43124715046091011</v>
      </c>
      <c r="AC82" s="83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6">
        <f t="shared" si="66"/>
        <v>8.0005208860851162E-2</v>
      </c>
      <c r="AS82" s="83">
        <f t="shared" si="67"/>
        <v>0.98691173102518792</v>
      </c>
      <c r="AT82" s="83">
        <f t="shared" si="41"/>
        <v>0.12110277388476373</v>
      </c>
      <c r="AU82" s="83">
        <f t="shared" si="42"/>
        <v>0.52644282909686546</v>
      </c>
      <c r="AV82" s="83">
        <f t="shared" si="43"/>
        <v>1.2087765355561135</v>
      </c>
      <c r="AW82" s="83">
        <f t="shared" si="44"/>
        <v>0.58307038300319092</v>
      </c>
      <c r="AX82" s="83">
        <f t="shared" si="45"/>
        <v>0.69006445779921932</v>
      </c>
      <c r="AY82" s="83">
        <f t="shared" si="46"/>
        <v>1.2291863582119946</v>
      </c>
      <c r="AZ82" s="83">
        <f t="shared" si="47"/>
        <v>0.21099963210036987</v>
      </c>
      <c r="BA82" s="83">
        <f t="shared" si="48"/>
        <v>0.75294062166768849</v>
      </c>
      <c r="BB82" s="83">
        <f t="shared" si="49"/>
        <v>0.15974564796478377</v>
      </c>
      <c r="BC82" s="83">
        <f t="shared" si="50"/>
        <v>0.81001268139311511</v>
      </c>
      <c r="BD82" s="83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6">
        <f t="shared" si="53"/>
        <v>5.6976255082355154E-2</v>
      </c>
      <c r="R83" s="83">
        <f t="shared" si="54"/>
        <v>1.6681927854056178</v>
      </c>
      <c r="S83" s="83">
        <f t="shared" si="55"/>
        <v>8.0772681752039069E-2</v>
      </c>
      <c r="T83" s="83">
        <f t="shared" si="56"/>
        <v>0.39717548266810321</v>
      </c>
      <c r="U83" s="83">
        <f t="shared" si="57"/>
        <v>1.0251058306968053</v>
      </c>
      <c r="V83" s="83">
        <f t="shared" si="58"/>
        <v>0.31261755726816592</v>
      </c>
      <c r="W83" s="83">
        <f t="shared" si="59"/>
        <v>0.37759095495296291</v>
      </c>
      <c r="X83" s="83">
        <f t="shared" si="60"/>
        <v>0.64666466177929338</v>
      </c>
      <c r="Y83" s="83">
        <f t="shared" si="61"/>
        <v>0.3534817666402445</v>
      </c>
      <c r="Z83" s="83">
        <f t="shared" si="62"/>
        <v>0.4448691429043678</v>
      </c>
      <c r="AA83" s="83">
        <f t="shared" si="63"/>
        <v>9.1023152693212039E-2</v>
      </c>
      <c r="AB83" s="83">
        <f t="shared" si="64"/>
        <v>0.27644543160275165</v>
      </c>
      <c r="AC83" s="83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6">
        <f t="shared" si="66"/>
        <v>6.2131595829869157E-2</v>
      </c>
      <c r="AS83" s="83">
        <f t="shared" si="67"/>
        <v>0.68736682838916308</v>
      </c>
      <c r="AT83" s="83">
        <f t="shared" si="41"/>
        <v>6.4639040998103456E-2</v>
      </c>
      <c r="AU83" s="83">
        <f t="shared" si="42"/>
        <v>0.2951636024102533</v>
      </c>
      <c r="AV83" s="83">
        <f t="shared" si="43"/>
        <v>0.84183339095693754</v>
      </c>
      <c r="AW83" s="83">
        <f t="shared" si="44"/>
        <v>0.54478403236898731</v>
      </c>
      <c r="AX83" s="83">
        <f t="shared" si="45"/>
        <v>0.68182189571147356</v>
      </c>
      <c r="AY83" s="83">
        <f t="shared" si="46"/>
        <v>0.98854979720115366</v>
      </c>
      <c r="AZ83" s="83">
        <f t="shared" si="47"/>
        <v>0.32147242558254274</v>
      </c>
      <c r="BA83" s="83">
        <f t="shared" si="48"/>
        <v>0.5654305998932232</v>
      </c>
      <c r="BB83" s="83">
        <f t="shared" si="49"/>
        <v>0.20520221188278373</v>
      </c>
      <c r="BC83" s="83">
        <f t="shared" si="50"/>
        <v>0.57551647274544115</v>
      </c>
      <c r="BD83" s="83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6">
        <f t="shared" si="53"/>
        <v>6.1142218424594663E-2</v>
      </c>
      <c r="R84" s="83">
        <f t="shared" si="54"/>
        <v>2.0795296836288935</v>
      </c>
      <c r="S84" s="83">
        <f t="shared" si="55"/>
        <v>0.15914100941382267</v>
      </c>
      <c r="T84" s="83">
        <f t="shared" si="56"/>
        <v>0.28908442375697996</v>
      </c>
      <c r="U84" s="83">
        <f t="shared" si="57"/>
        <v>0.47917816030046184</v>
      </c>
      <c r="V84" s="83">
        <f t="shared" si="58"/>
        <v>0.25422951508973946</v>
      </c>
      <c r="W84" s="83">
        <f t="shared" si="59"/>
        <v>0.41246022485564299</v>
      </c>
      <c r="X84" s="83">
        <f t="shared" si="60"/>
        <v>0.57540195206851164</v>
      </c>
      <c r="Y84" s="83">
        <f t="shared" si="61"/>
        <v>0.43069551762660668</v>
      </c>
      <c r="Z84" s="83">
        <f t="shared" si="62"/>
        <v>0.74683231924988369</v>
      </c>
      <c r="AA84" s="83">
        <f t="shared" si="63"/>
        <v>8.4664012338174985E-2</v>
      </c>
      <c r="AB84" s="83">
        <f t="shared" si="64"/>
        <v>0.35705314632550439</v>
      </c>
      <c r="AC84" s="83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6">
        <f t="shared" si="66"/>
        <v>6.567049221317367E-2</v>
      </c>
      <c r="AS84" s="83">
        <f t="shared" si="67"/>
        <v>0.97161821825993377</v>
      </c>
      <c r="AT84" s="83">
        <f t="shared" si="41"/>
        <v>0.13092626760259893</v>
      </c>
      <c r="AU84" s="83">
        <f t="shared" si="42"/>
        <v>0.2120027122758455</v>
      </c>
      <c r="AV84" s="83">
        <f t="shared" si="43"/>
        <v>0.43525848652259913</v>
      </c>
      <c r="AW84" s="83">
        <f t="shared" si="44"/>
        <v>0.43012309925177339</v>
      </c>
      <c r="AX84" s="83">
        <f t="shared" si="45"/>
        <v>0.72361047761665986</v>
      </c>
      <c r="AY84" s="83">
        <f t="shared" si="46"/>
        <v>0.83166065064778871</v>
      </c>
      <c r="AZ84" s="83">
        <f t="shared" si="47"/>
        <v>0.39698962250257885</v>
      </c>
      <c r="BA84" s="83">
        <f t="shared" si="48"/>
        <v>0.99024291099930684</v>
      </c>
      <c r="BB84" s="83">
        <f t="shared" si="49"/>
        <v>0.20761707031877685</v>
      </c>
      <c r="BC84" s="83">
        <f t="shared" si="50"/>
        <v>0.64868452315167358</v>
      </c>
      <c r="BD84" s="83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6">
        <f t="shared" si="53"/>
        <v>0.13051800137981262</v>
      </c>
      <c r="R85" s="83">
        <f t="shared" si="54"/>
        <v>5.9145897451730125</v>
      </c>
      <c r="S85" s="83">
        <f t="shared" si="55"/>
        <v>0.16033883557213394</v>
      </c>
      <c r="T85" s="83">
        <f t="shared" si="56"/>
        <v>0.82006646075274781</v>
      </c>
      <c r="U85" s="83">
        <f t="shared" si="57"/>
        <v>0.91609617861403503</v>
      </c>
      <c r="V85" s="83">
        <f t="shared" si="58"/>
        <v>0.58225370636201046</v>
      </c>
      <c r="W85" s="83">
        <f t="shared" si="59"/>
        <v>0.69672938025055686</v>
      </c>
      <c r="X85" s="83">
        <f t="shared" si="60"/>
        <v>1.091033852074887</v>
      </c>
      <c r="Y85" s="83">
        <f t="shared" si="61"/>
        <v>0.17553629402417079</v>
      </c>
      <c r="Z85" s="83">
        <f t="shared" si="62"/>
        <v>0.83708113373942628</v>
      </c>
      <c r="AA85" s="83">
        <f t="shared" si="63"/>
        <v>0.11731212891143915</v>
      </c>
      <c r="AB85" s="83">
        <f t="shared" si="64"/>
        <v>0.62379276159986974</v>
      </c>
      <c r="AC85" s="83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6">
        <f t="shared" si="66"/>
        <v>0.12188583902114569</v>
      </c>
      <c r="AS85" s="83">
        <f t="shared" si="67"/>
        <v>2.5456605556856839</v>
      </c>
      <c r="AT85" s="83">
        <f t="shared" si="41"/>
        <v>0.12183385696338664</v>
      </c>
      <c r="AU85" s="83">
        <f t="shared" si="42"/>
        <v>0.60447762821186146</v>
      </c>
      <c r="AV85" s="83">
        <f t="shared" si="43"/>
        <v>1.0309588014641051</v>
      </c>
      <c r="AW85" s="83">
        <f t="shared" si="44"/>
        <v>0.97304325786159518</v>
      </c>
      <c r="AX85" s="83">
        <f t="shared" si="45"/>
        <v>1.292512816610577</v>
      </c>
      <c r="AY85" s="83">
        <f t="shared" si="46"/>
        <v>1.5964709665500187</v>
      </c>
      <c r="AZ85" s="83">
        <f t="shared" si="47"/>
        <v>0.15398052146089211</v>
      </c>
      <c r="BA85" s="83">
        <f t="shared" si="48"/>
        <v>1.0855558137043004</v>
      </c>
      <c r="BB85" s="83">
        <f t="shared" si="49"/>
        <v>0.29045504040748438</v>
      </c>
      <c r="BC85" s="83">
        <f t="shared" si="50"/>
        <v>1.105531775514851</v>
      </c>
      <c r="BD85" s="83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6">
        <f t="shared" si="53"/>
        <v>0.13247857195113033</v>
      </c>
      <c r="R86" s="83">
        <f t="shared" si="54"/>
        <v>5.4629930489275749</v>
      </c>
      <c r="S86" s="83">
        <f t="shared" si="55"/>
        <v>0.20175964901613172</v>
      </c>
      <c r="T86" s="83">
        <f t="shared" si="56"/>
        <v>1.2691163050023697</v>
      </c>
      <c r="U86" s="83">
        <f t="shared" si="57"/>
        <v>0.94422751085048484</v>
      </c>
      <c r="V86" s="83">
        <f t="shared" si="58"/>
        <v>0.52865142233291329</v>
      </c>
      <c r="W86" s="83">
        <f t="shared" si="59"/>
        <v>0.46565573591823523</v>
      </c>
      <c r="X86" s="83">
        <f t="shared" si="60"/>
        <v>1.1172414341915899</v>
      </c>
      <c r="Y86" s="83">
        <f t="shared" si="61"/>
        <v>0.34090651678880279</v>
      </c>
      <c r="Z86" s="83">
        <f t="shared" si="62"/>
        <v>1.0729575420196564</v>
      </c>
      <c r="AA86" s="83">
        <f t="shared" si="63"/>
        <v>0.1045099925432464</v>
      </c>
      <c r="AB86" s="83">
        <f t="shared" si="64"/>
        <v>0.62640654408684227</v>
      </c>
      <c r="AC86" s="83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6">
        <f t="shared" si="66"/>
        <v>0.12473718469624107</v>
      </c>
      <c r="AS86" s="83">
        <f t="shared" si="67"/>
        <v>2.4213025590639159</v>
      </c>
      <c r="AT86" s="83">
        <f t="shared" si="41"/>
        <v>0.16297085251746421</v>
      </c>
      <c r="AU86" s="83">
        <f t="shared" si="42"/>
        <v>1.0058725831975845</v>
      </c>
      <c r="AV86" s="83">
        <f t="shared" si="43"/>
        <v>0.87621479106174405</v>
      </c>
      <c r="AW86" s="83">
        <f t="shared" si="44"/>
        <v>0.87888700712995027</v>
      </c>
      <c r="AX86" s="83">
        <f t="shared" si="45"/>
        <v>0.78762923514728744</v>
      </c>
      <c r="AY86" s="83">
        <f t="shared" si="46"/>
        <v>1.5884002062469422</v>
      </c>
      <c r="AZ86" s="83">
        <f t="shared" si="47"/>
        <v>0.2996974773467263</v>
      </c>
      <c r="BA86" s="83">
        <f t="shared" si="48"/>
        <v>1.3807172230437466</v>
      </c>
      <c r="BB86" s="83">
        <f t="shared" si="49"/>
        <v>0.27793008442652045</v>
      </c>
      <c r="BC86" s="83">
        <f t="shared" si="50"/>
        <v>1.1969607362341275</v>
      </c>
      <c r="BD86" s="83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6">
        <f t="shared" si="53"/>
        <v>8.1310040635020231E-2</v>
      </c>
      <c r="R87" s="83">
        <f t="shared" si="54"/>
        <v>2.799234399598284</v>
      </c>
      <c r="S87" s="83">
        <f t="shared" si="55"/>
        <v>0.16646009775856332</v>
      </c>
      <c r="T87" s="83">
        <f t="shared" si="56"/>
        <v>0.91999187206749744</v>
      </c>
      <c r="U87" s="83">
        <f t="shared" si="57"/>
        <v>0.73292480716967368</v>
      </c>
      <c r="V87" s="83">
        <f t="shared" si="58"/>
        <v>0.42971731175360367</v>
      </c>
      <c r="W87" s="83">
        <f t="shared" si="59"/>
        <v>0.22285057193978522</v>
      </c>
      <c r="X87" s="83">
        <f t="shared" si="60"/>
        <v>0.69241920625939901</v>
      </c>
      <c r="Y87" s="83">
        <f t="shared" si="61"/>
        <v>0.42561799522913524</v>
      </c>
      <c r="Z87" s="83">
        <f t="shared" si="62"/>
        <v>0.68803674426769412</v>
      </c>
      <c r="AA87" s="83">
        <f t="shared" si="63"/>
        <v>7.8100396705451061E-2</v>
      </c>
      <c r="AB87" s="83">
        <f t="shared" si="64"/>
        <v>0.42937583644034261</v>
      </c>
      <c r="AC87" s="83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6">
        <f t="shared" si="66"/>
        <v>8.3794170557853542E-2</v>
      </c>
      <c r="AS87" s="83">
        <f t="shared" si="67"/>
        <v>1.3422924472699076</v>
      </c>
      <c r="AT87" s="83">
        <f t="shared" si="41"/>
        <v>0.13783713921052226</v>
      </c>
      <c r="AU87" s="83">
        <f t="shared" si="42"/>
        <v>0.72364888800968508</v>
      </c>
      <c r="AV87" s="83">
        <f t="shared" si="43"/>
        <v>0.80464300844248082</v>
      </c>
      <c r="AW87" s="83">
        <f t="shared" si="44"/>
        <v>0.74942101613981593</v>
      </c>
      <c r="AX87" s="83">
        <f t="shared" si="45"/>
        <v>0.43337990265542081</v>
      </c>
      <c r="AY87" s="83">
        <f t="shared" si="46"/>
        <v>1.033370918122789</v>
      </c>
      <c r="AZ87" s="83">
        <f t="shared" si="47"/>
        <v>0.3872389220479579</v>
      </c>
      <c r="BA87" s="83">
        <f t="shared" si="48"/>
        <v>0.84461856710796801</v>
      </c>
      <c r="BB87" s="83">
        <f t="shared" si="49"/>
        <v>0.1941132371913101</v>
      </c>
      <c r="BC87" s="83">
        <f t="shared" si="50"/>
        <v>0.77914690953242205</v>
      </c>
      <c r="BD87" s="83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6">
        <f t="shared" si="53"/>
        <v>0.13044013553219957</v>
      </c>
      <c r="R88" s="83">
        <f t="shared" si="54"/>
        <v>5.7511230831802065</v>
      </c>
      <c r="S88" s="83">
        <f t="shared" si="55"/>
        <v>0.2045885602057177</v>
      </c>
      <c r="T88" s="83">
        <f t="shared" si="56"/>
        <v>0.90238539914551297</v>
      </c>
      <c r="U88" s="83">
        <f t="shared" si="57"/>
        <v>0.7433937071114034</v>
      </c>
      <c r="V88" s="83">
        <f t="shared" si="58"/>
        <v>0.52471461077809112</v>
      </c>
      <c r="W88" s="83">
        <f t="shared" si="59"/>
        <v>0.68939206992680446</v>
      </c>
      <c r="X88" s="83">
        <f t="shared" si="60"/>
        <v>1.012488709272658</v>
      </c>
      <c r="Y88" s="83">
        <f t="shared" si="61"/>
        <v>0.53789491591831162</v>
      </c>
      <c r="Z88" s="83">
        <f t="shared" si="62"/>
        <v>0.94607821801570458</v>
      </c>
      <c r="AA88" s="83">
        <f t="shared" si="63"/>
        <v>9.8349666980877826E-2</v>
      </c>
      <c r="AB88" s="83">
        <f t="shared" si="64"/>
        <v>0.56943781903301327</v>
      </c>
      <c r="AC88" s="83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6">
        <f t="shared" si="66"/>
        <v>0.12649986043209283</v>
      </c>
      <c r="AS88" s="83">
        <f t="shared" si="67"/>
        <v>2.6878274575199064</v>
      </c>
      <c r="AT88" s="83">
        <f t="shared" si="41"/>
        <v>0.16605179032976647</v>
      </c>
      <c r="AU88" s="83">
        <f t="shared" si="42"/>
        <v>0.67143095518462104</v>
      </c>
      <c r="AV88" s="83">
        <f t="shared" si="43"/>
        <v>0.68812798510665008</v>
      </c>
      <c r="AW88" s="83">
        <f t="shared" si="44"/>
        <v>0.88741969379350871</v>
      </c>
      <c r="AX88" s="83">
        <f t="shared" si="45"/>
        <v>1.3028071262997172</v>
      </c>
      <c r="AY88" s="83">
        <f t="shared" si="46"/>
        <v>1.4977711870505728</v>
      </c>
      <c r="AZ88" s="83">
        <f t="shared" si="47"/>
        <v>0.48301187832853137</v>
      </c>
      <c r="BA88" s="83">
        <f t="shared" si="48"/>
        <v>1.2400362470065478</v>
      </c>
      <c r="BB88" s="83">
        <f t="shared" si="49"/>
        <v>0.27003998664632706</v>
      </c>
      <c r="BC88" s="83">
        <f t="shared" si="50"/>
        <v>1.0956968021828557</v>
      </c>
      <c r="BD88" s="83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6">
        <f t="shared" si="53"/>
        <v>0.25930668071910268</v>
      </c>
      <c r="R89" s="83">
        <f t="shared" si="54"/>
        <v>11.494301675160811</v>
      </c>
      <c r="S89" s="83">
        <f t="shared" si="55"/>
        <v>0.34631861128840813</v>
      </c>
      <c r="T89" s="83">
        <f t="shared" si="56"/>
        <v>1.4405379412707076</v>
      </c>
      <c r="U89" s="83">
        <f t="shared" si="57"/>
        <v>1.3221700972612465</v>
      </c>
      <c r="V89" s="83">
        <f t="shared" si="58"/>
        <v>1.2729385504900765</v>
      </c>
      <c r="W89" s="83">
        <f t="shared" si="59"/>
        <v>1.494123961014183</v>
      </c>
      <c r="X89" s="83">
        <f t="shared" si="60"/>
        <v>3.0769221171386967</v>
      </c>
      <c r="Y89" s="83">
        <f t="shared" si="61"/>
        <v>0.57495014331598371</v>
      </c>
      <c r="Z89" s="83">
        <f t="shared" si="62"/>
        <v>1.4816366855198382</v>
      </c>
      <c r="AA89" s="83">
        <f t="shared" si="63"/>
        <v>7.3246871202234234E-2</v>
      </c>
      <c r="AB89" s="83">
        <f t="shared" si="64"/>
        <v>1.040016273295729</v>
      </c>
      <c r="AC89" s="83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6">
        <f t="shared" si="66"/>
        <v>0.25180515107178114</v>
      </c>
      <c r="AS89" s="83">
        <f t="shared" si="67"/>
        <v>5.1578086272881336</v>
      </c>
      <c r="AT89" s="83">
        <f t="shared" si="41"/>
        <v>0.2831472537948384</v>
      </c>
      <c r="AU89" s="83">
        <f t="shared" si="42"/>
        <v>1.127438098245181</v>
      </c>
      <c r="AV89" s="83">
        <f t="shared" si="43"/>
        <v>1.2984715105012818</v>
      </c>
      <c r="AW89" s="83">
        <f t="shared" si="44"/>
        <v>2.1681089552892807</v>
      </c>
      <c r="AX89" s="83">
        <f t="shared" si="45"/>
        <v>2.6572681639717244</v>
      </c>
      <c r="AY89" s="83">
        <f t="shared" si="46"/>
        <v>4.4126470603442636</v>
      </c>
      <c r="AZ89" s="83">
        <f t="shared" si="47"/>
        <v>0.50221949092563267</v>
      </c>
      <c r="BA89" s="83">
        <f t="shared" si="48"/>
        <v>1.897138848138771</v>
      </c>
      <c r="BB89" s="83">
        <f t="shared" si="49"/>
        <v>0.18391737303549643</v>
      </c>
      <c r="BC89" s="83">
        <f t="shared" si="50"/>
        <v>1.92400906383477</v>
      </c>
      <c r="BD89" s="83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6">
        <f t="shared" si="53"/>
        <v>0.20458141154209519</v>
      </c>
      <c r="R90" s="83">
        <f t="shared" si="54"/>
        <v>8.0926148968088185</v>
      </c>
      <c r="S90" s="83">
        <f t="shared" si="55"/>
        <v>0.34351971504759388</v>
      </c>
      <c r="T90" s="83">
        <f t="shared" si="56"/>
        <v>0.95956544822955181</v>
      </c>
      <c r="U90" s="83">
        <f t="shared" si="57"/>
        <v>1.3478289178301677</v>
      </c>
      <c r="V90" s="83">
        <f t="shared" si="58"/>
        <v>0.97417571167601802</v>
      </c>
      <c r="W90" s="83">
        <f t="shared" si="59"/>
        <v>0.97108157473225809</v>
      </c>
      <c r="X90" s="83">
        <f t="shared" si="60"/>
        <v>2.6655633234148635</v>
      </c>
      <c r="Y90" s="83">
        <f t="shared" si="61"/>
        <v>0.84405203607726298</v>
      </c>
      <c r="Z90" s="83">
        <f t="shared" si="62"/>
        <v>1.6584934051554059</v>
      </c>
      <c r="AA90" s="83">
        <f t="shared" si="63"/>
        <v>1.0034240659921166E-2</v>
      </c>
      <c r="AB90" s="83">
        <f t="shared" si="64"/>
        <v>0.91204522727737636</v>
      </c>
      <c r="AC90" s="83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6">
        <f t="shared" si="66"/>
        <v>0.20860510050867043</v>
      </c>
      <c r="AS90" s="83">
        <f t="shared" si="67"/>
        <v>3.6983313432025193</v>
      </c>
      <c r="AT90" s="83">
        <f t="shared" si="41"/>
        <v>0.28358916379971039</v>
      </c>
      <c r="AU90" s="83">
        <f t="shared" si="42"/>
        <v>0.72385947765896985</v>
      </c>
      <c r="AV90" s="83">
        <f t="shared" si="43"/>
        <v>1.1324623620451533</v>
      </c>
      <c r="AW90" s="83">
        <f t="shared" si="44"/>
        <v>1.6354378425163565</v>
      </c>
      <c r="AX90" s="83">
        <f t="shared" si="45"/>
        <v>1.7782944850651898</v>
      </c>
      <c r="AY90" s="83">
        <f t="shared" si="46"/>
        <v>3.8900997638966541</v>
      </c>
      <c r="AZ90" s="83">
        <f t="shared" si="47"/>
        <v>0.74196487503412711</v>
      </c>
      <c r="BA90" s="83">
        <f t="shared" si="48"/>
        <v>2.1364046204525633</v>
      </c>
      <c r="BB90" s="83">
        <f t="shared" si="49"/>
        <v>1.9019922913920032E-2</v>
      </c>
      <c r="BC90" s="83">
        <f t="shared" si="50"/>
        <v>1.6541841437461686</v>
      </c>
      <c r="BD90" s="83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6">
        <f t="shared" si="53"/>
        <v>0.12452032037765881</v>
      </c>
      <c r="R91" s="83">
        <f t="shared" si="54"/>
        <v>4.4591808049132888</v>
      </c>
      <c r="S91" s="83">
        <f t="shared" si="55"/>
        <v>0.28600986835463948</v>
      </c>
      <c r="T91" s="83">
        <f t="shared" si="56"/>
        <v>0.55368659652542729</v>
      </c>
      <c r="U91" s="83">
        <f t="shared" si="57"/>
        <v>1.6579639565137805</v>
      </c>
      <c r="V91" s="83">
        <f t="shared" si="58"/>
        <v>0.45039380712018418</v>
      </c>
      <c r="W91" s="83">
        <f t="shared" si="59"/>
        <v>0.62809950109566648</v>
      </c>
      <c r="X91" s="83">
        <f t="shared" si="60"/>
        <v>2.0500026814606489</v>
      </c>
      <c r="Y91" s="83">
        <f t="shared" si="61"/>
        <v>0.83700557928877894</v>
      </c>
      <c r="Z91" s="83">
        <f t="shared" si="62"/>
        <v>0.62303959692287114</v>
      </c>
      <c r="AA91" s="83">
        <f t="shared" si="63"/>
        <v>8.4996295254553364E-2</v>
      </c>
      <c r="AB91" s="83">
        <f t="shared" si="64"/>
        <v>0.52991381628935674</v>
      </c>
      <c r="AC91" s="83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6">
        <f t="shared" si="66"/>
        <v>0.13487827515377537</v>
      </c>
      <c r="AS91" s="83">
        <f t="shared" si="67"/>
        <v>2.1726623409549601</v>
      </c>
      <c r="AT91" s="83">
        <f t="shared" si="41"/>
        <v>0.24135124214733067</v>
      </c>
      <c r="AU91" s="83">
        <f t="shared" si="42"/>
        <v>0.40764571449479498</v>
      </c>
      <c r="AV91" s="83">
        <f t="shared" si="43"/>
        <v>1.6158391013496749</v>
      </c>
      <c r="AW91" s="83">
        <f t="shared" si="44"/>
        <v>0.76965411856146426</v>
      </c>
      <c r="AX91" s="83">
        <f t="shared" si="45"/>
        <v>1.2100897758591722</v>
      </c>
      <c r="AY91" s="83">
        <f t="shared" si="46"/>
        <v>3.3561095482817005</v>
      </c>
      <c r="AZ91" s="83">
        <f t="shared" si="47"/>
        <v>0.76831215652740492</v>
      </c>
      <c r="BA91" s="83">
        <f t="shared" si="48"/>
        <v>0.78233447856311722</v>
      </c>
      <c r="BB91" s="83">
        <f t="shared" si="49"/>
        <v>0.24458866872085408</v>
      </c>
      <c r="BC91" s="83">
        <f t="shared" si="50"/>
        <v>0.92014762972936226</v>
      </c>
      <c r="BD91" s="83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6">
        <f t="shared" si="53"/>
        <v>0.10495215982218187</v>
      </c>
      <c r="R92" s="83">
        <f t="shared" si="54"/>
        <v>3.9238389738480346</v>
      </c>
      <c r="S92" s="83">
        <f t="shared" si="55"/>
        <v>0.2096376537340533</v>
      </c>
      <c r="T92" s="83">
        <f t="shared" si="56"/>
        <v>0.69197181166545274</v>
      </c>
      <c r="U92" s="83">
        <f t="shared" si="57"/>
        <v>1.1061066677769151</v>
      </c>
      <c r="V92" s="83">
        <f t="shared" si="58"/>
        <v>0.21200742931727498</v>
      </c>
      <c r="W92" s="83">
        <f t="shared" si="59"/>
        <v>0.57462282693423272</v>
      </c>
      <c r="X92" s="83">
        <f t="shared" si="60"/>
        <v>1.5214032606469376</v>
      </c>
      <c r="Y92" s="83">
        <f t="shared" si="61"/>
        <v>0.59606546310030939</v>
      </c>
      <c r="Z92" s="83">
        <f t="shared" si="62"/>
        <v>0.57716442339563356</v>
      </c>
      <c r="AA92" s="83">
        <f t="shared" si="63"/>
        <v>0.42175573024333524</v>
      </c>
      <c r="AB92" s="83">
        <f t="shared" si="64"/>
        <v>0.37795096681155244</v>
      </c>
      <c r="AC92" s="83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6">
        <f t="shared" si="66"/>
        <v>0.11097723911231139</v>
      </c>
      <c r="AS92" s="83">
        <f t="shared" si="67"/>
        <v>1.9253806662317632</v>
      </c>
      <c r="AT92" s="83">
        <f t="shared" si="41"/>
        <v>0.17361444365274678</v>
      </c>
      <c r="AU92" s="83">
        <f t="shared" si="42"/>
        <v>0.61234187178568356</v>
      </c>
      <c r="AV92" s="83">
        <f t="shared" si="43"/>
        <v>1.1531370643412271</v>
      </c>
      <c r="AW92" s="83">
        <f t="shared" si="44"/>
        <v>0.36273753181679008</v>
      </c>
      <c r="AX92" s="83">
        <f t="shared" si="45"/>
        <v>1.0897680626513484</v>
      </c>
      <c r="AY92" s="83">
        <f t="shared" si="46"/>
        <v>2.0955312543740598</v>
      </c>
      <c r="AZ92" s="83">
        <f t="shared" si="47"/>
        <v>0.54560987391379712</v>
      </c>
      <c r="BA92" s="83">
        <f t="shared" si="48"/>
        <v>0.75453891371516213</v>
      </c>
      <c r="BB92" s="83">
        <f t="shared" si="49"/>
        <v>0.99460102185039068</v>
      </c>
      <c r="BC92" s="83">
        <f t="shared" si="50"/>
        <v>0.68979951102591575</v>
      </c>
      <c r="BD92" s="83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25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6">
        <f t="shared" si="53"/>
        <v>8.4299238461447379E-2</v>
      </c>
      <c r="R93" s="83">
        <f t="shared" si="54"/>
        <v>2.3918451055575534</v>
      </c>
      <c r="S93" s="83">
        <f t="shared" si="55"/>
        <v>9.6331324948104285E-2</v>
      </c>
      <c r="T93" s="83">
        <f t="shared" si="56"/>
        <v>0.66336867390292997</v>
      </c>
      <c r="U93" s="83">
        <f t="shared" si="57"/>
        <v>2.9449490776210667</v>
      </c>
      <c r="V93" s="83">
        <f t="shared" si="58"/>
        <v>0.26088646622762135</v>
      </c>
      <c r="W93" s="83">
        <f t="shared" si="59"/>
        <v>0.43564394424446629</v>
      </c>
      <c r="X93" s="83">
        <f t="shared" si="60"/>
        <v>0.70156356551749777</v>
      </c>
      <c r="Y93" s="83">
        <f t="shared" si="61"/>
        <v>0.57348776203417506</v>
      </c>
      <c r="Z93" s="83">
        <f t="shared" si="62"/>
        <v>0.50694844923769</v>
      </c>
      <c r="AA93" s="83">
        <f t="shared" si="63"/>
        <v>9.5373755011683659E-2</v>
      </c>
      <c r="AB93" s="83">
        <f t="shared" si="64"/>
        <v>0.31465610421057155</v>
      </c>
      <c r="AC93" s="83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6">
        <f t="shared" si="66"/>
        <v>9.0265424807658867E-2</v>
      </c>
      <c r="AS93" s="83">
        <f t="shared" si="67"/>
        <v>1.0714594180956034</v>
      </c>
      <c r="AT93" s="83">
        <f t="shared" si="41"/>
        <v>7.9085378576196935E-2</v>
      </c>
      <c r="AU93" s="83">
        <f t="shared" si="42"/>
        <v>0.51721669820359473</v>
      </c>
      <c r="AV93" s="83">
        <f t="shared" si="43"/>
        <v>3.2819115647433463</v>
      </c>
      <c r="AW93" s="83">
        <f t="shared" si="44"/>
        <v>0.45690298295123766</v>
      </c>
      <c r="AX93" s="83">
        <f t="shared" si="45"/>
        <v>0.83049476703556191</v>
      </c>
      <c r="AY93" s="83">
        <f t="shared" si="46"/>
        <v>1.0355629971257556</v>
      </c>
      <c r="AZ93" s="83">
        <f t="shared" si="47"/>
        <v>0.5080539258164618</v>
      </c>
      <c r="BA93" s="83">
        <f t="shared" si="48"/>
        <v>0.60966132168054266</v>
      </c>
      <c r="BB93" s="83">
        <f t="shared" si="49"/>
        <v>0.23094975522520575</v>
      </c>
      <c r="BC93" s="83">
        <f t="shared" si="50"/>
        <v>0.61427408852556864</v>
      </c>
      <c r="BD93" s="83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6">
        <f t="shared" si="53"/>
        <v>4.2678306560887114E-2</v>
      </c>
      <c r="R94" s="83">
        <f t="shared" si="54"/>
        <v>1.7726930178119651</v>
      </c>
      <c r="S94" s="83">
        <f t="shared" si="55"/>
        <v>0.10999557180271198</v>
      </c>
      <c r="T94" s="83">
        <f t="shared" si="56"/>
        <v>0.26711338917078797</v>
      </c>
      <c r="U94" s="83">
        <f t="shared" si="57"/>
        <v>0.29224712223505989</v>
      </c>
      <c r="V94" s="83">
        <f t="shared" si="58"/>
        <v>0.13150500018651964</v>
      </c>
      <c r="W94" s="83">
        <f t="shared" si="59"/>
        <v>4.149252555582883E-2</v>
      </c>
      <c r="X94" s="83">
        <f t="shared" si="60"/>
        <v>0.49186867263051043</v>
      </c>
      <c r="Y94" s="83">
        <f t="shared" si="61"/>
        <v>0.34144525919209251</v>
      </c>
      <c r="Z94" s="83">
        <f t="shared" si="62"/>
        <v>0.28668008041650145</v>
      </c>
      <c r="AA94" s="83">
        <f t="shared" si="63"/>
        <v>8.3710469946692928E-2</v>
      </c>
      <c r="AB94" s="83">
        <f t="shared" si="64"/>
        <v>0.2375636612961369</v>
      </c>
      <c r="AC94" s="83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6">
        <f t="shared" si="66"/>
        <v>4.1115482864875652E-2</v>
      </c>
      <c r="AS94" s="83">
        <f t="shared" si="67"/>
        <v>0.86426433383109613</v>
      </c>
      <c r="AT94" s="83">
        <f t="shared" si="41"/>
        <v>9.4634011862685607E-2</v>
      </c>
      <c r="AU94" s="83">
        <f t="shared" si="42"/>
        <v>0.198463439529945</v>
      </c>
      <c r="AV94" s="83">
        <f t="shared" si="43"/>
        <v>0.27141838286965886</v>
      </c>
      <c r="AW94" s="83">
        <f t="shared" si="44"/>
        <v>0.21698288072319663</v>
      </c>
      <c r="AX94" s="83">
        <f t="shared" si="45"/>
        <v>4.7588718456960034E-2</v>
      </c>
      <c r="AY94" s="83">
        <f t="shared" si="46"/>
        <v>0.66437322606061766</v>
      </c>
      <c r="AZ94" s="83">
        <f t="shared" si="47"/>
        <v>0.31708268143833568</v>
      </c>
      <c r="BA94" s="83">
        <f t="shared" si="48"/>
        <v>0.41392635778440284</v>
      </c>
      <c r="BB94" s="83">
        <f t="shared" si="49"/>
        <v>0.22544506469702258</v>
      </c>
      <c r="BC94" s="83">
        <f t="shared" si="50"/>
        <v>0.46470680277915183</v>
      </c>
      <c r="BD94" s="83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25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6">
        <f t="shared" si="53"/>
        <v>4.4035154730669657E-2</v>
      </c>
      <c r="R95" s="83">
        <f t="shared" si="54"/>
        <v>1.2018668149581622</v>
      </c>
      <c r="S95" s="83">
        <f t="shared" si="55"/>
        <v>3.5084080137173207E-2</v>
      </c>
      <c r="T95" s="83">
        <f t="shared" si="56"/>
        <v>0.21230774926213747</v>
      </c>
      <c r="U95" s="83">
        <f t="shared" si="57"/>
        <v>1.686486534714317</v>
      </c>
      <c r="V95" s="83">
        <f t="shared" si="58"/>
        <v>9.4403350092981453E-2</v>
      </c>
      <c r="W95" s="83">
        <f t="shared" si="59"/>
        <v>0.22357405874571373</v>
      </c>
      <c r="X95" s="83">
        <f t="shared" si="60"/>
        <v>0.42840145322631856</v>
      </c>
      <c r="Y95" s="83">
        <f t="shared" si="61"/>
        <v>0.23283499733061014</v>
      </c>
      <c r="Z95" s="83">
        <f t="shared" si="62"/>
        <v>0.36653172049713673</v>
      </c>
      <c r="AA95" s="83">
        <f t="shared" si="63"/>
        <v>6.8348930599179611E-2</v>
      </c>
      <c r="AB95" s="83">
        <f t="shared" si="64"/>
        <v>0.26732069504847689</v>
      </c>
      <c r="AC95" s="83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6">
        <f t="shared" si="66"/>
        <v>4.7006677421264742E-2</v>
      </c>
      <c r="AS95" s="83">
        <f t="shared" si="67"/>
        <v>0.52231503847638527</v>
      </c>
      <c r="AT95" s="83">
        <f t="shared" si="41"/>
        <v>3.0302284444987778E-2</v>
      </c>
      <c r="AU95" s="83">
        <f t="shared" si="42"/>
        <v>0.14668258333252718</v>
      </c>
      <c r="AV95" s="83">
        <f t="shared" si="43"/>
        <v>1.4927849653833807</v>
      </c>
      <c r="AW95" s="83">
        <f t="shared" si="44"/>
        <v>0.15261980480921813</v>
      </c>
      <c r="AX95" s="83">
        <f t="shared" si="45"/>
        <v>0.41473901844511335</v>
      </c>
      <c r="AY95" s="83">
        <f t="shared" si="46"/>
        <v>0.66074092567550013</v>
      </c>
      <c r="AZ95" s="83">
        <f t="shared" si="47"/>
        <v>0.20710800288234107</v>
      </c>
      <c r="BA95" s="83">
        <f t="shared" si="48"/>
        <v>0.48000532219472897</v>
      </c>
      <c r="BB95" s="83">
        <f t="shared" si="49"/>
        <v>0.15115889051796844</v>
      </c>
      <c r="BC95" s="83">
        <f t="shared" si="50"/>
        <v>0.54517538605312232</v>
      </c>
      <c r="BD95" s="83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T22" sqref="T22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70" t="s">
        <v>1</v>
      </c>
      <c r="C2" s="70">
        <f>+MONTH(MAX('Indice PondENGHO'!A2:A5000))</f>
        <v>6</v>
      </c>
    </row>
    <row r="3" spans="2:9" x14ac:dyDescent="0.25">
      <c r="B3" s="70" t="s">
        <v>142</v>
      </c>
      <c r="C3" s="70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9" t="s">
        <v>143</v>
      </c>
      <c r="F5" s="69" t="s">
        <v>144</v>
      </c>
      <c r="G5" s="69" t="s">
        <v>145</v>
      </c>
      <c r="H5" s="69" t="s">
        <v>146</v>
      </c>
      <c r="I5" s="69" t="s">
        <v>147</v>
      </c>
    </row>
    <row r="6" spans="2:9" x14ac:dyDescent="0.25">
      <c r="B6">
        <f>+C2</f>
        <v>6</v>
      </c>
      <c r="C6">
        <f>+C3-1</f>
        <v>2023</v>
      </c>
      <c r="D6" s="67">
        <f t="shared" ref="D6" si="1">+DATE(C6,B6,1)</f>
        <v>45078</v>
      </c>
      <c r="E6" s="3">
        <f>+VLOOKUP(auxgr12!$D6,'Infla Mensual PondENGHO'!$A:$BP,E$3,FALSE)</f>
        <v>5.6976255082355154E-2</v>
      </c>
      <c r="F6" s="3">
        <f>+VLOOKUP(auxgr12!$D6,'Infla Mensual PondENGHO'!$A:$BP,F$3,FALSE)</f>
        <v>5.7797379716095554E-2</v>
      </c>
      <c r="G6" s="3">
        <f>+VLOOKUP(auxgr12!$D6,'Infla Mensual PondENGHO'!$A:$BP,G$3,FALSE)</f>
        <v>5.8441121044883193E-2</v>
      </c>
      <c r="H6" s="3">
        <f>+VLOOKUP(auxgr12!$D6,'Infla Mensual PondENGHO'!$A:$BP,H$3,FALSE)</f>
        <v>5.9827916226151467E-2</v>
      </c>
      <c r="I6" s="3">
        <f>+VLOOKUP(auxgr12!$D6,'Infla Mensual PondENGHO'!$A:$BP,I$3,FALSE)</f>
        <v>6.2131595829869157E-2</v>
      </c>
    </row>
    <row r="7" spans="2:9" x14ac:dyDescent="0.25">
      <c r="B7">
        <f>+C2+1</f>
        <v>7</v>
      </c>
      <c r="C7">
        <f>+C3-1</f>
        <v>2023</v>
      </c>
      <c r="D7" s="67">
        <f>+DATE(C7,B7,1)</f>
        <v>45108</v>
      </c>
      <c r="E7" s="3">
        <f>+VLOOKUP(auxgr12!$D7,'Infla Mensual PondENGHO'!$A:$BP,E$3,FALSE)</f>
        <v>6.1142218424594663E-2</v>
      </c>
      <c r="F7" s="3">
        <f>+VLOOKUP(auxgr12!$D7,'Infla Mensual PondENGHO'!$A:$BP,F$3,FALSE)</f>
        <v>6.2276960487531063E-2</v>
      </c>
      <c r="G7" s="3">
        <f>+VLOOKUP(auxgr12!$D7,'Infla Mensual PondENGHO'!$A:$BP,G$3,FALSE)</f>
        <v>6.3219379750594218E-2</v>
      </c>
      <c r="H7" s="3">
        <f>+VLOOKUP(auxgr12!$D7,'Infla Mensual PondENGHO'!$A:$BP,H$3,FALSE)</f>
        <v>6.3920111007106817E-2</v>
      </c>
      <c r="I7" s="3">
        <f>+VLOOKUP(auxgr12!$D7,'Infla Mensual PondENGHO'!$A:$BP,I$3,FALSE)</f>
        <v>6.567049221317367E-2</v>
      </c>
    </row>
    <row r="8" spans="2:9" x14ac:dyDescent="0.25">
      <c r="B8">
        <f t="shared" ref="B8:B15" si="2">+IF(B7=12,1,+B7+1)</f>
        <v>8</v>
      </c>
      <c r="C8">
        <f t="shared" ref="C8:C15" si="3">+IF(B8=1,+C7+1,C7)</f>
        <v>2023</v>
      </c>
      <c r="D8" s="67">
        <f t="shared" ref="D8:D18" si="4">+DATE(C8,B8,1)</f>
        <v>45139</v>
      </c>
      <c r="E8" s="3">
        <f>+VLOOKUP(auxgr12!$D8,'Infla Mensual PondENGHO'!$A:$BP,E$3,FALSE)</f>
        <v>0.13051800137981262</v>
      </c>
      <c r="F8" s="3">
        <f>+VLOOKUP(auxgr12!$D8,'Infla Mensual PondENGHO'!$A:$BP,F$3,FALSE)</f>
        <v>0.12599511781629347</v>
      </c>
      <c r="G8" s="3">
        <f>+VLOOKUP(auxgr12!$D8,'Infla Mensual PondENGHO'!$A:$BP,G$3,FALSE)</f>
        <v>0.12479389858211865</v>
      </c>
      <c r="H8" s="3">
        <f>+VLOOKUP(auxgr12!$D8,'Infla Mensual PondENGHO'!$A:$BP,H$3,FALSE)</f>
        <v>0.12315197892183671</v>
      </c>
      <c r="I8" s="3">
        <f>+VLOOKUP(auxgr12!$D8,'Infla Mensual PondENGHO'!$A:$BP,I$3,FALSE)</f>
        <v>0.12188583902114569</v>
      </c>
    </row>
    <row r="9" spans="2:9" x14ac:dyDescent="0.25">
      <c r="B9">
        <f t="shared" si="2"/>
        <v>9</v>
      </c>
      <c r="C9">
        <f t="shared" si="3"/>
        <v>2023</v>
      </c>
      <c r="D9" s="67">
        <f t="shared" si="4"/>
        <v>45170</v>
      </c>
      <c r="E9" s="3">
        <f>+VLOOKUP(auxgr12!$D9,'Infla Mensual PondENGHO'!$A:$BP,E$3,FALSE)</f>
        <v>0.13247857195113033</v>
      </c>
      <c r="F9" s="3">
        <f>+VLOOKUP(auxgr12!$D9,'Infla Mensual PondENGHO'!$A:$BP,F$3,FALSE)</f>
        <v>0.12985278325771588</v>
      </c>
      <c r="G9" s="3">
        <f>+VLOOKUP(auxgr12!$D9,'Infla Mensual PondENGHO'!$A:$BP,G$3,FALSE)</f>
        <v>0.12891574331296174</v>
      </c>
      <c r="H9" s="3">
        <f>+VLOOKUP(auxgr12!$D9,'Infla Mensual PondENGHO'!$A:$BP,H$3,FALSE)</f>
        <v>0.12713376024682055</v>
      </c>
      <c r="I9" s="3">
        <f>+VLOOKUP(auxgr12!$D9,'Infla Mensual PondENGHO'!$A:$BP,I$3,FALSE)</f>
        <v>0.12473718469624107</v>
      </c>
    </row>
    <row r="10" spans="2:9" x14ac:dyDescent="0.25">
      <c r="B10">
        <f t="shared" si="2"/>
        <v>10</v>
      </c>
      <c r="C10">
        <f t="shared" si="3"/>
        <v>2023</v>
      </c>
      <c r="D10" s="67">
        <f t="shared" si="4"/>
        <v>45200</v>
      </c>
      <c r="E10" s="3">
        <f>+VLOOKUP(auxgr12!$D10,'Infla Mensual PondENGHO'!$A:$BP,E$3,FALSE)</f>
        <v>8.1310040635020231E-2</v>
      </c>
      <c r="F10" s="3">
        <f>+VLOOKUP(auxgr12!$D10,'Infla Mensual PondENGHO'!$A:$BP,F$3,FALSE)</f>
        <v>8.2531664141957339E-2</v>
      </c>
      <c r="G10" s="3">
        <f>+VLOOKUP(auxgr12!$D10,'Infla Mensual PondENGHO'!$A:$BP,G$3,FALSE)</f>
        <v>8.2852463205679738E-2</v>
      </c>
      <c r="H10" s="3">
        <f>+VLOOKUP(auxgr12!$D10,'Infla Mensual PondENGHO'!$A:$BP,H$3,FALSE)</f>
        <v>8.2907970696898703E-2</v>
      </c>
      <c r="I10" s="3">
        <f>+VLOOKUP(auxgr12!$D10,'Infla Mensual PondENGHO'!$A:$BP,I$3,FALSE)</f>
        <v>8.3794170557853542E-2</v>
      </c>
    </row>
    <row r="11" spans="2:9" x14ac:dyDescent="0.25">
      <c r="B11">
        <f t="shared" si="2"/>
        <v>11</v>
      </c>
      <c r="C11">
        <f t="shared" si="3"/>
        <v>2023</v>
      </c>
      <c r="D11" s="67">
        <f t="shared" si="4"/>
        <v>45231</v>
      </c>
      <c r="E11" s="3">
        <f>+VLOOKUP(auxgr12!$D11,'Infla Mensual PondENGHO'!$A:$BP,E$3,FALSE)</f>
        <v>0.13044013553219957</v>
      </c>
      <c r="F11" s="3">
        <f>+VLOOKUP(auxgr12!$D11,'Infla Mensual PondENGHO'!$A:$BP,F$3,FALSE)</f>
        <v>0.12868027167293605</v>
      </c>
      <c r="G11" s="3">
        <f>+VLOOKUP(auxgr12!$D11,'Infla Mensual PondENGHO'!$A:$BP,G$3,FALSE)</f>
        <v>0.12895689669512378</v>
      </c>
      <c r="H11" s="3">
        <f>+VLOOKUP(auxgr12!$D11,'Infla Mensual PondENGHO'!$A:$BP,H$3,FALSE)</f>
        <v>0.12766829611435759</v>
      </c>
      <c r="I11" s="3">
        <f>+VLOOKUP(auxgr12!$D11,'Infla Mensual PondENGHO'!$A:$BP,I$3,FALSE)</f>
        <v>0.12649986043209283</v>
      </c>
    </row>
    <row r="12" spans="2:9" x14ac:dyDescent="0.25">
      <c r="B12">
        <f t="shared" si="2"/>
        <v>12</v>
      </c>
      <c r="C12">
        <f t="shared" si="3"/>
        <v>2023</v>
      </c>
      <c r="D12" s="67">
        <f t="shared" si="4"/>
        <v>45261</v>
      </c>
      <c r="E12" s="3">
        <f>+VLOOKUP(auxgr12!$D12,'Infla Mensual PondENGHO'!$A:$BP,E$3,FALSE)</f>
        <v>0.25930668071910268</v>
      </c>
      <c r="F12" s="3">
        <f>+VLOOKUP(auxgr12!$D12,'Infla Mensual PondENGHO'!$A:$BP,F$3,FALSE)</f>
        <v>0.25572870220640764</v>
      </c>
      <c r="G12" s="3">
        <f>+VLOOKUP(auxgr12!$D12,'Infla Mensual PondENGHO'!$A:$BP,G$3,FALSE)</f>
        <v>0.25500131445175733</v>
      </c>
      <c r="H12" s="3">
        <f>+VLOOKUP(auxgr12!$D12,'Infla Mensual PondENGHO'!$A:$BP,H$3,FALSE)</f>
        <v>0.25453497673378456</v>
      </c>
      <c r="I12" s="3">
        <f>+VLOOKUP(auxgr12!$D12,'Infla Mensual PondENGHO'!$A:$BP,I$3,FALSE)</f>
        <v>0.25180515107178114</v>
      </c>
    </row>
    <row r="13" spans="2:9" x14ac:dyDescent="0.25">
      <c r="B13">
        <f t="shared" si="2"/>
        <v>1</v>
      </c>
      <c r="C13">
        <f t="shared" si="3"/>
        <v>2024</v>
      </c>
      <c r="D13" s="67">
        <f t="shared" si="4"/>
        <v>45292</v>
      </c>
      <c r="E13" s="3">
        <f>+VLOOKUP(auxgr12!$D13,'Infla Mensual PondENGHO'!$A:$BP,E$3,FALSE)</f>
        <v>0.20458141154209519</v>
      </c>
      <c r="F13" s="3">
        <f>+VLOOKUP(auxgr12!$D13,'Infla Mensual PondENGHO'!$A:$BP,F$3,FALSE)</f>
        <v>0.2060060306089917</v>
      </c>
      <c r="G13" s="3">
        <f>+VLOOKUP(auxgr12!$D13,'Infla Mensual PondENGHO'!$A:$BP,G$3,FALSE)</f>
        <v>0.20595148300979838</v>
      </c>
      <c r="H13" s="3">
        <f>+VLOOKUP(auxgr12!$D13,'Infla Mensual PondENGHO'!$A:$BP,H$3,FALSE)</f>
        <v>0.20816975702616336</v>
      </c>
      <c r="I13" s="3">
        <f>+VLOOKUP(auxgr12!$D13,'Infla Mensual PondENGHO'!$A:$BP,I$3,FALSE)</f>
        <v>0.20860510050867043</v>
      </c>
    </row>
    <row r="14" spans="2:9" x14ac:dyDescent="0.25">
      <c r="B14">
        <f t="shared" si="2"/>
        <v>2</v>
      </c>
      <c r="C14">
        <f t="shared" si="3"/>
        <v>2024</v>
      </c>
      <c r="D14" s="67">
        <f t="shared" si="4"/>
        <v>45323</v>
      </c>
      <c r="E14" s="3">
        <f>+VLOOKUP(auxgr12!$D14,'Infla Mensual PondENGHO'!$A:$BP,E$3,FALSE)</f>
        <v>0.12452032037765881</v>
      </c>
      <c r="F14" s="3">
        <f>+VLOOKUP(auxgr12!$D14,'Infla Mensual PondENGHO'!$A:$BP,F$3,FALSE)</f>
        <v>0.13003508560672206</v>
      </c>
      <c r="G14" s="3">
        <f>+VLOOKUP(auxgr12!$D14,'Infla Mensual PondENGHO'!$A:$BP,G$3,FALSE)</f>
        <v>0.13013120494736774</v>
      </c>
      <c r="H14" s="3">
        <f>+VLOOKUP(auxgr12!$D14,'Infla Mensual PondENGHO'!$A:$BP,H$3,FALSE)</f>
        <v>0.13354219518869503</v>
      </c>
      <c r="I14" s="3">
        <f>+VLOOKUP(auxgr12!$D14,'Infla Mensual PondENGHO'!$A:$BP,I$3,FALSE)</f>
        <v>0.13487827515377537</v>
      </c>
    </row>
    <row r="15" spans="2:9" x14ac:dyDescent="0.25">
      <c r="B15">
        <f t="shared" si="2"/>
        <v>3</v>
      </c>
      <c r="C15">
        <f t="shared" si="3"/>
        <v>2024</v>
      </c>
      <c r="D15" s="67">
        <f t="shared" si="4"/>
        <v>45352</v>
      </c>
      <c r="E15" s="3">
        <f>+VLOOKUP(auxgr12!$D15,'Infla Mensual PondENGHO'!$A:$BP,E$3,FALSE)</f>
        <v>0.10495215982218187</v>
      </c>
      <c r="F15" s="3">
        <f>+VLOOKUP(auxgr12!$D15,'Infla Mensual PondENGHO'!$A:$BP,F$3,FALSE)</f>
        <v>0.10873591167641217</v>
      </c>
      <c r="G15" s="3">
        <f>+VLOOKUP(auxgr12!$D15,'Infla Mensual PondENGHO'!$A:$BP,G$3,FALSE)</f>
        <v>0.11074013722809561</v>
      </c>
      <c r="H15" s="3">
        <f>+VLOOKUP(auxgr12!$D15,'Infla Mensual PondENGHO'!$A:$BP,H$3,FALSE)</f>
        <v>0.11115884720172953</v>
      </c>
      <c r="I15" s="3">
        <f>+VLOOKUP(auxgr12!$D15,'Infla Mensual PondENGHO'!$A:$BP,I$3,FALSE)</f>
        <v>0.11097723911231139</v>
      </c>
    </row>
    <row r="16" spans="2:9" x14ac:dyDescent="0.25">
      <c r="B16">
        <f>+IF(B15=12,1,+B15+1)</f>
        <v>4</v>
      </c>
      <c r="C16">
        <f t="shared" ref="C16" si="5">+IF(B16=1,+C15+1,C15)</f>
        <v>2024</v>
      </c>
      <c r="D16" s="67">
        <f t="shared" si="4"/>
        <v>45383</v>
      </c>
      <c r="E16" s="3">
        <f>+VLOOKUP(auxgr12!$D16,'Infla Mensual PondENGHO'!$A:$BP,E$3,FALSE)</f>
        <v>8.4299238461447379E-2</v>
      </c>
      <c r="F16" s="3">
        <f>+VLOOKUP(auxgr12!$D16,'Infla Mensual PondENGHO'!$A:$BP,F$3,FALSE)</f>
        <v>8.6883528828919587E-2</v>
      </c>
      <c r="G16" s="3">
        <f>+VLOOKUP(auxgr12!$D16,'Infla Mensual PondENGHO'!$A:$BP,G$3,FALSE)</f>
        <v>8.8202404350806063E-2</v>
      </c>
      <c r="H16" s="3">
        <f>+VLOOKUP(auxgr12!$D16,'Infla Mensual PondENGHO'!$A:$BP,H$3,FALSE)</f>
        <v>8.806174899665975E-2</v>
      </c>
      <c r="I16" s="3">
        <f>+VLOOKUP(auxgr12!$D16,'Infla Mensual PondENGHO'!$A:$BP,I$3,FALSE)</f>
        <v>9.0265424807658867E-2</v>
      </c>
    </row>
    <row r="17" spans="2:9" x14ac:dyDescent="0.25">
      <c r="B17">
        <f t="shared" ref="B17:B18" si="6">+IF(B16=12,1,+B16+1)</f>
        <v>5</v>
      </c>
      <c r="C17">
        <f t="shared" ref="C17:C18" si="7">+IF(B17=1,+C16+1,C16)</f>
        <v>2024</v>
      </c>
      <c r="D17" s="67">
        <f t="shared" si="4"/>
        <v>45413</v>
      </c>
      <c r="E17" s="3">
        <f>+VLOOKUP(auxgr12!$D17,'Infla Mensual PondENGHO'!$A:$BP,E$3,FALSE)</f>
        <v>4.2678306560887114E-2</v>
      </c>
      <c r="F17" s="3">
        <f>+VLOOKUP(auxgr12!$D17,'Infla Mensual PondENGHO'!$A:$BP,F$3,FALSE)</f>
        <v>4.2916808344292123E-2</v>
      </c>
      <c r="G17" s="3">
        <f>+VLOOKUP(auxgr12!$D17,'Infla Mensual PondENGHO'!$A:$BP,G$3,FALSE)</f>
        <v>4.2386161819870427E-2</v>
      </c>
      <c r="H17" s="3">
        <f>+VLOOKUP(auxgr12!$D17,'Infla Mensual PondENGHO'!$A:$BP,H$3,FALSE)</f>
        <v>4.1786403725716292E-2</v>
      </c>
      <c r="I17" s="3">
        <f>+VLOOKUP(auxgr12!$D17,'Infla Mensual PondENGHO'!$A:$BP,I$3,FALSE)</f>
        <v>4.1115482864875652E-2</v>
      </c>
    </row>
    <row r="18" spans="2:9" x14ac:dyDescent="0.25">
      <c r="B18">
        <f t="shared" si="6"/>
        <v>6</v>
      </c>
      <c r="C18">
        <f t="shared" si="7"/>
        <v>2024</v>
      </c>
      <c r="D18" s="67">
        <f t="shared" si="4"/>
        <v>45444</v>
      </c>
      <c r="E18" s="3">
        <f>+VLOOKUP(auxgr12!$D18,'Infla Mensual PondENGHO'!$A:$BP,E$3,FALSE)</f>
        <v>4.4035154730669657E-2</v>
      </c>
      <c r="F18" s="3">
        <f>+VLOOKUP(auxgr12!$D18,'Infla Mensual PondENGHO'!$A:$BP,F$3,FALSE)</f>
        <v>4.5015003881451854E-2</v>
      </c>
      <c r="G18" s="3">
        <f>+VLOOKUP(auxgr12!$D18,'Infla Mensual PondENGHO'!$A:$BP,G$3,FALSE)</f>
        <v>4.5507087162101945E-2</v>
      </c>
      <c r="H18" s="3">
        <f>+VLOOKUP(auxgr12!$D18,'Infla Mensual PondENGHO'!$A:$BP,H$3,FALSE)</f>
        <v>4.5899632458950235E-2</v>
      </c>
      <c r="I18" s="3">
        <f>+VLOOKUP(auxgr12!$D18,'Infla Mensual PondENGHO'!$A:$BP,I$3,FALSE)</f>
        <v>4.7006677421264742E-2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2" t="str">
        <f>+'Infla Mensual PondENGHO'!D2</f>
        <v>Alimentos y bebidas no alcohólicas</v>
      </c>
      <c r="D4" s="72" t="str">
        <f>+'Infla Mensual PondENGHO'!E2</f>
        <v>Bebidas alcohólicas y tabaco</v>
      </c>
      <c r="E4" s="72" t="str">
        <f>+'Infla Mensual PondENGHO'!F2</f>
        <v>Prendas de vestir y calzado</v>
      </c>
      <c r="F4" s="72" t="str">
        <f>+'Infla Mensual PondENGHO'!G2</f>
        <v>Vivienda, agua, electricidad, gas y otros combustibles</v>
      </c>
      <c r="G4" s="72" t="str">
        <f>+'Infla Mensual PondENGHO'!H2</f>
        <v>Equipamiento y mantenimiento del hogar</v>
      </c>
      <c r="H4" s="72" t="str">
        <f>+'Infla Mensual PondENGHO'!I2</f>
        <v>Salud</v>
      </c>
      <c r="I4" s="72" t="str">
        <f>+'Infla Mensual PondENGHO'!J2</f>
        <v>Transporte</v>
      </c>
      <c r="J4" s="72" t="str">
        <f>+'Infla Mensual PondENGHO'!K2</f>
        <v>Comunicación</v>
      </c>
      <c r="K4" s="72" t="str">
        <f>+'Infla Mensual PondENGHO'!L2</f>
        <v>Recreación y cultura</v>
      </c>
      <c r="L4" s="72" t="str">
        <f>+'Infla Mensual PondENGHO'!M2</f>
        <v>Educación</v>
      </c>
      <c r="M4" s="72" t="str">
        <f>+'Infla Mensual PondENGHO'!N2</f>
        <v>Restaurantes y hoteles</v>
      </c>
      <c r="N4" s="72" t="str">
        <f>+'Infla Mensual PondENGHO'!O2</f>
        <v>Bienes y servicios varios</v>
      </c>
      <c r="O4" s="72"/>
      <c r="P4" s="72" t="str">
        <f>+C4</f>
        <v>Alimentos y bebidas no alcohólicas</v>
      </c>
      <c r="Q4" s="72" t="str">
        <f t="shared" ref="Q4:Y4" si="0">+D4</f>
        <v>Bebidas alcohólicas y tabaco</v>
      </c>
      <c r="R4" s="72" t="str">
        <f t="shared" si="0"/>
        <v>Prendas de vestir y calzado</v>
      </c>
      <c r="S4" s="72" t="str">
        <f t="shared" si="0"/>
        <v>Vivienda, agua, electricidad, gas y otros combustibles</v>
      </c>
      <c r="T4" s="72" t="str">
        <f t="shared" si="0"/>
        <v>Equipamiento y mantenimiento del hogar</v>
      </c>
      <c r="U4" s="72" t="str">
        <f t="shared" si="0"/>
        <v>Salud</v>
      </c>
      <c r="V4" s="72" t="str">
        <f t="shared" si="0"/>
        <v>Transporte</v>
      </c>
      <c r="W4" s="72" t="str">
        <f t="shared" si="0"/>
        <v>Comunicación</v>
      </c>
      <c r="X4" s="72" t="str">
        <f t="shared" si="0"/>
        <v>Recreación y cultura</v>
      </c>
      <c r="Y4" s="72" t="str">
        <f t="shared" si="0"/>
        <v>Educación</v>
      </c>
      <c r="Z4" s="72" t="str">
        <f t="shared" ref="Z4" si="1">+M4</f>
        <v>Restaurantes y hoteles</v>
      </c>
      <c r="AA4" s="72" t="str">
        <f t="shared" ref="AA4" si="2">+N4</f>
        <v>Bienes y servicios varios</v>
      </c>
      <c r="AC4" s="72" t="str">
        <f>+P4</f>
        <v>Alimentos y bebidas no alcohólicas</v>
      </c>
      <c r="AD4" s="72" t="str">
        <f t="shared" ref="AD4:AM4" si="3">+Q4</f>
        <v>Bebidas alcohólicas y tabaco</v>
      </c>
      <c r="AE4" s="72" t="str">
        <f t="shared" si="3"/>
        <v>Prendas de vestir y calzado</v>
      </c>
      <c r="AF4" s="72" t="str">
        <f t="shared" si="3"/>
        <v>Vivienda, agua, electricidad, gas y otros combustibles</v>
      </c>
      <c r="AG4" s="72" t="str">
        <f t="shared" si="3"/>
        <v>Equipamiento y mantenimiento del hogar</v>
      </c>
      <c r="AH4" s="72" t="str">
        <f t="shared" si="3"/>
        <v>Salud</v>
      </c>
      <c r="AI4" s="72" t="str">
        <f t="shared" si="3"/>
        <v>Transporte</v>
      </c>
      <c r="AJ4" s="72" t="str">
        <f t="shared" si="3"/>
        <v>Comunicación</v>
      </c>
      <c r="AK4" s="72" t="str">
        <f t="shared" si="3"/>
        <v>Recreación y cultura</v>
      </c>
      <c r="AL4" s="72" t="str">
        <f t="shared" si="3"/>
        <v>Educación</v>
      </c>
      <c r="AM4" s="72" t="str">
        <f t="shared" si="3"/>
        <v>Restaurantes y hoteles</v>
      </c>
      <c r="AN4" s="72" t="str">
        <f t="shared" ref="AN4" si="4">+AA4</f>
        <v>Bienes y servicios varios</v>
      </c>
      <c r="AO4" s="72"/>
    </row>
    <row r="5" spans="2:41" x14ac:dyDescent="0.25">
      <c r="B5" s="67">
        <f>+'Indice PondENGHO'!A2</f>
        <v>42705</v>
      </c>
    </row>
    <row r="6" spans="2:41" x14ac:dyDescent="0.25">
      <c r="B6" s="67">
        <f>+'Indice PondENGHO'!A3</f>
        <v>42736</v>
      </c>
      <c r="C6" s="73">
        <f>C$3*('Indice PondENGHO'!D3-'Indice PondENGHO'!D2)/'Indice PondENGHO'!$BL2</f>
        <v>0.45352612823015082</v>
      </c>
      <c r="D6" s="73">
        <f>D$3*('Indice PondENGHO'!E3-'Indice PondENGHO'!E2)/'Indice PondENGHO'!$BL2</f>
        <v>2.1881435714130929E-2</v>
      </c>
      <c r="E6" s="73">
        <f>E$3*('Indice PondENGHO'!F3-'Indice PondENGHO'!F2)/'Indice PondENGHO'!$BL2</f>
        <v>-4.4052378615197084E-2</v>
      </c>
      <c r="F6" s="73">
        <f>F$3*('Indice PondENGHO'!G3-'Indice PondENGHO'!G2)/'Indice PondENGHO'!$BL2</f>
        <v>0.2493479233582184</v>
      </c>
      <c r="G6" s="73">
        <f>G$3*('Indice PondENGHO'!H3-'Indice PondENGHO'!H2)/'Indice PondENGHO'!$BL2</f>
        <v>3.6943398678486117E-2</v>
      </c>
      <c r="H6" s="73">
        <f>H$3*('Indice PondENGHO'!I3-'Indice PondENGHO'!I2)/'Indice PondENGHO'!$BL2</f>
        <v>0.10531183448423689</v>
      </c>
      <c r="I6" s="73">
        <f>I$3*('Indice PondENGHO'!J3-'Indice PondENGHO'!J2)/'Indice PondENGHO'!$BL2</f>
        <v>0.21583077653311192</v>
      </c>
      <c r="J6" s="73">
        <f>J$3*('Indice PondENGHO'!K3-'Indice PondENGHO'!K2)/'Indice PondENGHO'!$BL2</f>
        <v>0.15302613090614614</v>
      </c>
      <c r="K6" s="73">
        <f>K$3*('Indice PondENGHO'!L3-'Indice PondENGHO'!L2)/'Indice PondENGHO'!$BL2</f>
        <v>0.24679026088997488</v>
      </c>
      <c r="L6" s="73">
        <f>L$3*('Indice PondENGHO'!M3-'Indice PondENGHO'!M2)/'Indice PondENGHO'!$BL2</f>
        <v>1.1398938847387399E-2</v>
      </c>
      <c r="M6" s="73">
        <f>M$3*('Indice PondENGHO'!N3-'Indice PondENGHO'!N2)/'Indice PondENGHO'!$BL2</f>
        <v>0.13445777956629171</v>
      </c>
      <c r="N6" s="73">
        <f>N$3*('Indice PondENGHO'!O3-'Indice PondENGHO'!O2)/'Indice PondENGHO'!$BL2</f>
        <v>7.1420560115802806E-2</v>
      </c>
      <c r="O6" s="67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3">
        <f>+C6-P6</f>
        <v>0.25211960624328644</v>
      </c>
      <c r="AD6" s="73">
        <f t="shared" ref="AD6:AM6" si="5">+D6-Q6</f>
        <v>5.0622081561505182E-3</v>
      </c>
      <c r="AE6" s="73">
        <f t="shared" si="5"/>
        <v>1.5282593466945403E-2</v>
      </c>
      <c r="AF6" s="73">
        <f t="shared" si="5"/>
        <v>-5.9856158945330862E-3</v>
      </c>
      <c r="AG6" s="73">
        <f t="shared" si="5"/>
        <v>-2.4174907919368709E-2</v>
      </c>
      <c r="AH6" s="73">
        <f t="shared" si="5"/>
        <v>-6.6324881267428276E-2</v>
      </c>
      <c r="AI6" s="73">
        <f t="shared" si="5"/>
        <v>-0.1140202994621359</v>
      </c>
      <c r="AJ6" s="73">
        <f t="shared" si="5"/>
        <v>1.5615516712277899E-2</v>
      </c>
      <c r="AK6" s="73">
        <f t="shared" si="5"/>
        <v>-5.3303999167110289E-2</v>
      </c>
      <c r="AL6" s="73">
        <f t="shared" si="5"/>
        <v>-1.9982772579523952E-2</v>
      </c>
      <c r="AM6" s="73">
        <f t="shared" si="5"/>
        <v>-0.12056223348918141</v>
      </c>
      <c r="AN6" s="73">
        <f t="shared" ref="AN6" si="6">+N6-AA6</f>
        <v>-2.8072404971899223E-2</v>
      </c>
      <c r="AO6" s="73"/>
    </row>
    <row r="7" spans="2:41" x14ac:dyDescent="0.25">
      <c r="B7" s="67">
        <f>+'Indice PondENGHO'!A4</f>
        <v>42767</v>
      </c>
      <c r="C7" s="73">
        <f>C$3*('Indice PondENGHO'!D4-'Indice PondENGHO'!D3)/'Indice PondENGHO'!$BL3</f>
        <v>0.66470842182245415</v>
      </c>
      <c r="D7" s="73">
        <f>D$3*('Indice PondENGHO'!E4-'Indice PondENGHO'!E3)/'Indice PondENGHO'!$BL3</f>
        <v>9.0390674486485245E-2</v>
      </c>
      <c r="E7" s="73">
        <f>E$3*('Indice PondENGHO'!F4-'Indice PondENGHO'!F3)/'Indice PondENGHO'!$BL3</f>
        <v>-1.1653554468343066E-2</v>
      </c>
      <c r="F7" s="73">
        <f>F$3*('Indice PondENGHO'!G4-'Indice PondENGHO'!G3)/'Indice PondENGHO'!$BL3</f>
        <v>0.69746170462868229</v>
      </c>
      <c r="G7" s="73">
        <f>G$3*('Indice PondENGHO'!H4-'Indice PondENGHO'!H3)/'Indice PondENGHO'!$BL3</f>
        <v>1.7246437649072893E-2</v>
      </c>
      <c r="H7" s="73">
        <f>H$3*('Indice PondENGHO'!I4-'Indice PondENGHO'!I3)/'Indice PondENGHO'!$BL3</f>
        <v>0.10511216904506486</v>
      </c>
      <c r="I7" s="73">
        <f>I$3*('Indice PondENGHO'!J4-'Indice PondENGHO'!J3)/'Indice PondENGHO'!$BL3</f>
        <v>0.19944803819802254</v>
      </c>
      <c r="J7" s="73">
        <f>J$3*('Indice PondENGHO'!K4-'Indice PondENGHO'!K3)/'Indice PondENGHO'!$BL3</f>
        <v>0.2008967681593079</v>
      </c>
      <c r="K7" s="73">
        <f>K$3*('Indice PondENGHO'!L4-'Indice PondENGHO'!L3)/'Indice PondENGHO'!$BL3</f>
        <v>5.63593323661052E-2</v>
      </c>
      <c r="L7" s="73">
        <f>L$3*('Indice PondENGHO'!M4-'Indice PondENGHO'!M3)/'Indice PondENGHO'!$BL3</f>
        <v>5.7243835909894333E-2</v>
      </c>
      <c r="M7" s="73">
        <f>M$3*('Indice PondENGHO'!N4-'Indice PondENGHO'!N3)/'Indice PondENGHO'!$BL3</f>
        <v>7.7381118264638546E-2</v>
      </c>
      <c r="N7" s="73">
        <f>N$3*('Indice PondENGHO'!O4-'Indice PondENGHO'!O3)/'Indice PondENGHO'!$BL3</f>
        <v>6.3292438683111255E-2</v>
      </c>
      <c r="O7" s="67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3">
        <f t="shared" ref="AC7:AC70" si="7">+C7-P7</f>
        <v>0.38396233244697958</v>
      </c>
      <c r="AD7" s="73">
        <f t="shared" ref="AD7:AD70" si="8">+D7-Q7</f>
        <v>1.123344797459043E-2</v>
      </c>
      <c r="AE7" s="73">
        <f t="shared" ref="AE7:AE70" si="9">+E7-R7</f>
        <v>-9.1493449452996409E-3</v>
      </c>
      <c r="AF7" s="73">
        <f t="shared" ref="AF7:AF70" si="10">+F7-S7</f>
        <v>-0.12566449972837701</v>
      </c>
      <c r="AG7" s="73">
        <f t="shared" ref="AG7:AG70" si="11">+G7-T7</f>
        <v>-1.2825604311718315E-2</v>
      </c>
      <c r="AH7" s="73">
        <f t="shared" ref="AH7:AH70" si="12">+H7-U7</f>
        <v>-0.12329877289098788</v>
      </c>
      <c r="AI7" s="73">
        <f t="shared" ref="AI7:AI70" si="13">+I7-V7</f>
        <v>-9.7190501127112361E-2</v>
      </c>
      <c r="AJ7" s="73">
        <f t="shared" ref="AJ7:AJ70" si="14">+J7-W7</f>
        <v>1.0649687533778179E-2</v>
      </c>
      <c r="AK7" s="73">
        <f t="shared" ref="AK7:AK70" si="15">+K7-X7</f>
        <v>1.4225571102259166E-3</v>
      </c>
      <c r="AL7" s="73">
        <f t="shared" ref="AL7:AL70" si="16">+L7-Y7</f>
        <v>-7.543836115592327E-2</v>
      </c>
      <c r="AM7" s="73">
        <f t="shared" ref="AM7:AM70" si="17">+M7-Z7</f>
        <v>-6.533823683990693E-2</v>
      </c>
      <c r="AN7" s="73">
        <f t="shared" ref="AN7:AN70" si="18">+N7-AA7</f>
        <v>-3.1722067025393222E-2</v>
      </c>
    </row>
    <row r="8" spans="2:41" x14ac:dyDescent="0.25">
      <c r="B8" s="67">
        <f>+'Indice PondENGHO'!A5</f>
        <v>42795</v>
      </c>
      <c r="C8" s="73">
        <f>C$3*('Indice PondENGHO'!D5-'Indice PondENGHO'!D4)/'Indice PondENGHO'!$BL4</f>
        <v>0.86506925149913061</v>
      </c>
      <c r="D8" s="73">
        <f>D$3*('Indice PondENGHO'!E5-'Indice PondENGHO'!E4)/'Indice PondENGHO'!$BL4</f>
        <v>4.6009950354524126E-2</v>
      </c>
      <c r="E8" s="73">
        <f>E$3*('Indice PondENGHO'!F5-'Indice PondENGHO'!F4)/'Indice PondENGHO'!$BL4</f>
        <v>0.23014476696961036</v>
      </c>
      <c r="F8" s="73">
        <f>F$3*('Indice PondENGHO'!G5-'Indice PondENGHO'!G4)/'Indice PondENGHO'!$BL4</f>
        <v>0.69014466358317716</v>
      </c>
      <c r="G8" s="73">
        <f>G$3*('Indice PondENGHO'!H5-'Indice PondENGHO'!H4)/'Indice PondENGHO'!$BL4</f>
        <v>3.798038592646364E-2</v>
      </c>
      <c r="H8" s="73">
        <f>H$3*('Indice PondENGHO'!I5-'Indice PondENGHO'!I4)/'Indice PondENGHO'!$BL4</f>
        <v>8.7032197433929981E-2</v>
      </c>
      <c r="I8" s="73">
        <f>I$3*('Indice PondENGHO'!J5-'Indice PondENGHO'!J4)/'Indice PondENGHO'!$BL4</f>
        <v>0.12540113860123334</v>
      </c>
      <c r="J8" s="73">
        <f>J$3*('Indice PondENGHO'!K5-'Indice PondENGHO'!K4)/'Indice PondENGHO'!$BL4</f>
        <v>0.17947529853919456</v>
      </c>
      <c r="K8" s="73">
        <f>K$3*('Indice PondENGHO'!L5-'Indice PondENGHO'!L4)/'Indice PondENGHO'!$BL4</f>
        <v>0.12281801493017187</v>
      </c>
      <c r="L8" s="73">
        <f>L$3*('Indice PondENGHO'!M5-'Indice PondENGHO'!M4)/'Indice PondENGHO'!$BL4</f>
        <v>0.19709467864292901</v>
      </c>
      <c r="M8" s="73">
        <f>M$3*('Indice PondENGHO'!N5-'Indice PondENGHO'!N4)/'Indice PondENGHO'!$BL4</f>
        <v>5.0699754843744303E-2</v>
      </c>
      <c r="N8" s="73">
        <f>N$3*('Indice PondENGHO'!O5-'Indice PondENGHO'!O4)/'Indice PondENGHO'!$BL4</f>
        <v>6.699611527069281E-2</v>
      </c>
      <c r="O8" s="67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3">
        <f t="shared" si="7"/>
        <v>0.42108643301023058</v>
      </c>
      <c r="AD8" s="73">
        <f t="shared" si="8"/>
        <v>1.0506208800304305E-2</v>
      </c>
      <c r="AE8" s="73">
        <f t="shared" si="9"/>
        <v>3.3323420718159497E-2</v>
      </c>
      <c r="AF8" s="73">
        <f t="shared" si="10"/>
        <v>0.23130635009636763</v>
      </c>
      <c r="AG8" s="73">
        <f t="shared" si="11"/>
        <v>-1.8692291389872259E-2</v>
      </c>
      <c r="AH8" s="73">
        <f t="shared" si="12"/>
        <v>-6.6419375417658494E-2</v>
      </c>
      <c r="AI8" s="73">
        <f t="shared" si="13"/>
        <v>-6.4004004252068952E-2</v>
      </c>
      <c r="AJ8" s="73">
        <f t="shared" si="14"/>
        <v>3.7417020041935783E-2</v>
      </c>
      <c r="AK8" s="73">
        <f t="shared" si="15"/>
        <v>-4.4811643690959788E-2</v>
      </c>
      <c r="AL8" s="73">
        <f t="shared" si="16"/>
        <v>-0.13925786630490555</v>
      </c>
      <c r="AM8" s="73">
        <f t="shared" si="17"/>
        <v>-2.8819830829235484E-2</v>
      </c>
      <c r="AN8" s="73">
        <f t="shared" si="18"/>
        <v>-1.9364728178704216E-2</v>
      </c>
    </row>
    <row r="9" spans="2:41" x14ac:dyDescent="0.25">
      <c r="B9" s="67">
        <f>+'Indice PondENGHO'!A6</f>
        <v>42826</v>
      </c>
      <c r="C9" s="73">
        <f>C$3*('Indice PondENGHO'!D6-'Indice PondENGHO'!D5)/'Indice PondENGHO'!$BL5</f>
        <v>0.78373551407695996</v>
      </c>
      <c r="D9" s="73">
        <f>D$3*('Indice PondENGHO'!E6-'Indice PondENGHO'!E5)/'Indice PondENGHO'!$BL5</f>
        <v>5.4127207305267114E-2</v>
      </c>
      <c r="E9" s="73">
        <f>E$3*('Indice PondENGHO'!F6-'Indice PondENGHO'!F5)/'Indice PondENGHO'!$BL5</f>
        <v>0.30620375984657461</v>
      </c>
      <c r="F9" s="73">
        <f>F$3*('Indice PondENGHO'!G6-'Indice PondENGHO'!G5)/'Indice PondENGHO'!$BL5</f>
        <v>0.90668319419183097</v>
      </c>
      <c r="G9" s="73">
        <f>G$3*('Indice PondENGHO'!H6-'Indice PondENGHO'!H5)/'Indice PondENGHO'!$BL5</f>
        <v>4.6769511909635859E-2</v>
      </c>
      <c r="H9" s="73">
        <f>H$3*('Indice PondENGHO'!I6-'Indice PondENGHO'!I5)/'Indice PondENGHO'!$BL5</f>
        <v>8.0353766541178762E-2</v>
      </c>
      <c r="I9" s="73">
        <f>I$3*('Indice PondENGHO'!J6-'Indice PondENGHO'!J5)/'Indice PondENGHO'!$BL5</f>
        <v>6.3312238504997564E-2</v>
      </c>
      <c r="J9" s="73">
        <f>J$3*('Indice PondENGHO'!K6-'Indice PondENGHO'!K5)/'Indice PondENGHO'!$BL5</f>
        <v>0.36676822144134047</v>
      </c>
      <c r="K9" s="73">
        <f>K$3*('Indice PondENGHO'!L6-'Indice PondENGHO'!L5)/'Indice PondENGHO'!$BL5</f>
        <v>0.19513162996296346</v>
      </c>
      <c r="L9" s="73">
        <f>L$3*('Indice PondENGHO'!M6-'Indice PondENGHO'!M5)/'Indice PondENGHO'!$BL5</f>
        <v>5.195303991524447E-2</v>
      </c>
      <c r="M9" s="73">
        <f>M$3*('Indice PondENGHO'!N6-'Indice PondENGHO'!N5)/'Indice PondENGHO'!$BL5</f>
        <v>8.0619679746695386E-2</v>
      </c>
      <c r="N9" s="73">
        <f>N$3*('Indice PondENGHO'!O6-'Indice PondENGHO'!O5)/'Indice PondENGHO'!$BL5</f>
        <v>6.6350489913325539E-2</v>
      </c>
      <c r="O9" s="67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3">
        <f t="shared" si="7"/>
        <v>0.4453335412579903</v>
      </c>
      <c r="AD9" s="73">
        <f t="shared" si="8"/>
        <v>9.638035753857202E-3</v>
      </c>
      <c r="AE9" s="73">
        <f t="shared" si="9"/>
        <v>4.3553448906181957E-2</v>
      </c>
      <c r="AF9" s="73">
        <f t="shared" si="10"/>
        <v>5.0990580102640126E-2</v>
      </c>
      <c r="AG9" s="73">
        <f t="shared" si="11"/>
        <v>-2.6715080404905257E-2</v>
      </c>
      <c r="AH9" s="73">
        <f t="shared" si="12"/>
        <v>-5.4933385558756098E-2</v>
      </c>
      <c r="AI9" s="73">
        <f t="shared" si="13"/>
        <v>-3.6462155118790682E-2</v>
      </c>
      <c r="AJ9" s="73">
        <f t="shared" si="14"/>
        <v>4.4424803579634797E-2</v>
      </c>
      <c r="AK9" s="73">
        <f t="shared" si="15"/>
        <v>-6.9484588018250359E-2</v>
      </c>
      <c r="AL9" s="73">
        <f t="shared" si="16"/>
        <v>-8.35869389129065E-2</v>
      </c>
      <c r="AM9" s="73">
        <f t="shared" si="17"/>
        <v>-7.9946306442396767E-2</v>
      </c>
      <c r="AN9" s="73">
        <f t="shared" si="18"/>
        <v>-2.3828374577905209E-2</v>
      </c>
    </row>
    <row r="10" spans="2:41" x14ac:dyDescent="0.25">
      <c r="B10" s="67">
        <f>+'Indice PondENGHO'!A7</f>
        <v>42856</v>
      </c>
      <c r="C10" s="73">
        <f>C$3*('Indice PondENGHO'!D7-'Indice PondENGHO'!D6)/'Indice PondENGHO'!$BL6</f>
        <v>0.46276969824341596</v>
      </c>
      <c r="D10" s="73">
        <f>D$3*('Indice PondENGHO'!E7-'Indice PondENGHO'!E6)/'Indice PondENGHO'!$BL6</f>
        <v>3.8056370602490161E-2</v>
      </c>
      <c r="E10" s="73">
        <f>E$3*('Indice PondENGHO'!F7-'Indice PondENGHO'!F6)/'Indice PondENGHO'!$BL6</f>
        <v>0.15974020810948511</v>
      </c>
      <c r="F10" s="73">
        <f>F$3*('Indice PondENGHO'!G7-'Indice PondENGHO'!G6)/'Indice PondENGHO'!$BL6</f>
        <v>0.28640745304872328</v>
      </c>
      <c r="G10" s="73">
        <f>G$3*('Indice PondENGHO'!H7-'Indice PondENGHO'!H6)/'Indice PondENGHO'!$BL6</f>
        <v>0.10269602470498593</v>
      </c>
      <c r="H10" s="73">
        <f>H$3*('Indice PondENGHO'!I7-'Indice PondENGHO'!I6)/'Indice PondENGHO'!$BL6</f>
        <v>6.572604482324837E-2</v>
      </c>
      <c r="I10" s="73">
        <f>I$3*('Indice PondENGHO'!J7-'Indice PondENGHO'!J6)/'Indice PondENGHO'!$BL6</f>
        <v>0.10109285357935945</v>
      </c>
      <c r="J10" s="73">
        <f>J$3*('Indice PondENGHO'!K7-'Indice PondENGHO'!K6)/'Indice PondENGHO'!$BL6</f>
        <v>1.7802248870311687E-2</v>
      </c>
      <c r="K10" s="73">
        <f>K$3*('Indice PondENGHO'!L7-'Indice PondENGHO'!L6)/'Indice PondENGHO'!$BL6</f>
        <v>5.709789060799373E-2</v>
      </c>
      <c r="L10" s="73">
        <f>L$3*('Indice PondENGHO'!M7-'Indice PondENGHO'!M6)/'Indice PondENGHO'!$BL6</f>
        <v>2.8835620690579912E-2</v>
      </c>
      <c r="M10" s="73">
        <f>M$3*('Indice PondENGHO'!N7-'Indice PondENGHO'!N6)/'Indice PondENGHO'!$BL6</f>
        <v>6.9081595905410936E-2</v>
      </c>
      <c r="N10" s="73">
        <f>N$3*('Indice PondENGHO'!O7-'Indice PondENGHO'!O6)/'Indice PondENGHO'!$BL6</f>
        <v>4.947552267724991E-2</v>
      </c>
      <c r="O10" s="67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3">
        <f t="shared" si="7"/>
        <v>0.26098039632285386</v>
      </c>
      <c r="AD10" s="73">
        <f t="shared" si="8"/>
        <v>6.1452759238663571E-3</v>
      </c>
      <c r="AE10" s="73">
        <f t="shared" si="9"/>
        <v>6.2557667669358302E-2</v>
      </c>
      <c r="AF10" s="73">
        <f t="shared" si="10"/>
        <v>-5.0218055914191262E-3</v>
      </c>
      <c r="AG10" s="73">
        <f t="shared" si="11"/>
        <v>-8.2344848640179796E-2</v>
      </c>
      <c r="AH10" s="73">
        <f t="shared" si="12"/>
        <v>-5.4593833190106356E-2</v>
      </c>
      <c r="AI10" s="73">
        <f t="shared" si="13"/>
        <v>-3.4830582890353193E-2</v>
      </c>
      <c r="AJ10" s="73">
        <f t="shared" si="14"/>
        <v>3.1306747881113817E-3</v>
      </c>
      <c r="AK10" s="73">
        <f t="shared" si="15"/>
        <v>-2.4939710188471541E-2</v>
      </c>
      <c r="AL10" s="73">
        <f t="shared" si="16"/>
        <v>-4.4242878510561266E-2</v>
      </c>
      <c r="AM10" s="73">
        <f t="shared" si="17"/>
        <v>-3.7921104672184028E-2</v>
      </c>
      <c r="AN10" s="73">
        <f t="shared" si="18"/>
        <v>-1.3595546364088294E-2</v>
      </c>
    </row>
    <row r="11" spans="2:41" x14ac:dyDescent="0.25">
      <c r="B11" s="67">
        <f>+'Indice PondENGHO'!A8</f>
        <v>42887</v>
      </c>
      <c r="C11" s="73">
        <f>C$3*('Indice PondENGHO'!D8-'Indice PondENGHO'!D7)/'Indice PondENGHO'!$BL7</f>
        <v>0.29643768398620335</v>
      </c>
      <c r="D11" s="73">
        <f>D$3*('Indice PondENGHO'!E8-'Indice PondENGHO'!E7)/'Indice PondENGHO'!$BL7</f>
        <v>1.7288864829216561E-2</v>
      </c>
      <c r="E11" s="73">
        <f>E$3*('Indice PondENGHO'!F8-'Indice PondENGHO'!F7)/'Indice PondENGHO'!$BL7</f>
        <v>8.2811277382447895E-2</v>
      </c>
      <c r="F11" s="73">
        <f>F$3*('Indice PondENGHO'!G8-'Indice PondENGHO'!G7)/'Indice PondENGHO'!$BL7</f>
        <v>0.25609080496597036</v>
      </c>
      <c r="G11" s="73">
        <f>G$3*('Indice PondENGHO'!H8-'Indice PondENGHO'!H7)/'Indice PondENGHO'!$BL7</f>
        <v>4.3255397792777858E-2</v>
      </c>
      <c r="H11" s="73">
        <f>H$3*('Indice PondENGHO'!I8-'Indice PondENGHO'!I7)/'Indice PondENGHO'!$BL7</f>
        <v>6.4240937985723848E-2</v>
      </c>
      <c r="I11" s="73">
        <f>I$3*('Indice PondENGHO'!J8-'Indice PondENGHO'!J7)/'Indice PondENGHO'!$BL7</f>
        <v>8.8125683381243644E-2</v>
      </c>
      <c r="J11" s="73">
        <f>J$3*('Indice PondENGHO'!K8-'Indice PondENGHO'!K7)/'Indice PondENGHO'!$BL7</f>
        <v>5.5184568968015546E-2</v>
      </c>
      <c r="K11" s="73">
        <f>K$3*('Indice PondENGHO'!L8-'Indice PondENGHO'!L7)/'Indice PondENGHO'!$BL7</f>
        <v>0.16509539790388542</v>
      </c>
      <c r="L11" s="73">
        <f>L$3*('Indice PondENGHO'!M8-'Indice PondENGHO'!M7)/'Indice PondENGHO'!$BL7</f>
        <v>1.5242637094767184E-2</v>
      </c>
      <c r="M11" s="73">
        <f>M$3*('Indice PondENGHO'!N8-'Indice PondENGHO'!N7)/'Indice PondENGHO'!$BL7</f>
        <v>4.7596473282402206E-2</v>
      </c>
      <c r="N11" s="73">
        <f>N$3*('Indice PondENGHO'!O8-'Indice PondENGHO'!O7)/'Indice PondENGHO'!$BL7</f>
        <v>4.9059337341018326E-2</v>
      </c>
      <c r="O11" s="67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3">
        <f t="shared" si="7"/>
        <v>0.15430242869200866</v>
      </c>
      <c r="AD11" s="73">
        <f t="shared" si="8"/>
        <v>5.2035773792451726E-3</v>
      </c>
      <c r="AE11" s="73">
        <f t="shared" si="9"/>
        <v>3.0608037721668063E-2</v>
      </c>
      <c r="AF11" s="73">
        <f t="shared" si="10"/>
        <v>-3.3884269113756638E-2</v>
      </c>
      <c r="AG11" s="73">
        <f t="shared" si="11"/>
        <v>-4.5855097115932844E-2</v>
      </c>
      <c r="AH11" s="73">
        <f t="shared" si="12"/>
        <v>-4.9378457764520503E-2</v>
      </c>
      <c r="AI11" s="73">
        <f t="shared" si="13"/>
        <v>-1.0901479936090516E-2</v>
      </c>
      <c r="AJ11" s="73">
        <f t="shared" si="14"/>
        <v>-8.2485458778998044E-3</v>
      </c>
      <c r="AK11" s="73">
        <f t="shared" si="15"/>
        <v>-6.8248418910881542E-2</v>
      </c>
      <c r="AL11" s="73">
        <f t="shared" si="16"/>
        <v>-1.9617457225813956E-2</v>
      </c>
      <c r="AM11" s="73">
        <f t="shared" si="17"/>
        <v>-6.5474918832695184E-2</v>
      </c>
      <c r="AN11" s="73">
        <f t="shared" si="18"/>
        <v>-1.4113195892027273E-2</v>
      </c>
    </row>
    <row r="12" spans="2:41" x14ac:dyDescent="0.25">
      <c r="B12" s="67">
        <f>+'Indice PondENGHO'!A9</f>
        <v>42917</v>
      </c>
      <c r="C12" s="73">
        <f>C$3*('Indice PondENGHO'!D9-'Indice PondENGHO'!D8)/'Indice PondENGHO'!$BL8</f>
        <v>0.36894138125941411</v>
      </c>
      <c r="D12" s="73">
        <f>D$3*('Indice PondENGHO'!E9-'Indice PondENGHO'!E8)/'Indice PondENGHO'!$BL8</f>
        <v>6.4203444591574552E-2</v>
      </c>
      <c r="E12" s="73">
        <f>E$3*('Indice PondENGHO'!F9-'Indice PondENGHO'!F8)/'Indice PondENGHO'!$BL8</f>
        <v>-7.2626962731558428E-2</v>
      </c>
      <c r="F12" s="73">
        <f>F$3*('Indice PondENGHO'!G9-'Indice PondENGHO'!G8)/'Indice PondENGHO'!$BL8</f>
        <v>0.29377729214412901</v>
      </c>
      <c r="G12" s="73">
        <f>G$3*('Indice PondENGHO'!H9-'Indice PondENGHO'!H8)/'Indice PondENGHO'!$BL8</f>
        <v>9.5269664839104484E-2</v>
      </c>
      <c r="H12" s="73">
        <f>H$3*('Indice PondENGHO'!I9-'Indice PondENGHO'!I8)/'Indice PondENGHO'!$BL8</f>
        <v>0.1350571539758294</v>
      </c>
      <c r="I12" s="73">
        <f>I$3*('Indice PondENGHO'!J9-'Indice PondENGHO'!J8)/'Indice PondENGHO'!$BL8</f>
        <v>0.23633120002393337</v>
      </c>
      <c r="J12" s="73">
        <f>J$3*('Indice PondENGHO'!K9-'Indice PondENGHO'!K8)/'Indice PondENGHO'!$BL8</f>
        <v>4.7256995910416773E-2</v>
      </c>
      <c r="K12" s="73">
        <f>K$3*('Indice PondENGHO'!L9-'Indice PondENGHO'!L8)/'Indice PondENGHO'!$BL8</f>
        <v>0.26461845616539459</v>
      </c>
      <c r="L12" s="73">
        <f>L$3*('Indice PondENGHO'!M9-'Indice PondENGHO'!M8)/'Indice PondENGHO'!$BL8</f>
        <v>1.6113592432375878E-2</v>
      </c>
      <c r="M12" s="73">
        <f>M$3*('Indice PondENGHO'!N9-'Indice PondENGHO'!N8)/'Indice PondENGHO'!$BL8</f>
        <v>0.10050442490370287</v>
      </c>
      <c r="N12" s="73">
        <f>N$3*('Indice PondENGHO'!O9-'Indice PondENGHO'!O8)/'Indice PondENGHO'!$BL8</f>
        <v>4.5264339672999566E-2</v>
      </c>
      <c r="O12" s="67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3">
        <f t="shared" si="7"/>
        <v>0.19064501887425717</v>
      </c>
      <c r="AD12" s="73">
        <f t="shared" si="8"/>
        <v>8.5394192106384714E-3</v>
      </c>
      <c r="AE12" s="73">
        <f t="shared" si="9"/>
        <v>6.7172451752529894E-4</v>
      </c>
      <c r="AF12" s="73">
        <f t="shared" si="10"/>
        <v>-4.1510436197502332E-2</v>
      </c>
      <c r="AG12" s="73">
        <f t="shared" si="11"/>
        <v>-6.7193847781314542E-2</v>
      </c>
      <c r="AH12" s="73">
        <f t="shared" si="12"/>
        <v>-0.13751148206825192</v>
      </c>
      <c r="AI12" s="73">
        <f t="shared" si="13"/>
        <v>-7.9834294391828264E-2</v>
      </c>
      <c r="AJ12" s="73">
        <f t="shared" si="14"/>
        <v>2.612890889723149E-3</v>
      </c>
      <c r="AK12" s="73">
        <f t="shared" si="15"/>
        <v>-8.533808155801309E-2</v>
      </c>
      <c r="AL12" s="73">
        <f t="shared" si="16"/>
        <v>-1.4581551908790614E-2</v>
      </c>
      <c r="AM12" s="73">
        <f t="shared" si="17"/>
        <v>-0.11233102114262952</v>
      </c>
      <c r="AN12" s="73">
        <f t="shared" si="18"/>
        <v>-2.1679495700079605E-2</v>
      </c>
    </row>
    <row r="13" spans="2:41" x14ac:dyDescent="0.25">
      <c r="B13" s="67">
        <f>+'Indice PondENGHO'!A10</f>
        <v>42948</v>
      </c>
      <c r="C13" s="73">
        <f>C$3*('Indice PondENGHO'!D10-'Indice PondENGHO'!D9)/'Indice PondENGHO'!$BL9</f>
        <v>0.65423843431803508</v>
      </c>
      <c r="D13" s="73">
        <f>D$3*('Indice PondENGHO'!E10-'Indice PondENGHO'!E9)/'Indice PondENGHO'!$BL9</f>
        <v>3.1576115214981243E-2</v>
      </c>
      <c r="E13" s="73">
        <f>E$3*('Indice PondENGHO'!F10-'Indice PondENGHO'!F9)/'Indice PondENGHO'!$BL9</f>
        <v>-4.3328951057512936E-2</v>
      </c>
      <c r="F13" s="73">
        <f>F$3*('Indice PondENGHO'!G10-'Indice PondENGHO'!G9)/'Indice PondENGHO'!$BL9</f>
        <v>0.3159720452504659</v>
      </c>
      <c r="G13" s="73">
        <f>G$3*('Indice PondENGHO'!H10-'Indice PondENGHO'!H9)/'Indice PondENGHO'!$BL9</f>
        <v>3.4346890236710677E-2</v>
      </c>
      <c r="H13" s="73">
        <f>H$3*('Indice PondENGHO'!I10-'Indice PondENGHO'!I9)/'Indice PondENGHO'!$BL9</f>
        <v>0.10382421718518169</v>
      </c>
      <c r="I13" s="73">
        <f>I$3*('Indice PondENGHO'!J10-'Indice PondENGHO'!J9)/'Indice PondENGHO'!$BL9</f>
        <v>0.10636997625356784</v>
      </c>
      <c r="J13" s="73">
        <f>J$3*('Indice PondENGHO'!K10-'Indice PondENGHO'!K9)/'Indice PondENGHO'!$BL9</f>
        <v>7.9729290931848787E-2</v>
      </c>
      <c r="K13" s="73">
        <f>K$3*('Indice PondENGHO'!L10-'Indice PondENGHO'!L9)/'Indice PondENGHO'!$BL9</f>
        <v>8.341911806664426E-2</v>
      </c>
      <c r="L13" s="73">
        <f>L$3*('Indice PondENGHO'!M10-'Indice PondENGHO'!M9)/'Indice PondENGHO'!$BL9</f>
        <v>3.3077228033762347E-2</v>
      </c>
      <c r="M13" s="73">
        <f>M$3*('Indice PondENGHO'!N10-'Indice PondENGHO'!N9)/'Indice PondENGHO'!$BL9</f>
        <v>3.3068735121278801E-2</v>
      </c>
      <c r="N13" s="73">
        <f>N$3*('Indice PondENGHO'!O10-'Indice PondENGHO'!O9)/'Indice PondENGHO'!$BL9</f>
        <v>6.159570566323673E-2</v>
      </c>
      <c r="O13" s="67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3">
        <f t="shared" si="7"/>
        <v>0.32760748803340356</v>
      </c>
      <c r="AD13" s="73">
        <f t="shared" si="8"/>
        <v>7.9242545112314412E-3</v>
      </c>
      <c r="AE13" s="73">
        <f t="shared" si="9"/>
        <v>-1.4469799998332752E-2</v>
      </c>
      <c r="AF13" s="73">
        <f t="shared" si="10"/>
        <v>-4.6482224751353218E-2</v>
      </c>
      <c r="AG13" s="73">
        <f t="shared" si="11"/>
        <v>-3.1888478116033382E-2</v>
      </c>
      <c r="AH13" s="73">
        <f t="shared" si="12"/>
        <v>-0.10775376476031222</v>
      </c>
      <c r="AI13" s="73">
        <f t="shared" si="13"/>
        <v>-6.1761186670381413E-2</v>
      </c>
      <c r="AJ13" s="73">
        <f t="shared" si="14"/>
        <v>5.3056845436893346E-3</v>
      </c>
      <c r="AK13" s="73">
        <f t="shared" si="15"/>
        <v>3.4536115211510059E-2</v>
      </c>
      <c r="AL13" s="73">
        <f t="shared" si="16"/>
        <v>-3.5893945143255689E-2</v>
      </c>
      <c r="AM13" s="73">
        <f t="shared" si="17"/>
        <v>-2.9409851122019832E-2</v>
      </c>
      <c r="AN13" s="73">
        <f t="shared" si="18"/>
        <v>-1.3601543809169475E-2</v>
      </c>
    </row>
    <row r="14" spans="2:41" x14ac:dyDescent="0.25">
      <c r="B14" s="67">
        <f>+'Indice PondENGHO'!A11</f>
        <v>42979</v>
      </c>
      <c r="C14" s="73">
        <f>C$3*('Indice PondENGHO'!D11-'Indice PondENGHO'!D10)/'Indice PondENGHO'!$BL10</f>
        <v>0.64412906168662021</v>
      </c>
      <c r="D14" s="73">
        <f>D$3*('Indice PondENGHO'!E11-'Indice PondENGHO'!E10)/'Indice PondENGHO'!$BL10</f>
        <v>1.5975747122369828E-2</v>
      </c>
      <c r="E14" s="73">
        <f>E$3*('Indice PondENGHO'!F11-'Indice PondENGHO'!F10)/'Indice PondENGHO'!$BL10</f>
        <v>0.23043034005660062</v>
      </c>
      <c r="F14" s="73">
        <f>F$3*('Indice PondENGHO'!G11-'Indice PondENGHO'!G10)/'Indice PondENGHO'!$BL10</f>
        <v>0.29776228924823944</v>
      </c>
      <c r="G14" s="73">
        <f>G$3*('Indice PondENGHO'!H11-'Indice PondENGHO'!H10)/'Indice PondENGHO'!$BL10</f>
        <v>4.0721373820850511E-2</v>
      </c>
      <c r="H14" s="73">
        <f>H$3*('Indice PondENGHO'!I11-'Indice PondENGHO'!I10)/'Indice PondENGHO'!$BL10</f>
        <v>0.10269003519217293</v>
      </c>
      <c r="I14" s="73">
        <f>I$3*('Indice PondENGHO'!J11-'Indice PondENGHO'!J10)/'Indice PondENGHO'!$BL10</f>
        <v>7.9849962115652831E-2</v>
      </c>
      <c r="J14" s="73">
        <f>J$3*('Indice PondENGHO'!K11-'Indice PondENGHO'!K10)/'Indice PondENGHO'!$BL10</f>
        <v>5.420413489822358E-2</v>
      </c>
      <c r="K14" s="73">
        <f>K$3*('Indice PondENGHO'!L11-'Indice PondENGHO'!L10)/'Indice PondENGHO'!$BL10</f>
        <v>0.19076492500555117</v>
      </c>
      <c r="L14" s="73">
        <f>L$3*('Indice PondENGHO'!M11-'Indice PondENGHO'!M10)/'Indice PondENGHO'!$BL10</f>
        <v>6.2743047445839806E-2</v>
      </c>
      <c r="M14" s="73">
        <f>M$3*('Indice PondENGHO'!N11-'Indice PondENGHO'!N10)/'Indice PondENGHO'!$BL10</f>
        <v>6.1097532811579341E-2</v>
      </c>
      <c r="N14" s="73">
        <f>N$3*('Indice PondENGHO'!O11-'Indice PondENGHO'!O10)/'Indice PondENGHO'!$BL10</f>
        <v>5.6186729843385227E-2</v>
      </c>
      <c r="O14" s="67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3">
        <f t="shared" si="7"/>
        <v>0.36679284249130067</v>
      </c>
      <c r="AD14" s="73">
        <f t="shared" si="8"/>
        <v>3.4316385448587509E-3</v>
      </c>
      <c r="AE14" s="73">
        <f t="shared" si="9"/>
        <v>2.1724209442311265E-2</v>
      </c>
      <c r="AF14" s="73">
        <f t="shared" si="10"/>
        <v>-4.3685223774956317E-3</v>
      </c>
      <c r="AG14" s="73">
        <f t="shared" si="11"/>
        <v>-2.6284232193750055E-2</v>
      </c>
      <c r="AH14" s="73">
        <f t="shared" si="12"/>
        <v>-0.10092568569681981</v>
      </c>
      <c r="AI14" s="73">
        <f t="shared" si="13"/>
        <v>-4.6975465640180444E-2</v>
      </c>
      <c r="AJ14" s="73">
        <f t="shared" si="14"/>
        <v>3.5863523746897316E-3</v>
      </c>
      <c r="AK14" s="73">
        <f t="shared" si="15"/>
        <v>-8.2077104619943358E-2</v>
      </c>
      <c r="AL14" s="73">
        <f t="shared" si="16"/>
        <v>-0.11268654514512941</v>
      </c>
      <c r="AM14" s="73">
        <f t="shared" si="17"/>
        <v>-5.174727120790884E-2</v>
      </c>
      <c r="AN14" s="73">
        <f t="shared" si="18"/>
        <v>-2.9661159649730595E-2</v>
      </c>
    </row>
    <row r="15" spans="2:41" x14ac:dyDescent="0.25">
      <c r="B15" s="67">
        <f>+'Indice PondENGHO'!A12</f>
        <v>43009</v>
      </c>
      <c r="C15" s="73">
        <f>C$3*('Indice PondENGHO'!D12-'Indice PondENGHO'!D11)/'Indice PondENGHO'!$BL11</f>
        <v>0.53350659333444006</v>
      </c>
      <c r="D15" s="73">
        <f>D$3*('Indice PondENGHO'!E12-'Indice PondENGHO'!E11)/'Indice PondENGHO'!$BL11</f>
        <v>6.6271604289323244E-2</v>
      </c>
      <c r="E15" s="73">
        <f>E$3*('Indice PondENGHO'!F12-'Indice PondENGHO'!F11)/'Indice PondENGHO'!$BL11</f>
        <v>0.16709583347268264</v>
      </c>
      <c r="F15" s="73">
        <f>F$3*('Indice PondENGHO'!G12-'Indice PondENGHO'!G11)/'Indice PondENGHO'!$BL11</f>
        <v>0.15018774557679898</v>
      </c>
      <c r="G15" s="73">
        <f>G$3*('Indice PondENGHO'!H12-'Indice PondENGHO'!H11)/'Indice PondENGHO'!$BL11</f>
        <v>2.9439498751562015E-2</v>
      </c>
      <c r="H15" s="73">
        <f>H$3*('Indice PondENGHO'!I12-'Indice PondENGHO'!I11)/'Indice PondENGHO'!$BL11</f>
        <v>5.1706132312859504E-2</v>
      </c>
      <c r="I15" s="73">
        <f>I$3*('Indice PondENGHO'!J12-'Indice PondENGHO'!J11)/'Indice PondENGHO'!$BL11</f>
        <v>0.13925029503246267</v>
      </c>
      <c r="J15" s="73">
        <f>J$3*('Indice PondENGHO'!K12-'Indice PondENGHO'!K11)/'Indice PondENGHO'!$BL11</f>
        <v>0.28153063032692793</v>
      </c>
      <c r="K15" s="73">
        <f>K$3*('Indice PondENGHO'!L12-'Indice PondENGHO'!L11)/'Indice PondENGHO'!$BL11</f>
        <v>0.11122133087784844</v>
      </c>
      <c r="L15" s="73">
        <f>L$3*('Indice PondENGHO'!M12-'Indice PondENGHO'!M11)/'Indice PondENGHO'!$BL11</f>
        <v>1.5300515828718867E-2</v>
      </c>
      <c r="M15" s="73">
        <f>M$3*('Indice PondENGHO'!N12-'Indice PondENGHO'!N11)/'Indice PondENGHO'!$BL11</f>
        <v>5.9927435220292494E-2</v>
      </c>
      <c r="N15" s="73">
        <f>N$3*('Indice PondENGHO'!O12-'Indice PondENGHO'!O11)/'Indice PondENGHO'!$BL11</f>
        <v>4.8738579334438543E-2</v>
      </c>
      <c r="O15" s="67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3">
        <f t="shared" si="7"/>
        <v>0.29951683217683794</v>
      </c>
      <c r="AD15" s="73">
        <f t="shared" si="8"/>
        <v>1.0732260729217326E-2</v>
      </c>
      <c r="AE15" s="73">
        <f t="shared" si="9"/>
        <v>4.7766187585340333E-2</v>
      </c>
      <c r="AF15" s="73">
        <f t="shared" si="10"/>
        <v>1.2855334548409481E-3</v>
      </c>
      <c r="AG15" s="73">
        <f t="shared" si="11"/>
        <v>-1.8688431133069706E-2</v>
      </c>
      <c r="AH15" s="73">
        <f t="shared" si="12"/>
        <v>-3.0238259089275119E-2</v>
      </c>
      <c r="AI15" s="73">
        <f t="shared" si="13"/>
        <v>-4.7044559383310258E-2</v>
      </c>
      <c r="AJ15" s="73">
        <f t="shared" si="14"/>
        <v>2.6426800530168992E-2</v>
      </c>
      <c r="AK15" s="73">
        <f t="shared" si="15"/>
        <v>-2.4956313836602961E-3</v>
      </c>
      <c r="AL15" s="73">
        <f t="shared" si="16"/>
        <v>-1.6041717925333064E-2</v>
      </c>
      <c r="AM15" s="73">
        <f t="shared" si="17"/>
        <v>-6.0732483060571718E-2</v>
      </c>
      <c r="AN15" s="73">
        <f t="shared" si="18"/>
        <v>-1.887475079735345E-2</v>
      </c>
    </row>
    <row r="16" spans="2:41" x14ac:dyDescent="0.25">
      <c r="B16" s="67">
        <f>+'Indice PondENGHO'!A13</f>
        <v>43040</v>
      </c>
      <c r="C16" s="73">
        <f>C$3*('Indice PondENGHO'!D13-'Indice PondENGHO'!D12)/'Indice PondENGHO'!$BL12</f>
        <v>0.41028464777591278</v>
      </c>
      <c r="D16" s="73">
        <f>D$3*('Indice PondENGHO'!E13-'Indice PondENGHO'!E12)/'Indice PondENGHO'!$BL12</f>
        <v>2.5184152318907034E-2</v>
      </c>
      <c r="E16" s="73">
        <f>E$3*('Indice PondENGHO'!F13-'Indice PondENGHO'!F12)/'Indice PondENGHO'!$BL12</f>
        <v>0.10668521949759822</v>
      </c>
      <c r="F16" s="73">
        <f>F$3*('Indice PondENGHO'!G13-'Indice PondENGHO'!G12)/'Indice PondENGHO'!$BL12</f>
        <v>0.20910846396215538</v>
      </c>
      <c r="G16" s="73">
        <f>G$3*('Indice PondENGHO'!H13-'Indice PondENGHO'!H12)/'Indice PondENGHO'!$BL12</f>
        <v>3.5988806741767333E-2</v>
      </c>
      <c r="H16" s="73">
        <f>H$3*('Indice PondENGHO'!I13-'Indice PondENGHO'!I12)/'Indice PondENGHO'!$BL12</f>
        <v>5.7026640752422648E-2</v>
      </c>
      <c r="I16" s="73">
        <f>I$3*('Indice PondENGHO'!J13-'Indice PondENGHO'!J12)/'Indice PondENGHO'!$BL12</f>
        <v>0.299531094597911</v>
      </c>
      <c r="J16" s="73">
        <f>J$3*('Indice PondENGHO'!K13-'Indice PondENGHO'!K12)/'Indice PondENGHO'!$BL12</f>
        <v>4.2630860764419527E-2</v>
      </c>
      <c r="K16" s="73">
        <f>K$3*('Indice PondENGHO'!L13-'Indice PondENGHO'!L12)/'Indice PondENGHO'!$BL12</f>
        <v>6.5494723873658775E-2</v>
      </c>
      <c r="L16" s="73">
        <f>L$3*('Indice PondENGHO'!M13-'Indice PondENGHO'!M12)/'Indice PondENGHO'!$BL12</f>
        <v>6.107030392260248E-3</v>
      </c>
      <c r="M16" s="73">
        <f>M$3*('Indice PondENGHO'!N13-'Indice PondENGHO'!N12)/'Indice PondENGHO'!$BL12</f>
        <v>7.4643355052503788E-2</v>
      </c>
      <c r="N16" s="73">
        <f>N$3*('Indice PondENGHO'!O13-'Indice PondENGHO'!O12)/'Indice PondENGHO'!$BL12</f>
        <v>4.2691154507363917E-2</v>
      </c>
      <c r="O16" s="67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3">
        <f t="shared" si="7"/>
        <v>0.2278911236115489</v>
      </c>
      <c r="AD16" s="73">
        <f t="shared" si="8"/>
        <v>4.147984419335192E-3</v>
      </c>
      <c r="AE16" s="73">
        <f t="shared" si="9"/>
        <v>2.9388115468905712E-2</v>
      </c>
      <c r="AF16" s="73">
        <f t="shared" si="10"/>
        <v>2.4346289969136792E-2</v>
      </c>
      <c r="AG16" s="73">
        <f t="shared" si="11"/>
        <v>-2.1945445493584764E-2</v>
      </c>
      <c r="AH16" s="73">
        <f t="shared" si="12"/>
        <v>-4.8795481994928884E-2</v>
      </c>
      <c r="AI16" s="73">
        <f t="shared" si="13"/>
        <v>-0.14909305573960863</v>
      </c>
      <c r="AJ16" s="73">
        <f t="shared" si="14"/>
        <v>7.5385437521141713E-3</v>
      </c>
      <c r="AK16" s="73">
        <f t="shared" si="15"/>
        <v>4.8647832366102151E-3</v>
      </c>
      <c r="AL16" s="73">
        <f t="shared" si="16"/>
        <v>-9.5289986835847308E-3</v>
      </c>
      <c r="AM16" s="73">
        <f t="shared" si="17"/>
        <v>-7.1278271400196866E-2</v>
      </c>
      <c r="AN16" s="73">
        <f t="shared" si="18"/>
        <v>-1.7290008720233209E-2</v>
      </c>
    </row>
    <row r="17" spans="2:40" x14ac:dyDescent="0.25">
      <c r="B17" s="67">
        <f>+'Indice PondENGHO'!A14</f>
        <v>43070</v>
      </c>
      <c r="C17" s="73">
        <f>C$3*('Indice PondENGHO'!D14-'Indice PondENGHO'!D13)/'Indice PondENGHO'!$BL13</f>
        <v>0.26397205835199677</v>
      </c>
      <c r="D17" s="73">
        <f>D$3*('Indice PondENGHO'!E14-'Indice PondENGHO'!E13)/'Indice PondENGHO'!$BL13</f>
        <v>1.2020573870972596E-2</v>
      </c>
      <c r="E17" s="73">
        <f>E$3*('Indice PondENGHO'!F14-'Indice PondENGHO'!F13)/'Indice PondENGHO'!$BL13</f>
        <v>6.8658684356238661E-2</v>
      </c>
      <c r="F17" s="73">
        <f>F$3*('Indice PondENGHO'!G14-'Indice PondENGHO'!G13)/'Indice PondENGHO'!$BL13</f>
        <v>2.6302756332899464</v>
      </c>
      <c r="G17" s="73">
        <f>G$3*('Indice PondENGHO'!H14-'Indice PondENGHO'!H13)/'Indice PondENGHO'!$BL13</f>
        <v>0.10709267362272563</v>
      </c>
      <c r="H17" s="73">
        <f>H$3*('Indice PondENGHO'!I14-'Indice PondENGHO'!I13)/'Indice PondENGHO'!$BL13</f>
        <v>9.4354454205031163E-2</v>
      </c>
      <c r="I17" s="73">
        <f>I$3*('Indice PondENGHO'!J14-'Indice PondENGHO'!J13)/'Indice PondENGHO'!$BL13</f>
        <v>0.32945551870859952</v>
      </c>
      <c r="J17" s="73">
        <f>J$3*('Indice PondENGHO'!K14-'Indice PondENGHO'!K13)/'Indice PondENGHO'!$BL13</f>
        <v>8.0953556962130052E-2</v>
      </c>
      <c r="K17" s="73">
        <f>K$3*('Indice PondENGHO'!L14-'Indice PondENGHO'!L13)/'Indice PondENGHO'!$BL13</f>
        <v>6.135356583110859E-2</v>
      </c>
      <c r="L17" s="73">
        <f>L$3*('Indice PondENGHO'!M14-'Indice PondENGHO'!M13)/'Indice PondENGHO'!$BL13</f>
        <v>-1.1528965775632263E-4</v>
      </c>
      <c r="M17" s="73">
        <f>M$3*('Indice PondENGHO'!N14-'Indice PondENGHO'!N13)/'Indice PondENGHO'!$BL13</f>
        <v>7.0351751934205453E-2</v>
      </c>
      <c r="N17" s="73">
        <f>N$3*('Indice PondENGHO'!O14-'Indice PondENGHO'!O13)/'Indice PondENGHO'!$BL13</f>
        <v>4.0484998725014584E-2</v>
      </c>
      <c r="O17" s="67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3">
        <f t="shared" si="7"/>
        <v>0.16518319772953829</v>
      </c>
      <c r="AD17" s="73">
        <f t="shared" si="8"/>
        <v>1.6186288527560953E-3</v>
      </c>
      <c r="AE17" s="73">
        <f t="shared" si="9"/>
        <v>2.1135968042453893E-2</v>
      </c>
      <c r="AF17" s="73">
        <f t="shared" si="10"/>
        <v>-0.19157165226695527</v>
      </c>
      <c r="AG17" s="73">
        <f t="shared" si="11"/>
        <v>-8.694851603400687E-2</v>
      </c>
      <c r="AH17" s="73">
        <f t="shared" si="12"/>
        <v>-0.11610732889910294</v>
      </c>
      <c r="AI17" s="73">
        <f t="shared" si="13"/>
        <v>-0.16975130819944445</v>
      </c>
      <c r="AJ17" s="73">
        <f t="shared" si="14"/>
        <v>-4.7371902714544167E-3</v>
      </c>
      <c r="AK17" s="73">
        <f t="shared" si="15"/>
        <v>-5.6234467359360871E-3</v>
      </c>
      <c r="AL17" s="73">
        <f t="shared" si="16"/>
        <v>6.3027107308326075E-4</v>
      </c>
      <c r="AM17" s="73">
        <f t="shared" si="17"/>
        <v>-7.8155856059172274E-2</v>
      </c>
      <c r="AN17" s="73">
        <f t="shared" si="18"/>
        <v>-1.1958654693518617E-2</v>
      </c>
    </row>
    <row r="18" spans="2:40" x14ac:dyDescent="0.25">
      <c r="B18" s="67">
        <f>+'Indice PondENGHO'!A15</f>
        <v>43101</v>
      </c>
      <c r="C18" s="73">
        <f>C$3*('Indice PondENGHO'!D15-'Indice PondENGHO'!D14)/'Indice PondENGHO'!$BL14</f>
        <v>0.63290768768764383</v>
      </c>
      <c r="D18" s="73">
        <f>D$3*('Indice PondENGHO'!E15-'Indice PondENGHO'!E14)/'Indice PondENGHO'!$BL14</f>
        <v>5.0815620691331186E-2</v>
      </c>
      <c r="E18" s="73">
        <f>E$3*('Indice PondENGHO'!F15-'Indice PondENGHO'!F14)/'Indice PondENGHO'!$BL14</f>
        <v>-3.4051399791966114E-2</v>
      </c>
      <c r="F18" s="73">
        <f>F$3*('Indice PondENGHO'!G15-'Indice PondENGHO'!G14)/'Indice PondENGHO'!$BL14</f>
        <v>0.34266194277387435</v>
      </c>
      <c r="G18" s="73">
        <f>G$3*('Indice PondENGHO'!H15-'Indice PondENGHO'!H14)/'Indice PondENGHO'!$BL14</f>
        <v>3.9030511798056063E-2</v>
      </c>
      <c r="H18" s="73">
        <f>H$3*('Indice PondENGHO'!I15-'Indice PondENGHO'!I14)/'Indice PondENGHO'!$BL14</f>
        <v>7.4303337067503444E-2</v>
      </c>
      <c r="I18" s="73">
        <f>I$3*('Indice PondENGHO'!J15-'Indice PondENGHO'!J14)/'Indice PondENGHO'!$BL14</f>
        <v>0.23510607554786603</v>
      </c>
      <c r="J18" s="73">
        <f>J$3*('Indice PondENGHO'!K15-'Indice PondENGHO'!K14)/'Indice PondENGHO'!$BL14</f>
        <v>0.107064201118713</v>
      </c>
      <c r="K18" s="73">
        <f>K$3*('Indice PondENGHO'!L15-'Indice PondENGHO'!L14)/'Indice PondENGHO'!$BL14</f>
        <v>0.25122743359698974</v>
      </c>
      <c r="L18" s="73">
        <f>L$3*('Indice PondENGHO'!M15-'Indice PondENGHO'!M14)/'Indice PondENGHO'!$BL14</f>
        <v>1.144552494073209E-2</v>
      </c>
      <c r="M18" s="73">
        <f>M$3*('Indice PondENGHO'!N15-'Indice PondENGHO'!N14)/'Indice PondENGHO'!$BL14</f>
        <v>0.12161312324114136</v>
      </c>
      <c r="N18" s="73">
        <f>N$3*('Indice PondENGHO'!O15-'Indice PondENGHO'!O14)/'Indice PondENGHO'!$BL14</f>
        <v>7.7757641811705622E-2</v>
      </c>
      <c r="O18" s="67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3">
        <f t="shared" si="7"/>
        <v>0.30698374095296349</v>
      </c>
      <c r="AD18" s="73">
        <f t="shared" si="8"/>
        <v>8.9670070326539827E-3</v>
      </c>
      <c r="AE18" s="73">
        <f t="shared" si="9"/>
        <v>9.5619031444498723E-3</v>
      </c>
      <c r="AF18" s="73">
        <f t="shared" si="10"/>
        <v>0.16573191317041641</v>
      </c>
      <c r="AG18" s="73">
        <f t="shared" si="11"/>
        <v>-3.1221345687591336E-2</v>
      </c>
      <c r="AH18" s="73">
        <f t="shared" si="12"/>
        <v>-7.1168219152103113E-2</v>
      </c>
      <c r="AI18" s="73">
        <f t="shared" si="13"/>
        <v>-8.962326821168895E-2</v>
      </c>
      <c r="AJ18" s="73">
        <f t="shared" si="14"/>
        <v>2.0528488521115815E-2</v>
      </c>
      <c r="AK18" s="73">
        <f t="shared" si="15"/>
        <v>-8.9481903658976236E-2</v>
      </c>
      <c r="AL18" s="73">
        <f t="shared" si="16"/>
        <v>-3.5979139127753877E-3</v>
      </c>
      <c r="AM18" s="73">
        <f t="shared" si="17"/>
        <v>-0.11999533822782617</v>
      </c>
      <c r="AN18" s="73">
        <f t="shared" si="18"/>
        <v>-4.9428782096051935E-2</v>
      </c>
    </row>
    <row r="19" spans="2:40" x14ac:dyDescent="0.25">
      <c r="B19" s="67">
        <f>+'Indice PondENGHO'!A16</f>
        <v>43132</v>
      </c>
      <c r="C19" s="73">
        <f>C$3*('Indice PondENGHO'!D16-'Indice PondENGHO'!D15)/'Indice PondENGHO'!$BL15</f>
        <v>0.70554385392568086</v>
      </c>
      <c r="D19" s="73">
        <f>D$3*('Indice PondENGHO'!E16-'Indice PondENGHO'!E15)/'Indice PondENGHO'!$BL15</f>
        <v>3.8698326962745902E-2</v>
      </c>
      <c r="E19" s="73">
        <f>E$3*('Indice PondENGHO'!F16-'Indice PondENGHO'!F15)/'Indice PondENGHO'!$BL15</f>
        <v>-4.1492245635364758E-2</v>
      </c>
      <c r="F19" s="73">
        <f>F$3*('Indice PondENGHO'!G16-'Indice PondENGHO'!G15)/'Indice PondENGHO'!$BL15</f>
        <v>0.6213030376527745</v>
      </c>
      <c r="G19" s="73">
        <f>G$3*('Indice PondENGHO'!H16-'Indice PondENGHO'!H15)/'Indice PondENGHO'!$BL15</f>
        <v>6.6014200625317279E-2</v>
      </c>
      <c r="H19" s="73">
        <f>H$3*('Indice PondENGHO'!I16-'Indice PondENGHO'!I15)/'Indice PondENGHO'!$BL15</f>
        <v>9.5497445642512349E-2</v>
      </c>
      <c r="I19" s="73">
        <f>I$3*('Indice PondENGHO'!J16-'Indice PondENGHO'!J15)/'Indice PondENGHO'!$BL15</f>
        <v>0.44932720317697583</v>
      </c>
      <c r="J19" s="73">
        <f>J$3*('Indice PondENGHO'!K16-'Indice PondENGHO'!K15)/'Indice PondENGHO'!$BL15</f>
        <v>0.50631720729271412</v>
      </c>
      <c r="K19" s="73">
        <f>K$3*('Indice PondENGHO'!L16-'Indice PondENGHO'!L15)/'Indice PondENGHO'!$BL15</f>
        <v>8.4335545237866572E-2</v>
      </c>
      <c r="L19" s="73">
        <f>L$3*('Indice PondENGHO'!M16-'Indice PondENGHO'!M15)/'Indice PondENGHO'!$BL15</f>
        <v>2.9233964764917398E-2</v>
      </c>
      <c r="M19" s="73">
        <f>M$3*('Indice PondENGHO'!N16-'Indice PondENGHO'!N15)/'Indice PondENGHO'!$BL15</f>
        <v>9.6915274277828131E-2</v>
      </c>
      <c r="N19" s="73">
        <f>N$3*('Indice PondENGHO'!O16-'Indice PondENGHO'!O15)/'Indice PondENGHO'!$BL15</f>
        <v>6.2597005929323393E-2</v>
      </c>
      <c r="O19" s="67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3">
        <f t="shared" si="7"/>
        <v>0.37068590897021003</v>
      </c>
      <c r="AD19" s="73">
        <f t="shared" si="8"/>
        <v>7.6440545853899977E-3</v>
      </c>
      <c r="AE19" s="73">
        <f t="shared" si="9"/>
        <v>-9.6499380308821617E-3</v>
      </c>
      <c r="AF19" s="73">
        <f t="shared" si="10"/>
        <v>-6.3323753020800178E-2</v>
      </c>
      <c r="AG19" s="73">
        <f t="shared" si="11"/>
        <v>-4.8072953084508444E-2</v>
      </c>
      <c r="AH19" s="73">
        <f t="shared" si="12"/>
        <v>-0.1046937166741098</v>
      </c>
      <c r="AI19" s="73">
        <f t="shared" si="13"/>
        <v>-0.22902945791211504</v>
      </c>
      <c r="AJ19" s="73">
        <f t="shared" si="14"/>
        <v>7.1856104321957659E-2</v>
      </c>
      <c r="AK19" s="73">
        <f t="shared" si="15"/>
        <v>-7.7962947536223959E-3</v>
      </c>
      <c r="AL19" s="73">
        <f t="shared" si="16"/>
        <v>-3.7928992246680338E-2</v>
      </c>
      <c r="AM19" s="73">
        <f t="shared" si="17"/>
        <v>-6.2553832901232523E-2</v>
      </c>
      <c r="AN19" s="73">
        <f t="shared" si="18"/>
        <v>-1.8945319318313211E-2</v>
      </c>
    </row>
    <row r="20" spans="2:40" x14ac:dyDescent="0.25">
      <c r="B20" s="67">
        <f>+'Indice PondENGHO'!A17</f>
        <v>43160</v>
      </c>
      <c r="C20" s="73">
        <f>C$3*('Indice PondENGHO'!D17-'Indice PondENGHO'!D16)/'Indice PondENGHO'!$BL16</f>
        <v>0.8216300550519523</v>
      </c>
      <c r="D20" s="73">
        <f>D$3*('Indice PondENGHO'!E17-'Indice PondENGHO'!E16)/'Indice PondENGHO'!$BL16</f>
        <v>1.5275069600152624E-2</v>
      </c>
      <c r="E20" s="73">
        <f>E$3*('Indice PondENGHO'!F17-'Indice PondENGHO'!F16)/'Indice PondENGHO'!$BL16</f>
        <v>0.23987330369295451</v>
      </c>
      <c r="F20" s="73">
        <f>F$3*('Indice PondENGHO'!G17-'Indice PondENGHO'!G16)/'Indice PondENGHO'!$BL16</f>
        <v>0.13295290362691969</v>
      </c>
      <c r="G20" s="73">
        <f>G$3*('Indice PondENGHO'!H17-'Indice PondENGHO'!H16)/'Indice PondENGHO'!$BL16</f>
        <v>0.1652878098543229</v>
      </c>
      <c r="H20" s="73">
        <f>H$3*('Indice PondENGHO'!I17-'Indice PondENGHO'!I16)/'Indice PondENGHO'!$BL16</f>
        <v>6.0438240150740653E-2</v>
      </c>
      <c r="I20" s="73">
        <f>I$3*('Indice PondENGHO'!J17-'Indice PondENGHO'!J16)/'Indice PondENGHO'!$BL16</f>
        <v>0.22490510924089827</v>
      </c>
      <c r="J20" s="73">
        <f>J$3*('Indice PondENGHO'!K17-'Indice PondENGHO'!K16)/'Indice PondENGHO'!$BL16</f>
        <v>0.16336861519828308</v>
      </c>
      <c r="K20" s="73">
        <f>K$3*('Indice PondENGHO'!L17-'Indice PondENGHO'!L16)/'Indice PondENGHO'!$BL16</f>
        <v>0.11031962609788795</v>
      </c>
      <c r="L20" s="73">
        <f>L$3*('Indice PondENGHO'!M17-'Indice PondENGHO'!M16)/'Indice PondENGHO'!$BL16</f>
        <v>0.25060291483226993</v>
      </c>
      <c r="M20" s="73">
        <f>M$3*('Indice PondENGHO'!N17-'Indice PondENGHO'!N16)/'Indice PondENGHO'!$BL16</f>
        <v>8.294430330583713E-2</v>
      </c>
      <c r="N20" s="73">
        <f>N$3*('Indice PondENGHO'!O17-'Indice PondENGHO'!O16)/'Indice PondENGHO'!$BL16</f>
        <v>6.0101365698862243E-2</v>
      </c>
      <c r="O20" s="67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3">
        <f t="shared" si="7"/>
        <v>0.48126461199644405</v>
      </c>
      <c r="AD20" s="73">
        <f t="shared" si="8"/>
        <v>2.5773328704254642E-3</v>
      </c>
      <c r="AE20" s="73">
        <f t="shared" si="9"/>
        <v>-9.7624000744089834E-5</v>
      </c>
      <c r="AF20" s="73">
        <f t="shared" si="10"/>
        <v>-7.7471996092965401E-3</v>
      </c>
      <c r="AG20" s="73">
        <f t="shared" si="11"/>
        <v>-0.1325377898065076</v>
      </c>
      <c r="AH20" s="73">
        <f t="shared" si="12"/>
        <v>-3.873308129400644E-2</v>
      </c>
      <c r="AI20" s="73">
        <f t="shared" si="13"/>
        <v>-3.1298560909783141E-2</v>
      </c>
      <c r="AJ20" s="73">
        <f t="shared" si="14"/>
        <v>2.4043551749439951E-2</v>
      </c>
      <c r="AK20" s="73">
        <f t="shared" si="15"/>
        <v>2.3902758477560015E-3</v>
      </c>
      <c r="AL20" s="73">
        <f t="shared" si="16"/>
        <v>-0.29422920666965069</v>
      </c>
      <c r="AM20" s="73">
        <f t="shared" si="17"/>
        <v>-5.0934397049186453E-2</v>
      </c>
      <c r="AN20" s="73">
        <f t="shared" si="18"/>
        <v>-3.7078428755611119E-2</v>
      </c>
    </row>
    <row r="21" spans="2:40" x14ac:dyDescent="0.25">
      <c r="B21" s="67">
        <f>+'Indice PondENGHO'!A18</f>
        <v>43191</v>
      </c>
      <c r="C21" s="73">
        <f>C$3*('Indice PondENGHO'!D18-'Indice PondENGHO'!D17)/'Indice PondENGHO'!$BL17</f>
        <v>0.41630520289058659</v>
      </c>
      <c r="D21" s="73">
        <f>D$3*('Indice PondENGHO'!E18-'Indice PondENGHO'!E17)/'Indice PondENGHO'!$BL17</f>
        <v>2.8739607618399478E-2</v>
      </c>
      <c r="E21" s="73">
        <f>E$3*('Indice PondENGHO'!F18-'Indice PondENGHO'!F17)/'Indice PondENGHO'!$BL17</f>
        <v>0.29144945767093317</v>
      </c>
      <c r="F21" s="73">
        <f>F$3*('Indice PondENGHO'!G18-'Indice PondENGHO'!G17)/'Indice PondENGHO'!$BL17</f>
        <v>1.5207992705719733</v>
      </c>
      <c r="G21" s="73">
        <f>G$3*('Indice PondENGHO'!H18-'Indice PondENGHO'!H17)/'Indice PondENGHO'!$BL17</f>
        <v>4.8764864038182074E-2</v>
      </c>
      <c r="H21" s="73">
        <f>H$3*('Indice PondENGHO'!I18-'Indice PondENGHO'!I17)/'Indice PondENGHO'!$BL17</f>
        <v>7.8647091739853445E-2</v>
      </c>
      <c r="I21" s="73">
        <f>I$3*('Indice PondENGHO'!J18-'Indice PondENGHO'!J17)/'Indice PondENGHO'!$BL17</f>
        <v>0.3790913208754193</v>
      </c>
      <c r="J21" s="73">
        <f>J$3*('Indice PondENGHO'!K18-'Indice PondENGHO'!K17)/'Indice PondENGHO'!$BL17</f>
        <v>7.469838600027498E-2</v>
      </c>
      <c r="K21" s="73">
        <f>K$3*('Indice PondENGHO'!L18-'Indice PondENGHO'!L17)/'Indice PondENGHO'!$BL17</f>
        <v>0.14549559840105419</v>
      </c>
      <c r="L21" s="73">
        <f>L$3*('Indice PondENGHO'!M18-'Indice PondENGHO'!M17)/'Indice PondENGHO'!$BL17</f>
        <v>1.8985039452756015E-2</v>
      </c>
      <c r="M21" s="73">
        <f>M$3*('Indice PondENGHO'!N18-'Indice PondENGHO'!N17)/'Indice PondENGHO'!$BL17</f>
        <v>9.2795241954986868E-2</v>
      </c>
      <c r="N21" s="73">
        <f>N$3*('Indice PondENGHO'!O18-'Indice PondENGHO'!O17)/'Indice PondENGHO'!$BL17</f>
        <v>5.9878001764910996E-2</v>
      </c>
      <c r="O21" s="67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3">
        <f t="shared" si="7"/>
        <v>0.24319979710784964</v>
      </c>
      <c r="AD21" s="73">
        <f t="shared" si="8"/>
        <v>5.7367799025102965E-3</v>
      </c>
      <c r="AE21" s="73">
        <f t="shared" si="9"/>
        <v>6.9240305048257955E-2</v>
      </c>
      <c r="AF21" s="73">
        <f t="shared" si="10"/>
        <v>0.16669239539924519</v>
      </c>
      <c r="AG21" s="73">
        <f t="shared" si="11"/>
        <v>-3.5862315588324353E-2</v>
      </c>
      <c r="AH21" s="73">
        <f t="shared" si="12"/>
        <v>-5.9792838958577746E-2</v>
      </c>
      <c r="AI21" s="73">
        <f t="shared" si="13"/>
        <v>-0.24340807537251041</v>
      </c>
      <c r="AJ21" s="73">
        <f t="shared" si="14"/>
        <v>2.8360182352377528E-2</v>
      </c>
      <c r="AK21" s="73">
        <f t="shared" si="15"/>
        <v>-3.2868396442510162E-2</v>
      </c>
      <c r="AL21" s="73">
        <f t="shared" si="16"/>
        <v>-1.1965122144604445E-2</v>
      </c>
      <c r="AM21" s="73">
        <f t="shared" si="17"/>
        <v>-9.2853205712418313E-2</v>
      </c>
      <c r="AN21" s="73">
        <f t="shared" si="18"/>
        <v>-1.7668509619509651E-2</v>
      </c>
    </row>
    <row r="22" spans="2:40" x14ac:dyDescent="0.25">
      <c r="B22" s="67">
        <f>+'Indice PondENGHO'!A19</f>
        <v>43221</v>
      </c>
      <c r="C22" s="73">
        <f>C$3*('Indice PondENGHO'!D19-'Indice PondENGHO'!D18)/'Indice PondENGHO'!$BL18</f>
        <v>1.0558564710396141</v>
      </c>
      <c r="D22" s="73">
        <f>D$3*('Indice PondENGHO'!E19-'Indice PondENGHO'!E18)/'Indice PondENGHO'!$BL18</f>
        <v>3.6837635403287952E-2</v>
      </c>
      <c r="E22" s="73">
        <f>E$3*('Indice PondENGHO'!F19-'Indice PondENGHO'!F18)/'Indice PondENGHO'!$BL18</f>
        <v>0.14975150762281478</v>
      </c>
      <c r="F22" s="73">
        <f>F$3*('Indice PondENGHO'!G19-'Indice PondENGHO'!G18)/'Indice PondENGHO'!$BL18</f>
        <v>-6.6460445865510878E-2</v>
      </c>
      <c r="G22" s="73">
        <f>G$3*('Indice PondENGHO'!H19-'Indice PondENGHO'!H18)/'Indice PondENGHO'!$BL18</f>
        <v>8.2488578918402652E-2</v>
      </c>
      <c r="H22" s="73">
        <f>H$3*('Indice PondENGHO'!I19-'Indice PondENGHO'!I18)/'Indice PondENGHO'!$BL18</f>
        <v>9.3939106500368255E-2</v>
      </c>
      <c r="I22" s="73">
        <f>I$3*('Indice PondENGHO'!J19-'Indice PondENGHO'!J18)/'Indice PondENGHO'!$BL18</f>
        <v>0.2017235200981311</v>
      </c>
      <c r="J22" s="73">
        <f>J$3*('Indice PondENGHO'!K19-'Indice PondENGHO'!K18)/'Indice PondENGHO'!$BL18</f>
        <v>0.21664535508585772</v>
      </c>
      <c r="K22" s="73">
        <f>K$3*('Indice PondENGHO'!L19-'Indice PondENGHO'!L18)/'Indice PondENGHO'!$BL18</f>
        <v>0.18644671291847001</v>
      </c>
      <c r="L22" s="73">
        <f>L$3*('Indice PondENGHO'!M19-'Indice PondENGHO'!M18)/'Indice PondENGHO'!$BL18</f>
        <v>1.4119826305213308E-2</v>
      </c>
      <c r="M22" s="73">
        <f>M$3*('Indice PondENGHO'!N19-'Indice PondENGHO'!N18)/'Indice PondENGHO'!$BL18</f>
        <v>9.8727232353065603E-2</v>
      </c>
      <c r="N22" s="73">
        <f>N$3*('Indice PondENGHO'!O19-'Indice PondENGHO'!O18)/'Indice PondENGHO'!$BL18</f>
        <v>7.0265267740480392E-2</v>
      </c>
      <c r="O22" s="67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3">
        <f t="shared" si="7"/>
        <v>0.56703544454012988</v>
      </c>
      <c r="AD22" s="73">
        <f t="shared" si="8"/>
        <v>8.7696644721585656E-3</v>
      </c>
      <c r="AE22" s="73">
        <f t="shared" si="9"/>
        <v>4.5773209096118303E-2</v>
      </c>
      <c r="AF22" s="73">
        <f t="shared" si="10"/>
        <v>9.7762090497078333E-2</v>
      </c>
      <c r="AG22" s="73">
        <f t="shared" si="11"/>
        <v>-6.3425578706964789E-2</v>
      </c>
      <c r="AH22" s="73">
        <f t="shared" si="12"/>
        <v>-8.1947141218540728E-2</v>
      </c>
      <c r="AI22" s="73">
        <f t="shared" si="13"/>
        <v>-0.10345269281462455</v>
      </c>
      <c r="AJ22" s="73">
        <f t="shared" si="14"/>
        <v>1.7446965717175827E-2</v>
      </c>
      <c r="AK22" s="73">
        <f t="shared" si="15"/>
        <v>-5.3404500689084089E-2</v>
      </c>
      <c r="AL22" s="73">
        <f t="shared" si="16"/>
        <v>-1.2682461031347722E-2</v>
      </c>
      <c r="AM22" s="73">
        <f t="shared" si="17"/>
        <v>-8.8289573947962274E-2</v>
      </c>
      <c r="AN22" s="73">
        <f t="shared" si="18"/>
        <v>-1.8133238835288154E-2</v>
      </c>
    </row>
    <row r="23" spans="2:40" x14ac:dyDescent="0.25">
      <c r="B23" s="67">
        <f>+'Indice PondENGHO'!A20</f>
        <v>43252</v>
      </c>
      <c r="C23" s="73">
        <f>C$3*('Indice PondENGHO'!D20-'Indice PondENGHO'!D19)/'Indice PondENGHO'!$BL19</f>
        <v>1.7143875493132374</v>
      </c>
      <c r="D23" s="73">
        <f>D$3*('Indice PondENGHO'!E20-'Indice PondENGHO'!E19)/'Indice PondENGHO'!$BL19</f>
        <v>1.9142237181862407E-2</v>
      </c>
      <c r="E23" s="73">
        <f>E$3*('Indice PondENGHO'!F20-'Indice PondENGHO'!F19)/'Indice PondENGHO'!$BL19</f>
        <v>0.1288443908652156</v>
      </c>
      <c r="F23" s="73">
        <f>F$3*('Indice PondENGHO'!G20-'Indice PondENGHO'!G19)/'Indice PondENGHO'!$BL19</f>
        <v>0.4357454215370104</v>
      </c>
      <c r="G23" s="73">
        <f>G$3*('Indice PondENGHO'!H20-'Indice PondENGHO'!H19)/'Indice PondENGHO'!$BL19</f>
        <v>0.15123968815035951</v>
      </c>
      <c r="H23" s="73">
        <f>H$3*('Indice PondENGHO'!I20-'Indice PondENGHO'!I19)/'Indice PondENGHO'!$BL19</f>
        <v>0.17713820775048805</v>
      </c>
      <c r="I23" s="73">
        <f>I$3*('Indice PondENGHO'!J20-'Indice PondENGHO'!J19)/'Indice PondENGHO'!$BL19</f>
        <v>0.58512202985215378</v>
      </c>
      <c r="J23" s="73">
        <f>J$3*('Indice PondENGHO'!K20-'Indice PondENGHO'!K19)/'Indice PondENGHO'!$BL19</f>
        <v>2.5500215535168843E-2</v>
      </c>
      <c r="K23" s="73">
        <f>K$3*('Indice PondENGHO'!L20-'Indice PondENGHO'!L19)/'Indice PondENGHO'!$BL19</f>
        <v>0.23205517330817907</v>
      </c>
      <c r="L23" s="73">
        <f>L$3*('Indice PondENGHO'!M20-'Indice PondENGHO'!M19)/'Indice PondENGHO'!$BL19</f>
        <v>2.1342577920768723E-2</v>
      </c>
      <c r="M23" s="73">
        <f>M$3*('Indice PondENGHO'!N20-'Indice PondENGHO'!N19)/'Indice PondENGHO'!$BL19</f>
        <v>0.11311974100944029</v>
      </c>
      <c r="N23" s="73">
        <f>N$3*('Indice PondENGHO'!O20-'Indice PondENGHO'!O19)/'Indice PondENGHO'!$BL19</f>
        <v>0.11307263987896012</v>
      </c>
      <c r="O23" s="67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3">
        <f t="shared" si="7"/>
        <v>0.94227944914048301</v>
      </c>
      <c r="AD23" s="73">
        <f t="shared" si="8"/>
        <v>3.476368740994544E-3</v>
      </c>
      <c r="AE23" s="73">
        <f t="shared" si="9"/>
        <v>2.2874753192961936E-2</v>
      </c>
      <c r="AF23" s="73">
        <f t="shared" si="10"/>
        <v>-6.0570747450300388E-2</v>
      </c>
      <c r="AG23" s="73">
        <f t="shared" si="11"/>
        <v>-0.11370188511002607</v>
      </c>
      <c r="AH23" s="73">
        <f t="shared" si="12"/>
        <v>-0.17632571061867142</v>
      </c>
      <c r="AI23" s="73">
        <f t="shared" si="13"/>
        <v>-0.34738312602824994</v>
      </c>
      <c r="AJ23" s="73">
        <f t="shared" si="14"/>
        <v>5.5495624310255218E-3</v>
      </c>
      <c r="AK23" s="73">
        <f t="shared" si="15"/>
        <v>-0.10363874199134107</v>
      </c>
      <c r="AL23" s="73">
        <f t="shared" si="16"/>
        <v>-3.2847263477267449E-2</v>
      </c>
      <c r="AM23" s="73">
        <f t="shared" si="17"/>
        <v>-0.10541791963516765</v>
      </c>
      <c r="AN23" s="73">
        <f t="shared" si="18"/>
        <v>-3.4433781228758023E-2</v>
      </c>
    </row>
    <row r="24" spans="2:40" x14ac:dyDescent="0.25">
      <c r="B24" s="67">
        <f>+'Indice PondENGHO'!A21</f>
        <v>43282</v>
      </c>
      <c r="C24" s="73">
        <f>C$3*('Indice PondENGHO'!D21-'Indice PondENGHO'!D20)/'Indice PondENGHO'!$BL20</f>
        <v>1.3550490426899326</v>
      </c>
      <c r="D24" s="73">
        <f>D$3*('Indice PondENGHO'!E21-'Indice PondENGHO'!E20)/'Indice PondENGHO'!$BL20</f>
        <v>5.4659403909906687E-2</v>
      </c>
      <c r="E24" s="73">
        <f>E$3*('Indice PondENGHO'!F21-'Indice PondENGHO'!F20)/'Indice PondENGHO'!$BL20</f>
        <v>2.031310926954398E-2</v>
      </c>
      <c r="F24" s="73">
        <f>F$3*('Indice PondENGHO'!G21-'Indice PondENGHO'!G20)/'Indice PondENGHO'!$BL20</f>
        <v>0.20755077696020269</v>
      </c>
      <c r="G24" s="73">
        <f>G$3*('Indice PondENGHO'!H21-'Indice PondENGHO'!H20)/'Indice PondENGHO'!$BL20</f>
        <v>0.15910880524322593</v>
      </c>
      <c r="H24" s="73">
        <f>H$3*('Indice PondENGHO'!I21-'Indice PondENGHO'!I20)/'Indice PondENGHO'!$BL20</f>
        <v>0.12390253790464428</v>
      </c>
      <c r="I24" s="73">
        <f>I$3*('Indice PondENGHO'!J21-'Indice PondENGHO'!J20)/'Indice PondENGHO'!$BL20</f>
        <v>0.58260953524277748</v>
      </c>
      <c r="J24" s="73">
        <f>J$3*('Indice PondENGHO'!K21-'Indice PondENGHO'!K20)/'Indice PondENGHO'!$BL20</f>
        <v>3.9713890718203637E-2</v>
      </c>
      <c r="K24" s="73">
        <f>K$3*('Indice PondENGHO'!L21-'Indice PondENGHO'!L20)/'Indice PondENGHO'!$BL20</f>
        <v>0.36799064754805089</v>
      </c>
      <c r="L24" s="73">
        <f>L$3*('Indice PondENGHO'!M21-'Indice PondENGHO'!M20)/'Indice PondENGHO'!$BL20</f>
        <v>3.2111449130997845E-2</v>
      </c>
      <c r="M24" s="73">
        <f>M$3*('Indice PondENGHO'!N21-'Indice PondENGHO'!N20)/'Indice PondENGHO'!$BL20</f>
        <v>0.12910558543883763</v>
      </c>
      <c r="N24" s="73">
        <f>N$3*('Indice PondENGHO'!O21-'Indice PondENGHO'!O20)/'Indice PondENGHO'!$BL20</f>
        <v>0.13398454301077839</v>
      </c>
      <c r="O24" s="67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3">
        <f t="shared" si="7"/>
        <v>0.74722354438373839</v>
      </c>
      <c r="AD24" s="73">
        <f t="shared" si="8"/>
        <v>1.037638800842141E-2</v>
      </c>
      <c r="AE24" s="73">
        <f t="shared" si="9"/>
        <v>3.6922773589774235E-2</v>
      </c>
      <c r="AF24" s="73">
        <f t="shared" si="10"/>
        <v>4.0912589969257118E-2</v>
      </c>
      <c r="AG24" s="73">
        <f t="shared" si="11"/>
        <v>-0.11985624698233902</v>
      </c>
      <c r="AH24" s="73">
        <f t="shared" si="12"/>
        <v>-9.4326630777421289E-2</v>
      </c>
      <c r="AI24" s="73">
        <f t="shared" si="13"/>
        <v>-0.23512361275070315</v>
      </c>
      <c r="AJ24" s="73">
        <f t="shared" si="14"/>
        <v>1.1118951025088992E-2</v>
      </c>
      <c r="AK24" s="73">
        <f t="shared" si="15"/>
        <v>-0.11661702421793269</v>
      </c>
      <c r="AL24" s="73">
        <f t="shared" si="16"/>
        <v>-4.7999773559680985E-2</v>
      </c>
      <c r="AM24" s="73">
        <f t="shared" si="17"/>
        <v>-9.4342169631761674E-2</v>
      </c>
      <c r="AN24" s="73">
        <f t="shared" si="18"/>
        <v>-5.3215965569518547E-2</v>
      </c>
    </row>
    <row r="25" spans="2:40" x14ac:dyDescent="0.25">
      <c r="B25" s="67">
        <f>+'Indice PondENGHO'!A22</f>
        <v>43313</v>
      </c>
      <c r="C25" s="73">
        <f>C$3*('Indice PondENGHO'!D22-'Indice PondENGHO'!D21)/'Indice PondENGHO'!$BL21</f>
        <v>1.4480927412915059</v>
      </c>
      <c r="D25" s="73">
        <f>D$3*('Indice PondENGHO'!E22-'Indice PondENGHO'!E21)/'Indice PondENGHO'!$BL21</f>
        <v>2.9111787104608662E-2</v>
      </c>
      <c r="E25" s="73">
        <f>E$3*('Indice PondENGHO'!F22-'Indice PondENGHO'!F21)/'Indice PondENGHO'!$BL21</f>
        <v>1.7541368171151546E-2</v>
      </c>
      <c r="F25" s="73">
        <f>F$3*('Indice PondENGHO'!G22-'Indice PondENGHO'!G21)/'Indice PondENGHO'!$BL21</f>
        <v>1.0372907216421057</v>
      </c>
      <c r="G25" s="73">
        <f>G$3*('Indice PondENGHO'!H22-'Indice PondENGHO'!H21)/'Indice PondENGHO'!$BL21</f>
        <v>0.12186492839754695</v>
      </c>
      <c r="H25" s="73">
        <f>H$3*('Indice PondENGHO'!I22-'Indice PondENGHO'!I21)/'Indice PondENGHO'!$BL21</f>
        <v>0.16022198291361514</v>
      </c>
      <c r="I25" s="73">
        <f>I$3*('Indice PondENGHO'!J22-'Indice PondENGHO'!J21)/'Indice PondENGHO'!$BL21</f>
        <v>0.45578262587630242</v>
      </c>
      <c r="J25" s="73">
        <f>J$3*('Indice PondENGHO'!K22-'Indice PondENGHO'!K21)/'Indice PondENGHO'!$BL21</f>
        <v>0.63230964635644205</v>
      </c>
      <c r="K25" s="73">
        <f>K$3*('Indice PondENGHO'!L22-'Indice PondENGHO'!L21)/'Indice PondENGHO'!$BL21</f>
        <v>0.26281996853009798</v>
      </c>
      <c r="L25" s="73">
        <f>L$3*('Indice PondENGHO'!M22-'Indice PondENGHO'!M21)/'Indice PondENGHO'!$BL21</f>
        <v>3.3980454818989078E-2</v>
      </c>
      <c r="M25" s="73">
        <f>M$3*('Indice PondENGHO'!N22-'Indice PondENGHO'!N21)/'Indice PondENGHO'!$BL21</f>
        <v>0.10517885822725952</v>
      </c>
      <c r="N25" s="73">
        <f>N$3*('Indice PondENGHO'!O22-'Indice PondENGHO'!O21)/'Indice PondENGHO'!$BL21</f>
        <v>0.16339660430109604</v>
      </c>
      <c r="O25" s="67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3">
        <f t="shared" si="7"/>
        <v>0.84340583531352087</v>
      </c>
      <c r="AD25" s="73">
        <f t="shared" si="8"/>
        <v>6.2523453924440454E-3</v>
      </c>
      <c r="AE25" s="73">
        <f t="shared" si="9"/>
        <v>-3.3728721717732474E-3</v>
      </c>
      <c r="AF25" s="73">
        <f t="shared" si="10"/>
        <v>-6.9224502058629955E-2</v>
      </c>
      <c r="AG25" s="73">
        <f t="shared" si="11"/>
        <v>-8.952494536039618E-2</v>
      </c>
      <c r="AH25" s="73">
        <f t="shared" si="12"/>
        <v>-0.18886011577937087</v>
      </c>
      <c r="AI25" s="73">
        <f t="shared" si="13"/>
        <v>-0.19812647791301402</v>
      </c>
      <c r="AJ25" s="73">
        <f t="shared" si="14"/>
        <v>8.4017413143860908E-3</v>
      </c>
      <c r="AK25" s="73">
        <f t="shared" si="15"/>
        <v>-3.8372407844654233E-2</v>
      </c>
      <c r="AL25" s="73">
        <f t="shared" si="16"/>
        <v>-4.257339181283766E-2</v>
      </c>
      <c r="AM25" s="73">
        <f t="shared" si="17"/>
        <v>-8.5757208998374759E-2</v>
      </c>
      <c r="AN25" s="73">
        <f t="shared" si="18"/>
        <v>-7.7671883960283156E-2</v>
      </c>
    </row>
    <row r="26" spans="2:40" x14ac:dyDescent="0.25">
      <c r="B26" s="67">
        <f>+'Indice PondENGHO'!A23</f>
        <v>43344</v>
      </c>
      <c r="C26" s="73">
        <f>C$3*('Indice PondENGHO'!D23-'Indice PondENGHO'!D22)/'Indice PondENGHO'!$BL22</f>
        <v>2.3718461564585978</v>
      </c>
      <c r="D26" s="73">
        <f>D$3*('Indice PondENGHO'!E23-'Indice PondENGHO'!E22)/'Indice PondENGHO'!$BL22</f>
        <v>8.9919944037697999E-2</v>
      </c>
      <c r="E26" s="73">
        <f>E$3*('Indice PondENGHO'!F23-'Indice PondENGHO'!F22)/'Indice PondENGHO'!$BL22</f>
        <v>0.58801217032296127</v>
      </c>
      <c r="F26" s="73">
        <f>F$3*('Indice PondENGHO'!G23-'Indice PondENGHO'!G22)/'Indice PondENGHO'!$BL22</f>
        <v>0.50116818273984265</v>
      </c>
      <c r="G26" s="73">
        <f>G$3*('Indice PondENGHO'!H23-'Indice PondENGHO'!H22)/'Indice PondENGHO'!$BL22</f>
        <v>0.37171706821166045</v>
      </c>
      <c r="H26" s="73">
        <f>H$3*('Indice PondENGHO'!I23-'Indice PondENGHO'!I22)/'Indice PondENGHO'!$BL22</f>
        <v>0.1967083439322875</v>
      </c>
      <c r="I26" s="73">
        <f>I$3*('Indice PondENGHO'!J23-'Indice PondENGHO'!J22)/'Indice PondENGHO'!$BL22</f>
        <v>1.100031793638703</v>
      </c>
      <c r="J26" s="73">
        <f>J$3*('Indice PondENGHO'!K23-'Indice PondENGHO'!K22)/'Indice PondENGHO'!$BL22</f>
        <v>0.13154649216879302</v>
      </c>
      <c r="K26" s="73">
        <f>K$3*('Indice PondENGHO'!L23-'Indice PondENGHO'!L22)/'Indice PondENGHO'!$BL22</f>
        <v>0.50584731718751175</v>
      </c>
      <c r="L26" s="73">
        <f>L$3*('Indice PondENGHO'!M23-'Indice PondENGHO'!M22)/'Indice PondENGHO'!$BL22</f>
        <v>2.6863915210781568E-2</v>
      </c>
      <c r="M26" s="73">
        <f>M$3*('Indice PondENGHO'!N23-'Indice PondENGHO'!N22)/'Indice PondENGHO'!$BL22</f>
        <v>0.24956754465849901</v>
      </c>
      <c r="N26" s="73">
        <f>N$3*('Indice PondENGHO'!O23-'Indice PondENGHO'!O22)/'Indice PondENGHO'!$BL22</f>
        <v>0.27977331383008569</v>
      </c>
      <c r="O26" s="67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3">
        <f t="shared" si="7"/>
        <v>1.2882808655797313</v>
      </c>
      <c r="AD26" s="73">
        <f t="shared" si="8"/>
        <v>1.6948995983015719E-2</v>
      </c>
      <c r="AE26" s="73">
        <f t="shared" si="9"/>
        <v>0.10422515983515418</v>
      </c>
      <c r="AF26" s="73">
        <f t="shared" si="10"/>
        <v>0.1019270509215715</v>
      </c>
      <c r="AG26" s="73">
        <f t="shared" si="11"/>
        <v>-0.26855111943440252</v>
      </c>
      <c r="AH26" s="73">
        <f t="shared" si="12"/>
        <v>-0.16097454740692721</v>
      </c>
      <c r="AI26" s="73">
        <f t="shared" si="13"/>
        <v>-0.60751613907221724</v>
      </c>
      <c r="AJ26" s="73">
        <f t="shared" si="14"/>
        <v>2.689941726853376E-2</v>
      </c>
      <c r="AK26" s="73">
        <f t="shared" si="15"/>
        <v>-0.14477915245643092</v>
      </c>
      <c r="AL26" s="73">
        <f t="shared" si="16"/>
        <v>-4.8360630707051926E-2</v>
      </c>
      <c r="AM26" s="73">
        <f t="shared" si="17"/>
        <v>-0.19754500955511073</v>
      </c>
      <c r="AN26" s="73">
        <f t="shared" si="18"/>
        <v>-9.3940214268226407E-2</v>
      </c>
    </row>
    <row r="27" spans="2:40" x14ac:dyDescent="0.25">
      <c r="B27" s="67">
        <f>+'Indice PondENGHO'!A24</f>
        <v>43374</v>
      </c>
      <c r="C27" s="73">
        <f>C$3*('Indice PondENGHO'!D24-'Indice PondENGHO'!D23)/'Indice PondENGHO'!$BL23</f>
        <v>1.9883070626997825</v>
      </c>
      <c r="D27" s="73">
        <f>D$3*('Indice PondENGHO'!E24-'Indice PondENGHO'!E23)/'Indice PondENGHO'!$BL23</f>
        <v>4.485898769283813E-2</v>
      </c>
      <c r="E27" s="73">
        <f>E$3*('Indice PondENGHO'!F24-'Indice PondENGHO'!F23)/'Indice PondENGHO'!$BL23</f>
        <v>0.34811094567084572</v>
      </c>
      <c r="F27" s="73">
        <f>F$3*('Indice PondENGHO'!G24-'Indice PondENGHO'!G23)/'Indice PondENGHO'!$BL23</f>
        <v>1.4660526920755284</v>
      </c>
      <c r="G27" s="73">
        <f>G$3*('Indice PondENGHO'!H24-'Indice PondENGHO'!H23)/'Indice PondENGHO'!$BL23</f>
        <v>0.18450623237192301</v>
      </c>
      <c r="H27" s="73">
        <f>H$3*('Indice PondENGHO'!I24-'Indice PondENGHO'!I23)/'Indice PondENGHO'!$BL23</f>
        <v>0.22092108632421242</v>
      </c>
      <c r="I27" s="73">
        <f>I$3*('Indice PondENGHO'!J24-'Indice PondENGHO'!J23)/'Indice PondENGHO'!$BL23</f>
        <v>0.86538275780628715</v>
      </c>
      <c r="J27" s="73">
        <f>J$3*('Indice PondENGHO'!K24-'Indice PondENGHO'!K23)/'Indice PondENGHO'!$BL23</f>
        <v>4.7073871665609758E-2</v>
      </c>
      <c r="K27" s="73">
        <f>K$3*('Indice PondENGHO'!L24-'Indice PondENGHO'!L23)/'Indice PondENGHO'!$BL23</f>
        <v>0.23167606566546806</v>
      </c>
      <c r="L27" s="73">
        <f>L$3*('Indice PondENGHO'!M24-'Indice PondENGHO'!M23)/'Indice PondENGHO'!$BL23</f>
        <v>3.3287803456277666E-2</v>
      </c>
      <c r="M27" s="73">
        <f>M$3*('Indice PondENGHO'!N24-'Indice PondENGHO'!N23)/'Indice PondENGHO'!$BL23</f>
        <v>0.12948248667753512</v>
      </c>
      <c r="N27" s="73">
        <f>N$3*('Indice PondENGHO'!O24-'Indice PondENGHO'!O23)/'Indice PondENGHO'!$BL23</f>
        <v>0.21840480671570175</v>
      </c>
      <c r="O27" s="67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3">
        <f t="shared" si="7"/>
        <v>1.0735483255699423</v>
      </c>
      <c r="AD27" s="73">
        <f t="shared" si="8"/>
        <v>7.4815755409488663E-3</v>
      </c>
      <c r="AE27" s="73">
        <f t="shared" si="9"/>
        <v>8.9199842595999668E-2</v>
      </c>
      <c r="AF27" s="73">
        <f t="shared" si="10"/>
        <v>-6.7573310931567043E-2</v>
      </c>
      <c r="AG27" s="73">
        <f t="shared" si="11"/>
        <v>-9.9406746140564023E-2</v>
      </c>
      <c r="AH27" s="73">
        <f t="shared" si="12"/>
        <v>-0.22245416358763687</v>
      </c>
      <c r="AI27" s="73">
        <f t="shared" si="13"/>
        <v>-0.41682188706602585</v>
      </c>
      <c r="AJ27" s="73">
        <f t="shared" si="14"/>
        <v>1.1931122802317708E-2</v>
      </c>
      <c r="AK27" s="73">
        <f t="shared" si="15"/>
        <v>-2.354847140962113E-2</v>
      </c>
      <c r="AL27" s="73">
        <f t="shared" si="16"/>
        <v>-5.9830146385011294E-2</v>
      </c>
      <c r="AM27" s="73">
        <f t="shared" si="17"/>
        <v>-0.10445355956910582</v>
      </c>
      <c r="AN27" s="73">
        <f t="shared" si="18"/>
        <v>-8.3615423427092356E-2</v>
      </c>
    </row>
    <row r="28" spans="2:40" x14ac:dyDescent="0.25">
      <c r="B28" s="67">
        <f>+'Indice PondENGHO'!A25</f>
        <v>43405</v>
      </c>
      <c r="C28" s="73">
        <f>C$3*('Indice PondENGHO'!D25-'Indice PondENGHO'!D24)/'Indice PondENGHO'!$BL24</f>
        <v>1.1415670922987464</v>
      </c>
      <c r="D28" s="73">
        <f>D$3*('Indice PondENGHO'!E25-'Indice PondENGHO'!E24)/'Indice PondENGHO'!$BL24</f>
        <v>8.7752594610515475E-2</v>
      </c>
      <c r="E28" s="73">
        <f>E$3*('Indice PondENGHO'!F25-'Indice PondENGHO'!F24)/'Indice PondENGHO'!$BL24</f>
        <v>0.16718514022777217</v>
      </c>
      <c r="F28" s="73">
        <f>F$3*('Indice PondENGHO'!G25-'Indice PondENGHO'!G24)/'Indice PondENGHO'!$BL24</f>
        <v>0.40201019144547256</v>
      </c>
      <c r="G28" s="73">
        <f>G$3*('Indice PondENGHO'!H25-'Indice PondENGHO'!H24)/'Indice PondENGHO'!$BL24</f>
        <v>0.13972359357084554</v>
      </c>
      <c r="H28" s="73">
        <f>H$3*('Indice PondENGHO'!I25-'Indice PondENGHO'!I24)/'Indice PondENGHO'!$BL24</f>
        <v>0.26437747998575228</v>
      </c>
      <c r="I28" s="73">
        <f>I$3*('Indice PondENGHO'!J25-'Indice PondENGHO'!J24)/'Indice PondENGHO'!$BL24</f>
        <v>0.3061217801912271</v>
      </c>
      <c r="J28" s="73">
        <f>J$3*('Indice PondENGHO'!K25-'Indice PondENGHO'!K24)/'Indice PondENGHO'!$BL24</f>
        <v>0.15127721293997204</v>
      </c>
      <c r="K28" s="73">
        <f>K$3*('Indice PondENGHO'!L25-'Indice PondENGHO'!L24)/'Indice PondENGHO'!$BL24</f>
        <v>0.19669400021394012</v>
      </c>
      <c r="L28" s="73">
        <f>L$3*('Indice PondENGHO'!M25-'Indice PondENGHO'!M24)/'Indice PondENGHO'!$BL24</f>
        <v>2.0707571654207842E-2</v>
      </c>
      <c r="M28" s="73">
        <f>M$3*('Indice PondENGHO'!N25-'Indice PondENGHO'!N24)/'Indice PondENGHO'!$BL24</f>
        <v>0.10169978401138136</v>
      </c>
      <c r="N28" s="73">
        <f>N$3*('Indice PondENGHO'!O25-'Indice PondENGHO'!O24)/'Indice PondENGHO'!$BL24</f>
        <v>0.16683709193137297</v>
      </c>
      <c r="O28" s="67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3">
        <f t="shared" si="7"/>
        <v>0.60206462838630237</v>
      </c>
      <c r="AD28" s="73">
        <f t="shared" si="8"/>
        <v>1.4265423503008731E-2</v>
      </c>
      <c r="AE28" s="73">
        <f t="shared" si="9"/>
        <v>4.4598167254769533E-2</v>
      </c>
      <c r="AF28" s="73">
        <f t="shared" si="10"/>
        <v>1.5892829526899743E-2</v>
      </c>
      <c r="AG28" s="73">
        <f t="shared" si="11"/>
        <v>-0.10254287511404347</v>
      </c>
      <c r="AH28" s="73">
        <f t="shared" si="12"/>
        <v>-0.13382183655643226</v>
      </c>
      <c r="AI28" s="73">
        <f t="shared" si="13"/>
        <v>-0.15136942939683867</v>
      </c>
      <c r="AJ28" s="73">
        <f t="shared" si="14"/>
        <v>-2.9452703500740252E-3</v>
      </c>
      <c r="AK28" s="73">
        <f t="shared" si="15"/>
        <v>-7.3584217306987665E-2</v>
      </c>
      <c r="AL28" s="73">
        <f t="shared" si="16"/>
        <v>-1.9379425419628685E-2</v>
      </c>
      <c r="AM28" s="73">
        <f t="shared" si="17"/>
        <v>-9.9181391895807658E-2</v>
      </c>
      <c r="AN28" s="73">
        <f t="shared" si="18"/>
        <v>-3.9486623175220475E-2</v>
      </c>
    </row>
    <row r="29" spans="2:40" x14ac:dyDescent="0.25">
      <c r="B29" s="67">
        <f>+'Indice PondENGHO'!A26</f>
        <v>43435</v>
      </c>
      <c r="C29" s="73">
        <f>C$3*('Indice PondENGHO'!D26-'Indice PondENGHO'!D25)/'Indice PondENGHO'!$BL25</f>
        <v>0.60746139764329554</v>
      </c>
      <c r="D29" s="73">
        <f>D$3*('Indice PondENGHO'!E26-'Indice PondENGHO'!E25)/'Indice PondENGHO'!$BL25</f>
        <v>2.7238509692860218E-2</v>
      </c>
      <c r="E29" s="73">
        <f>E$3*('Indice PondENGHO'!F26-'Indice PondENGHO'!F25)/'Indice PondENGHO'!$BL25</f>
        <v>9.2089171513772619E-2</v>
      </c>
      <c r="F29" s="73">
        <f>F$3*('Indice PondENGHO'!G26-'Indice PondENGHO'!G25)/'Indice PondENGHO'!$BL25</f>
        <v>0.44930439789702936</v>
      </c>
      <c r="G29" s="73">
        <f>G$3*('Indice PondENGHO'!H26-'Indice PondENGHO'!H25)/'Indice PondENGHO'!$BL25</f>
        <v>7.2489178228374224E-2</v>
      </c>
      <c r="H29" s="73">
        <f>H$3*('Indice PondENGHO'!I26-'Indice PondENGHO'!I25)/'Indice PondENGHO'!$BL25</f>
        <v>0.21001705267478121</v>
      </c>
      <c r="I29" s="73">
        <f>I$3*('Indice PondENGHO'!J26-'Indice PondENGHO'!J25)/'Indice PondENGHO'!$BL25</f>
        <v>0.29018771910675978</v>
      </c>
      <c r="J29" s="73">
        <f>J$3*('Indice PondENGHO'!K26-'Indice PondENGHO'!K25)/'Indice PondENGHO'!$BL25</f>
        <v>0.41483568773118562</v>
      </c>
      <c r="K29" s="73">
        <f>K$3*('Indice PondENGHO'!L26-'Indice PondENGHO'!L25)/'Indice PondENGHO'!$BL25</f>
        <v>0.1981767313090928</v>
      </c>
      <c r="L29" s="73">
        <f>L$3*('Indice PondENGHO'!M26-'Indice PondENGHO'!M25)/'Indice PondENGHO'!$BL25</f>
        <v>1.6737022660100832E-2</v>
      </c>
      <c r="M29" s="73">
        <f>M$3*('Indice PondENGHO'!N26-'Indice PondENGHO'!N25)/'Indice PondENGHO'!$BL25</f>
        <v>0.10547523332290862</v>
      </c>
      <c r="N29" s="73">
        <f>N$3*('Indice PondENGHO'!O26-'Indice PondENGHO'!O25)/'Indice PondENGHO'!$BL25</f>
        <v>0.12645602322196997</v>
      </c>
      <c r="O29" s="67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3">
        <f t="shared" si="7"/>
        <v>0.34311437214283635</v>
      </c>
      <c r="AD29" s="73">
        <f t="shared" si="8"/>
        <v>5.1526835001837017E-3</v>
      </c>
      <c r="AE29" s="73">
        <f t="shared" si="9"/>
        <v>3.4895882934959002E-2</v>
      </c>
      <c r="AF29" s="73">
        <f t="shared" si="10"/>
        <v>-0.12403743377979659</v>
      </c>
      <c r="AG29" s="73">
        <f t="shared" si="11"/>
        <v>-5.2221407886066093E-2</v>
      </c>
      <c r="AH29" s="73">
        <f t="shared" si="12"/>
        <v>-0.23632664899981048</v>
      </c>
      <c r="AI29" s="73">
        <f t="shared" si="13"/>
        <v>-0.12483089822005805</v>
      </c>
      <c r="AJ29" s="73">
        <f t="shared" si="14"/>
        <v>4.370636541523526E-2</v>
      </c>
      <c r="AK29" s="73">
        <f t="shared" si="15"/>
        <v>-3.7063591359340176E-2</v>
      </c>
      <c r="AL29" s="73">
        <f t="shared" si="16"/>
        <v>-3.6319195003309365E-2</v>
      </c>
      <c r="AM29" s="73">
        <f t="shared" si="17"/>
        <v>-9.1627207872898381E-2</v>
      </c>
      <c r="AN29" s="73">
        <f t="shared" si="18"/>
        <v>-4.5918324795299142E-2</v>
      </c>
    </row>
    <row r="30" spans="2:40" x14ac:dyDescent="0.25">
      <c r="B30" s="67">
        <f>+'Indice PondENGHO'!A27</f>
        <v>43466</v>
      </c>
      <c r="C30" s="73">
        <f>C$3*('Indice PondENGHO'!D27-'Indice PondENGHO'!D26)/'Indice PondENGHO'!$BL26</f>
        <v>1.1211350448622677</v>
      </c>
      <c r="D30" s="73">
        <f>D$3*('Indice PondENGHO'!E27-'Indice PondENGHO'!E26)/'Indice PondENGHO'!$BL26</f>
        <v>6.4233224744581929E-2</v>
      </c>
      <c r="E30" s="73">
        <f>E$3*('Indice PondENGHO'!F27-'Indice PondENGHO'!F26)/'Indice PondENGHO'!$BL26</f>
        <v>-1.597994202650908E-2</v>
      </c>
      <c r="F30" s="73">
        <f>F$3*('Indice PondENGHO'!G27-'Indice PondENGHO'!G26)/'Indice PondENGHO'!$BL26</f>
        <v>0.65571526394459501</v>
      </c>
      <c r="G30" s="73">
        <f>G$3*('Indice PondENGHO'!H27-'Indice PondENGHO'!H26)/'Indice PondENGHO'!$BL26</f>
        <v>0.1057075407581622</v>
      </c>
      <c r="H30" s="73">
        <f>H$3*('Indice PondENGHO'!I27-'Indice PondENGHO'!I26)/'Indice PondENGHO'!$BL26</f>
        <v>0.14163862318577355</v>
      </c>
      <c r="I30" s="73">
        <f>I$3*('Indice PondENGHO'!J27-'Indice PondENGHO'!J26)/'Indice PondENGHO'!$BL26</f>
        <v>0.24105886210067143</v>
      </c>
      <c r="J30" s="73">
        <f>J$3*('Indice PondENGHO'!K27-'Indice PondENGHO'!K26)/'Indice PondENGHO'!$BL26</f>
        <v>0.41543031683582349</v>
      </c>
      <c r="K30" s="73">
        <f>K$3*('Indice PondENGHO'!L27-'Indice PondENGHO'!L26)/'Indice PondENGHO'!$BL26</f>
        <v>0.26282020817381579</v>
      </c>
      <c r="L30" s="73">
        <f>L$3*('Indice PondENGHO'!M27-'Indice PondENGHO'!M26)/'Indice PondENGHO'!$BL26</f>
        <v>1.0796955230030035E-2</v>
      </c>
      <c r="M30" s="73">
        <f>M$3*('Indice PondENGHO'!N27-'Indice PondENGHO'!N26)/'Indice PondENGHO'!$BL26</f>
        <v>0.16090677920072677</v>
      </c>
      <c r="N30" s="73">
        <f>N$3*('Indice PondENGHO'!O27-'Indice PondENGHO'!O26)/'Indice PondENGHO'!$BL26</f>
        <v>0.13691774486088745</v>
      </c>
      <c r="O30" s="67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3">
        <f t="shared" si="7"/>
        <v>0.59879905720339244</v>
      </c>
      <c r="AD30" s="73">
        <f t="shared" si="8"/>
        <v>8.879600406093327E-3</v>
      </c>
      <c r="AE30" s="73">
        <f t="shared" si="9"/>
        <v>1.2353326520104669E-2</v>
      </c>
      <c r="AF30" s="73">
        <f t="shared" si="10"/>
        <v>0.14240436579472004</v>
      </c>
      <c r="AG30" s="73">
        <f t="shared" si="11"/>
        <v>-7.2982880954001725E-2</v>
      </c>
      <c r="AH30" s="73">
        <f t="shared" si="12"/>
        <v>-7.8217624579917877E-2</v>
      </c>
      <c r="AI30" s="73">
        <f t="shared" si="13"/>
        <v>-0.1867823389722276</v>
      </c>
      <c r="AJ30" s="73">
        <f t="shared" si="14"/>
        <v>3.6030594422843176E-2</v>
      </c>
      <c r="AK30" s="73">
        <f t="shared" si="15"/>
        <v>-6.3252461714323638E-2</v>
      </c>
      <c r="AL30" s="73">
        <f t="shared" si="16"/>
        <v>-6.6005910455151414E-3</v>
      </c>
      <c r="AM30" s="73">
        <f t="shared" si="17"/>
        <v>-0.10676526400756803</v>
      </c>
      <c r="AN30" s="73">
        <f t="shared" si="18"/>
        <v>-4.3882813480679156E-2</v>
      </c>
    </row>
    <row r="31" spans="2:40" x14ac:dyDescent="0.25">
      <c r="B31" s="67">
        <f>+'Indice PondENGHO'!A28</f>
        <v>43497</v>
      </c>
      <c r="C31" s="73">
        <f>C$3*('Indice PondENGHO'!D28-'Indice PondENGHO'!D27)/'Indice PondENGHO'!$BL27</f>
        <v>2.005461375174824</v>
      </c>
      <c r="D31" s="73">
        <f>D$3*('Indice PondENGHO'!E28-'Indice PondENGHO'!E27)/'Indice PondENGHO'!$BL27</f>
        <v>4.6203677629359195E-2</v>
      </c>
      <c r="E31" s="73">
        <f>E$3*('Indice PondENGHO'!F28-'Indice PondENGHO'!F27)/'Indice PondENGHO'!$BL27</f>
        <v>7.0587448322460972E-2</v>
      </c>
      <c r="F31" s="73">
        <f>F$3*('Indice PondENGHO'!G28-'Indice PondENGHO'!G27)/'Indice PondENGHO'!$BL27</f>
        <v>1.1875434376507239</v>
      </c>
      <c r="G31" s="73">
        <f>G$3*('Indice PondENGHO'!H28-'Indice PondENGHO'!H27)/'Indice PondENGHO'!$BL27</f>
        <v>0.11444949502634365</v>
      </c>
      <c r="H31" s="73">
        <f>H$3*('Indice PondENGHO'!I28-'Indice PondENGHO'!I27)/'Indice PondENGHO'!$BL27</f>
        <v>0.13189360891597116</v>
      </c>
      <c r="I31" s="73">
        <f>I$3*('Indice PondENGHO'!J28-'Indice PondENGHO'!J27)/'Indice PondENGHO'!$BL27</f>
        <v>0.24254707169790779</v>
      </c>
      <c r="J31" s="73">
        <f>J$3*('Indice PondENGHO'!K28-'Indice PondENGHO'!K27)/'Indice PondENGHO'!$BL27</f>
        <v>6.2561142279654078E-2</v>
      </c>
      <c r="K31" s="73">
        <f>K$3*('Indice PondENGHO'!L28-'Indice PondENGHO'!L27)/'Indice PondENGHO'!$BL27</f>
        <v>0.16730072757358436</v>
      </c>
      <c r="L31" s="73">
        <f>L$3*('Indice PondENGHO'!M28-'Indice PondENGHO'!M27)/'Indice PondENGHO'!$BL27</f>
        <v>2.436567859006564E-2</v>
      </c>
      <c r="M31" s="73">
        <f>M$3*('Indice PondENGHO'!N28-'Indice PondENGHO'!N27)/'Indice PondENGHO'!$BL27</f>
        <v>0.1443512335194829</v>
      </c>
      <c r="N31" s="73">
        <f>N$3*('Indice PondENGHO'!O28-'Indice PondENGHO'!O27)/'Indice PondENGHO'!$BL27</f>
        <v>0.12005586974460181</v>
      </c>
      <c r="O31" s="67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3">
        <f t="shared" si="7"/>
        <v>1.136520250784768</v>
      </c>
      <c r="AD31" s="73">
        <f t="shared" si="8"/>
        <v>9.0613428277117394E-3</v>
      </c>
      <c r="AE31" s="73">
        <f t="shared" si="9"/>
        <v>2.5974968500563161E-2</v>
      </c>
      <c r="AF31" s="73">
        <f t="shared" si="10"/>
        <v>5.6528033495538699E-2</v>
      </c>
      <c r="AG31" s="73">
        <f t="shared" si="11"/>
        <v>-6.7512679495930553E-2</v>
      </c>
      <c r="AH31" s="73">
        <f t="shared" si="12"/>
        <v>-0.14328892266915336</v>
      </c>
      <c r="AI31" s="73">
        <f t="shared" si="13"/>
        <v>-0.13126618142614954</v>
      </c>
      <c r="AJ31" s="73">
        <f t="shared" si="14"/>
        <v>3.8837261576719836E-3</v>
      </c>
      <c r="AK31" s="73">
        <f t="shared" si="15"/>
        <v>-3.2371445715929759E-2</v>
      </c>
      <c r="AL31" s="73">
        <f t="shared" si="16"/>
        <v>-3.78313981665378E-2</v>
      </c>
      <c r="AM31" s="73">
        <f t="shared" si="17"/>
        <v>-0.13094502764951624</v>
      </c>
      <c r="AN31" s="73">
        <f t="shared" si="18"/>
        <v>-2.6724432566503087E-2</v>
      </c>
    </row>
    <row r="32" spans="2:40" x14ac:dyDescent="0.25">
      <c r="B32" s="67">
        <f>+'Indice PondENGHO'!A29</f>
        <v>43525</v>
      </c>
      <c r="C32" s="73">
        <f>C$3*('Indice PondENGHO'!D29-'Indice PondENGHO'!D28)/'Indice PondENGHO'!$BL28</f>
        <v>2.1056822543150453</v>
      </c>
      <c r="D32" s="73">
        <f>D$3*('Indice PondENGHO'!E29-'Indice PondENGHO'!E28)/'Indice PondENGHO'!$BL28</f>
        <v>7.558634281058875E-2</v>
      </c>
      <c r="E32" s="73">
        <f>E$3*('Indice PondENGHO'!F29-'Indice PondENGHO'!F28)/'Indice PondENGHO'!$BL28</f>
        <v>0.36001959423957608</v>
      </c>
      <c r="F32" s="73">
        <f>F$3*('Indice PondENGHO'!G29-'Indice PondENGHO'!G28)/'Indice PondENGHO'!$BL28</f>
        <v>0.50675469908967385</v>
      </c>
      <c r="G32" s="73">
        <f>G$3*('Indice PondENGHO'!H29-'Indice PondENGHO'!H28)/'Indice PondENGHO'!$BL28</f>
        <v>0.14168974343635682</v>
      </c>
      <c r="H32" s="73">
        <f>H$3*('Indice PondENGHO'!I29-'Indice PondENGHO'!I28)/'Indice PondENGHO'!$BL28</f>
        <v>0.15085959578032621</v>
      </c>
      <c r="I32" s="73">
        <f>I$3*('Indice PondENGHO'!J29-'Indice PondENGHO'!J28)/'Indice PondENGHO'!$BL28</f>
        <v>0.4718370160288069</v>
      </c>
      <c r="J32" s="73">
        <f>J$3*('Indice PondENGHO'!K29-'Indice PondENGHO'!K28)/'Indice PondENGHO'!$BL28</f>
        <v>0.25465021387302755</v>
      </c>
      <c r="K32" s="73">
        <f>K$3*('Indice PondENGHO'!L29-'Indice PondENGHO'!L28)/'Indice PondENGHO'!$BL28</f>
        <v>0.15407397990102845</v>
      </c>
      <c r="L32" s="73">
        <f>L$3*('Indice PondENGHO'!M29-'Indice PondENGHO'!M28)/'Indice PondENGHO'!$BL28</f>
        <v>0.27952344328416151</v>
      </c>
      <c r="M32" s="73">
        <f>M$3*('Indice PondENGHO'!N29-'Indice PondENGHO'!N28)/'Indice PondENGHO'!$BL28</f>
        <v>0.17793300206785981</v>
      </c>
      <c r="N32" s="73">
        <f>N$3*('Indice PondENGHO'!O29-'Indice PondENGHO'!O28)/'Indice PondENGHO'!$BL28</f>
        <v>0.11379879987343126</v>
      </c>
      <c r="O32" s="67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3">
        <f t="shared" si="7"/>
        <v>1.165580129387521</v>
      </c>
      <c r="AD32" s="73">
        <f t="shared" si="8"/>
        <v>1.1180556892174398E-2</v>
      </c>
      <c r="AE32" s="73">
        <f t="shared" si="9"/>
        <v>4.2949775355271447E-2</v>
      </c>
      <c r="AF32" s="73">
        <f t="shared" si="10"/>
        <v>-8.5211203836708105E-3</v>
      </c>
      <c r="AG32" s="73">
        <f t="shared" si="11"/>
        <v>-0.11166425456572987</v>
      </c>
      <c r="AH32" s="73">
        <f t="shared" si="12"/>
        <v>-0.10373101402552243</v>
      </c>
      <c r="AI32" s="73">
        <f t="shared" si="13"/>
        <v>-0.22155056045574861</v>
      </c>
      <c r="AJ32" s="73">
        <f t="shared" si="14"/>
        <v>2.5456115502443505E-2</v>
      </c>
      <c r="AK32" s="73">
        <f t="shared" si="15"/>
        <v>-2.2052859659518198E-2</v>
      </c>
      <c r="AL32" s="73">
        <f t="shared" si="16"/>
        <v>-0.3240901831879997</v>
      </c>
      <c r="AM32" s="73">
        <f t="shared" si="17"/>
        <v>-0.14319943012745626</v>
      </c>
      <c r="AN32" s="73">
        <f t="shared" si="18"/>
        <v>-4.1103038354917534E-2</v>
      </c>
    </row>
    <row r="33" spans="2:40" x14ac:dyDescent="0.25">
      <c r="B33" s="67">
        <f>+'Indice PondENGHO'!A30</f>
        <v>43556</v>
      </c>
      <c r="C33" s="73">
        <f>C$3*('Indice PondENGHO'!D30-'Indice PondENGHO'!D29)/'Indice PondENGHO'!$BL29</f>
        <v>0.94509554394719375</v>
      </c>
      <c r="D33" s="73">
        <f>D$3*('Indice PondENGHO'!E30-'Indice PondENGHO'!E29)/'Indice PondENGHO'!$BL29</f>
        <v>1.889102205312828E-2</v>
      </c>
      <c r="E33" s="73">
        <f>E$3*('Indice PondENGHO'!F30-'Indice PondENGHO'!F29)/'Indice PondENGHO'!$BL29</f>
        <v>0.37639116178407306</v>
      </c>
      <c r="F33" s="73">
        <f>F$3*('Indice PondENGHO'!G30-'Indice PondENGHO'!G29)/'Indice PondENGHO'!$BL29</f>
        <v>0.489905991932581</v>
      </c>
      <c r="G33" s="73">
        <f>G$3*('Indice PondENGHO'!H30-'Indice PondENGHO'!H29)/'Indice PondENGHO'!$BL29</f>
        <v>0.18042666826291867</v>
      </c>
      <c r="H33" s="73">
        <f>H$3*('Indice PondENGHO'!I30-'Indice PondENGHO'!I29)/'Indice PondENGHO'!$BL29</f>
        <v>0.15656621882406274</v>
      </c>
      <c r="I33" s="73">
        <f>I$3*('Indice PondENGHO'!J30-'Indice PondENGHO'!J29)/'Indice PondENGHO'!$BL29</f>
        <v>0.48438500495504466</v>
      </c>
      <c r="J33" s="73">
        <f>J$3*('Indice PondENGHO'!K30-'Indice PondENGHO'!K29)/'Indice PondENGHO'!$BL29</f>
        <v>0.21307986405783075</v>
      </c>
      <c r="K33" s="73">
        <f>K$3*('Indice PondENGHO'!L30-'Indice PondENGHO'!L29)/'Indice PondENGHO'!$BL29</f>
        <v>0.2306173830026497</v>
      </c>
      <c r="L33" s="73">
        <f>L$3*('Indice PondENGHO'!M30-'Indice PondENGHO'!M29)/'Indice PondENGHO'!$BL29</f>
        <v>3.0529327138465321E-2</v>
      </c>
      <c r="M33" s="73">
        <f>M$3*('Indice PondENGHO'!N30-'Indice PondENGHO'!N29)/'Indice PondENGHO'!$BL29</f>
        <v>0.17026640636217683</v>
      </c>
      <c r="N33" s="73">
        <f>N$3*('Indice PondENGHO'!O30-'Indice PondENGHO'!O29)/'Indice PondENGHO'!$BL29</f>
        <v>0.10707025682231301</v>
      </c>
      <c r="O33" s="67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3">
        <f t="shared" si="7"/>
        <v>0.54126972604451395</v>
      </c>
      <c r="AD33" s="73">
        <f t="shared" si="8"/>
        <v>2.3423236071288406E-3</v>
      </c>
      <c r="AE33" s="73">
        <f t="shared" si="9"/>
        <v>7.3978060297052284E-2</v>
      </c>
      <c r="AF33" s="73">
        <f t="shared" si="10"/>
        <v>-4.1337710788916571E-2</v>
      </c>
      <c r="AG33" s="73">
        <f t="shared" si="11"/>
        <v>-0.11920090978323797</v>
      </c>
      <c r="AH33" s="73">
        <f t="shared" si="12"/>
        <v>-0.11813316252507211</v>
      </c>
      <c r="AI33" s="73">
        <f t="shared" si="13"/>
        <v>-0.2456047652274973</v>
      </c>
      <c r="AJ33" s="73">
        <f t="shared" si="14"/>
        <v>3.5154550501654502E-2</v>
      </c>
      <c r="AK33" s="73">
        <f t="shared" si="15"/>
        <v>-6.0008458659335101E-2</v>
      </c>
      <c r="AL33" s="73">
        <f t="shared" si="16"/>
        <v>-1.7214371651525954E-2</v>
      </c>
      <c r="AM33" s="73">
        <f t="shared" si="17"/>
        <v>-0.13336922471936424</v>
      </c>
      <c r="AN33" s="73">
        <f t="shared" si="18"/>
        <v>-3.6519500221075904E-2</v>
      </c>
    </row>
    <row r="34" spans="2:40" x14ac:dyDescent="0.25">
      <c r="B34" s="67">
        <f>+'Indice PondENGHO'!A31</f>
        <v>43586</v>
      </c>
      <c r="C34" s="73">
        <f>C$3*('Indice PondENGHO'!D31-'Indice PondENGHO'!D30)/'Indice PondENGHO'!$BL30</f>
        <v>0.83225864720735121</v>
      </c>
      <c r="D34" s="73">
        <f>D$3*('Indice PondENGHO'!E31-'Indice PondENGHO'!E30)/'Indice PondENGHO'!$BL30</f>
        <v>3.8868534767164585E-2</v>
      </c>
      <c r="E34" s="73">
        <f>E$3*('Indice PondENGHO'!F31-'Indice PondENGHO'!F30)/'Indice PondENGHO'!$BL30</f>
        <v>0.22920173721329842</v>
      </c>
      <c r="F34" s="73">
        <f>F$3*('Indice PondENGHO'!G31-'Indice PondENGHO'!G30)/'Indice PondENGHO'!$BL30</f>
        <v>0.82832885572568127</v>
      </c>
      <c r="G34" s="73">
        <f>G$3*('Indice PondENGHO'!H31-'Indice PondENGHO'!H30)/'Indice PondENGHO'!$BL30</f>
        <v>0.12284563567947769</v>
      </c>
      <c r="H34" s="73">
        <f>H$3*('Indice PondENGHO'!I31-'Indice PondENGHO'!I30)/'Indice PondENGHO'!$BL30</f>
        <v>0.21079937536023458</v>
      </c>
      <c r="I34" s="73">
        <f>I$3*('Indice PondENGHO'!J31-'Indice PondENGHO'!J30)/'Indice PondENGHO'!$BL30</f>
        <v>0.40483582765351978</v>
      </c>
      <c r="J34" s="73">
        <f>J$3*('Indice PondENGHO'!K31-'Indice PondENGHO'!K30)/'Indice PondENGHO'!$BL30</f>
        <v>0.1272750543084892</v>
      </c>
      <c r="K34" s="73">
        <f>K$3*('Indice PondENGHO'!L31-'Indice PondENGHO'!L30)/'Indice PondENGHO'!$BL30</f>
        <v>0.16442929606656687</v>
      </c>
      <c r="L34" s="73">
        <f>L$3*('Indice PondENGHO'!M31-'Indice PondENGHO'!M30)/'Indice PondENGHO'!$BL30</f>
        <v>5.0313343902346375E-2</v>
      </c>
      <c r="M34" s="73">
        <f>M$3*('Indice PondENGHO'!N31-'Indice PondENGHO'!N30)/'Indice PondENGHO'!$BL30</f>
        <v>9.4695716706332783E-2</v>
      </c>
      <c r="N34" s="73">
        <f>N$3*('Indice PondENGHO'!O31-'Indice PondENGHO'!O30)/'Indice PondENGHO'!$BL30</f>
        <v>0.10191178275419087</v>
      </c>
      <c r="O34" s="67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3">
        <f t="shared" si="7"/>
        <v>0.43643197466915035</v>
      </c>
      <c r="AD34" s="73">
        <f t="shared" si="8"/>
        <v>5.2470984291805717E-3</v>
      </c>
      <c r="AE34" s="73">
        <f t="shared" si="9"/>
        <v>6.0780168465821044E-2</v>
      </c>
      <c r="AF34" s="73">
        <f t="shared" si="10"/>
        <v>0.16589833522875452</v>
      </c>
      <c r="AG34" s="73">
        <f t="shared" si="11"/>
        <v>-9.4214167008775815E-2</v>
      </c>
      <c r="AH34" s="73">
        <f t="shared" si="12"/>
        <v>-0.21434839964611063</v>
      </c>
      <c r="AI34" s="73">
        <f t="shared" si="13"/>
        <v>-0.17605515800164495</v>
      </c>
      <c r="AJ34" s="73">
        <f t="shared" si="14"/>
        <v>2.9059163578192687E-2</v>
      </c>
      <c r="AK34" s="73">
        <f t="shared" si="15"/>
        <v>-5.9197265638465529E-2</v>
      </c>
      <c r="AL34" s="73">
        <f t="shared" si="16"/>
        <v>-0.10534594104388989</v>
      </c>
      <c r="AM34" s="73">
        <f t="shared" si="17"/>
        <v>-7.2090650645637216E-2</v>
      </c>
      <c r="AN34" s="73">
        <f t="shared" si="18"/>
        <v>-3.3122108262723923E-2</v>
      </c>
    </row>
    <row r="35" spans="2:40" x14ac:dyDescent="0.25">
      <c r="B35" s="67">
        <f>+'Indice PondENGHO'!A32</f>
        <v>43617</v>
      </c>
      <c r="C35" s="73">
        <f>C$3*('Indice PondENGHO'!D32-'Indice PondENGHO'!D31)/'Indice PondENGHO'!$BL31</f>
        <v>0.86455570073943855</v>
      </c>
      <c r="D35" s="73">
        <f>D$3*('Indice PondENGHO'!E32-'Indice PondENGHO'!E31)/'Indice PondENGHO'!$BL31</f>
        <v>4.9441494228990357E-2</v>
      </c>
      <c r="E35" s="73">
        <f>E$3*('Indice PondENGHO'!F32-'Indice PondENGHO'!F31)/'Indice PondENGHO'!$BL31</f>
        <v>0.14312472154924563</v>
      </c>
      <c r="F35" s="73">
        <f>F$3*('Indice PondENGHO'!G32-'Indice PondENGHO'!G31)/'Indice PondENGHO'!$BL31</f>
        <v>0.50832147937768224</v>
      </c>
      <c r="G35" s="73">
        <f>G$3*('Indice PondENGHO'!H32-'Indice PondENGHO'!H31)/'Indice PondENGHO'!$BL31</f>
        <v>0.13335092789151595</v>
      </c>
      <c r="H35" s="73">
        <f>H$3*('Indice PondENGHO'!I32-'Indice PondENGHO'!I31)/'Indice PondENGHO'!$BL31</f>
        <v>0.16733518216282284</v>
      </c>
      <c r="I35" s="73">
        <f>I$3*('Indice PondENGHO'!J32-'Indice PondENGHO'!J31)/'Indice PondENGHO'!$BL31</f>
        <v>0.15820123071643899</v>
      </c>
      <c r="J35" s="73">
        <f>J$3*('Indice PondENGHO'!K32-'Indice PondENGHO'!K31)/'Indice PondENGHO'!$BL31</f>
        <v>0.39072639884815796</v>
      </c>
      <c r="K35" s="73">
        <f>K$3*('Indice PondENGHO'!L32-'Indice PondENGHO'!L31)/'Indice PondENGHO'!$BL31</f>
        <v>0.27091835280747451</v>
      </c>
      <c r="L35" s="73">
        <f>L$3*('Indice PondENGHO'!M32-'Indice PondENGHO'!M31)/'Indice PondENGHO'!$BL31</f>
        <v>2.6678629290230318E-2</v>
      </c>
      <c r="M35" s="73">
        <f>M$3*('Indice PondENGHO'!N32-'Indice PondENGHO'!N31)/'Indice PondENGHO'!$BL31</f>
        <v>0.11096625392807143</v>
      </c>
      <c r="N35" s="73">
        <f>N$3*('Indice PondENGHO'!O32-'Indice PondENGHO'!O31)/'Indice PondENGHO'!$BL31</f>
        <v>8.077475366584097E-2</v>
      </c>
      <c r="O35" s="67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3">
        <f t="shared" si="7"/>
        <v>0.45531692827722553</v>
      </c>
      <c r="AD35" s="73">
        <f t="shared" si="8"/>
        <v>8.239934316752226E-3</v>
      </c>
      <c r="AE35" s="73">
        <f t="shared" si="9"/>
        <v>5.1704213467260562E-2</v>
      </c>
      <c r="AF35" s="73">
        <f t="shared" si="10"/>
        <v>2.7259312105199718E-2</v>
      </c>
      <c r="AG35" s="73">
        <f t="shared" si="11"/>
        <v>-9.4582196752841907E-2</v>
      </c>
      <c r="AH35" s="73">
        <f t="shared" si="12"/>
        <v>-0.10777794479091246</v>
      </c>
      <c r="AI35" s="73">
        <f t="shared" si="13"/>
        <v>-0.11228678904968648</v>
      </c>
      <c r="AJ35" s="73">
        <f t="shared" si="14"/>
        <v>1.9773106389221584E-2</v>
      </c>
      <c r="AK35" s="73">
        <f t="shared" si="15"/>
        <v>-5.1145969981538031E-2</v>
      </c>
      <c r="AL35" s="73">
        <f t="shared" si="16"/>
        <v>-4.510728230876325E-2</v>
      </c>
      <c r="AM35" s="73">
        <f t="shared" si="17"/>
        <v>-7.1178852953878005E-2</v>
      </c>
      <c r="AN35" s="73">
        <f t="shared" si="18"/>
        <v>-1.5094321666218491E-2</v>
      </c>
    </row>
    <row r="36" spans="2:40" x14ac:dyDescent="0.25">
      <c r="B36" s="67">
        <f>+'Indice PondENGHO'!A33</f>
        <v>43647</v>
      </c>
      <c r="C36" s="73">
        <f>C$3*('Indice PondENGHO'!D33-'Indice PondENGHO'!D32)/'Indice PondENGHO'!$BL32</f>
        <v>0.72512934741550306</v>
      </c>
      <c r="D36" s="73">
        <f>D$3*('Indice PondENGHO'!E33-'Indice PondENGHO'!E32)/'Indice PondENGHO'!$BL32</f>
        <v>1.5113777427701652E-2</v>
      </c>
      <c r="E36" s="73">
        <f>E$3*('Indice PondENGHO'!F33-'Indice PondENGHO'!F32)/'Indice PondENGHO'!$BL32</f>
        <v>3.7151211257645908E-2</v>
      </c>
      <c r="F36" s="73">
        <f>F$3*('Indice PondENGHO'!G33-'Indice PondENGHO'!G32)/'Indice PondENGHO'!$BL32</f>
        <v>0.373905200197994</v>
      </c>
      <c r="G36" s="73">
        <f>G$3*('Indice PondENGHO'!H33-'Indice PondENGHO'!H32)/'Indice PondENGHO'!$BL32</f>
        <v>9.8624157438580468E-2</v>
      </c>
      <c r="H36" s="73">
        <f>H$3*('Indice PondENGHO'!I33-'Indice PondENGHO'!I32)/'Indice PondENGHO'!$BL32</f>
        <v>0.18156105451132989</v>
      </c>
      <c r="I36" s="73">
        <f>I$3*('Indice PondENGHO'!J33-'Indice PondENGHO'!J32)/'Indice PondENGHO'!$BL32</f>
        <v>0.16459079951456343</v>
      </c>
      <c r="J36" s="73">
        <f>J$3*('Indice PondENGHO'!K33-'Indice PondENGHO'!K32)/'Indice PondENGHO'!$BL32</f>
        <v>1.5232912524398491E-2</v>
      </c>
      <c r="K36" s="73">
        <f>K$3*('Indice PondENGHO'!L33-'Indice PondENGHO'!L32)/'Indice PondENGHO'!$BL32</f>
        <v>0.26704103838244697</v>
      </c>
      <c r="L36" s="73">
        <f>L$3*('Indice PondENGHO'!M33-'Indice PondENGHO'!M32)/'Indice PondENGHO'!$BL32</f>
        <v>3.5621511790513094E-2</v>
      </c>
      <c r="M36" s="73">
        <f>M$3*('Indice PondENGHO'!N33-'Indice PondENGHO'!N32)/'Indice PondENGHO'!$BL32</f>
        <v>0.12547728449109147</v>
      </c>
      <c r="N36" s="73">
        <f>N$3*('Indice PondENGHO'!O33-'Indice PondENGHO'!O32)/'Indice PondENGHO'!$BL32</f>
        <v>9.6491195308917935E-2</v>
      </c>
      <c r="O36" s="67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3">
        <f t="shared" si="7"/>
        <v>0.35834755791933232</v>
      </c>
      <c r="AD36" s="73">
        <f t="shared" si="8"/>
        <v>2.0206923064794522E-3</v>
      </c>
      <c r="AE36" s="73">
        <f t="shared" si="9"/>
        <v>1.6880772732179139E-2</v>
      </c>
      <c r="AF36" s="73">
        <f t="shared" si="10"/>
        <v>-3.2492908235555229E-2</v>
      </c>
      <c r="AG36" s="73">
        <f t="shared" si="11"/>
        <v>-6.9640636245930171E-2</v>
      </c>
      <c r="AH36" s="73">
        <f t="shared" si="12"/>
        <v>-0.15935621099851613</v>
      </c>
      <c r="AI36" s="73">
        <f t="shared" si="13"/>
        <v>-2.1587544672641013E-2</v>
      </c>
      <c r="AJ36" s="73">
        <f t="shared" si="14"/>
        <v>9.999606622816716E-4</v>
      </c>
      <c r="AK36" s="73">
        <f t="shared" si="15"/>
        <v>-8.4364584566738177E-2</v>
      </c>
      <c r="AL36" s="73">
        <f t="shared" si="16"/>
        <v>-4.5138585817308938E-2</v>
      </c>
      <c r="AM36" s="73">
        <f t="shared" si="17"/>
        <v>-8.998575689869126E-2</v>
      </c>
      <c r="AN36" s="73">
        <f t="shared" si="18"/>
        <v>-3.5686927348087719E-2</v>
      </c>
    </row>
    <row r="37" spans="2:40" x14ac:dyDescent="0.25">
      <c r="B37" s="67">
        <f>+'Indice PondENGHO'!A34</f>
        <v>43678</v>
      </c>
      <c r="C37" s="73">
        <f>C$3*('Indice PondENGHO'!D34-'Indice PondENGHO'!D33)/'Indice PondENGHO'!$BL33</f>
        <v>1.6371126747144311</v>
      </c>
      <c r="D37" s="73">
        <f>D$3*('Indice PondENGHO'!E34-'Indice PondENGHO'!E33)/'Indice PondENGHO'!$BL33</f>
        <v>7.9256151382473994E-2</v>
      </c>
      <c r="E37" s="73">
        <f>E$3*('Indice PondENGHO'!F34-'Indice PondENGHO'!F33)/'Indice PondENGHO'!$BL33</f>
        <v>0.20054361078164895</v>
      </c>
      <c r="F37" s="73">
        <f>F$3*('Indice PondENGHO'!G34-'Indice PondENGHO'!G33)/'Indice PondENGHO'!$BL33</f>
        <v>0.40013985536271141</v>
      </c>
      <c r="G37" s="73">
        <f>G$3*('Indice PondENGHO'!H34-'Indice PondENGHO'!H33)/'Indice PondENGHO'!$BL33</f>
        <v>0.24255951313036031</v>
      </c>
      <c r="H37" s="73">
        <f>H$3*('Indice PondENGHO'!I34-'Indice PondENGHO'!I33)/'Indice PondENGHO'!$BL33</f>
        <v>0.22875816252716019</v>
      </c>
      <c r="I37" s="73">
        <f>I$3*('Indice PondENGHO'!J34-'Indice PondENGHO'!J33)/'Indice PondENGHO'!$BL33</f>
        <v>0.41323283688423773</v>
      </c>
      <c r="J37" s="73">
        <f>J$3*('Indice PondENGHO'!K34-'Indice PondENGHO'!K33)/'Indice PondENGHO'!$BL33</f>
        <v>6.9728593810204603E-2</v>
      </c>
      <c r="K37" s="73">
        <f>K$3*('Indice PondENGHO'!L34-'Indice PondENGHO'!L33)/'Indice PondENGHO'!$BL33</f>
        <v>0.29240473051285681</v>
      </c>
      <c r="L37" s="73">
        <f>L$3*('Indice PondENGHO'!M34-'Indice PondENGHO'!M33)/'Indice PondENGHO'!$BL33</f>
        <v>4.2728375940949352E-2</v>
      </c>
      <c r="M37" s="73">
        <f>M$3*('Indice PondENGHO'!N34-'Indice PondENGHO'!N33)/'Indice PondENGHO'!$BL33</f>
        <v>0.1502069710762835</v>
      </c>
      <c r="N37" s="73">
        <f>N$3*('Indice PondENGHO'!O34-'Indice PondENGHO'!O33)/'Indice PondENGHO'!$BL33</f>
        <v>0.16430256232187682</v>
      </c>
      <c r="O37" s="67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3">
        <f t="shared" si="7"/>
        <v>0.93740563339008143</v>
      </c>
      <c r="AD37" s="73">
        <f t="shared" si="8"/>
        <v>1.3707237460850535E-2</v>
      </c>
      <c r="AE37" s="73">
        <f t="shared" si="9"/>
        <v>4.9629717657794059E-2</v>
      </c>
      <c r="AF37" s="73">
        <f t="shared" si="10"/>
        <v>3.1511574641763684E-2</v>
      </c>
      <c r="AG37" s="73">
        <f t="shared" si="11"/>
        <v>-0.16731689781701067</v>
      </c>
      <c r="AH37" s="73">
        <f t="shared" si="12"/>
        <v>-0.21969100728471169</v>
      </c>
      <c r="AI37" s="73">
        <f t="shared" si="13"/>
        <v>-0.26057317255068368</v>
      </c>
      <c r="AJ37" s="73">
        <f t="shared" si="14"/>
        <v>9.3699133942986845E-3</v>
      </c>
      <c r="AK37" s="73">
        <f t="shared" si="15"/>
        <v>-9.8991508565742459E-2</v>
      </c>
      <c r="AL37" s="73">
        <f t="shared" si="16"/>
        <v>-4.0233616784536387E-2</v>
      </c>
      <c r="AM37" s="73">
        <f t="shared" si="17"/>
        <v>-0.11409999542995564</v>
      </c>
      <c r="AN37" s="73">
        <f t="shared" si="18"/>
        <v>-4.436731863167076E-2</v>
      </c>
    </row>
    <row r="38" spans="2:40" x14ac:dyDescent="0.25">
      <c r="B38" s="67">
        <f>+'Indice PondENGHO'!A35</f>
        <v>43709</v>
      </c>
      <c r="C38" s="73">
        <f>C$3*('Indice PondENGHO'!D35-'Indice PondENGHO'!D34)/'Indice PondENGHO'!$BL34</f>
        <v>1.9943404981397443</v>
      </c>
      <c r="D38" s="73">
        <f>D$3*('Indice PondENGHO'!E35-'Indice PondENGHO'!E34)/'Indice PondENGHO'!$BL34</f>
        <v>0.10156036567797135</v>
      </c>
      <c r="E38" s="73">
        <f>E$3*('Indice PondENGHO'!F35-'Indice PondENGHO'!F34)/'Indice PondENGHO'!$BL34</f>
        <v>0.57440539514451383</v>
      </c>
      <c r="F38" s="73">
        <f>F$3*('Indice PondENGHO'!G35-'Indice PondENGHO'!G34)/'Indice PondENGHO'!$BL34</f>
        <v>0.37214891318409415</v>
      </c>
      <c r="G38" s="73">
        <f>G$3*('Indice PondENGHO'!H35-'Indice PondENGHO'!H34)/'Indice PondENGHO'!$BL34</f>
        <v>0.29262727252706233</v>
      </c>
      <c r="H38" s="73">
        <f>H$3*('Indice PondENGHO'!I35-'Indice PondENGHO'!I34)/'Indice PondENGHO'!$BL34</f>
        <v>0.39025504346187584</v>
      </c>
      <c r="I38" s="73">
        <f>I$3*('Indice PondENGHO'!J35-'Indice PondENGHO'!J34)/'Indice PondENGHO'!$BL34</f>
        <v>0.52486851931784895</v>
      </c>
      <c r="J38" s="73">
        <f>J$3*('Indice PondENGHO'!K35-'Indice PondENGHO'!K34)/'Indice PondENGHO'!$BL34</f>
        <v>0.3825403098238731</v>
      </c>
      <c r="K38" s="73">
        <f>K$3*('Indice PondENGHO'!L35-'Indice PondENGHO'!L34)/'Indice PondENGHO'!$BL34</f>
        <v>0.54253263305173771</v>
      </c>
      <c r="L38" s="73">
        <f>L$3*('Indice PondENGHO'!M35-'Indice PondENGHO'!M34)/'Indice PondENGHO'!$BL34</f>
        <v>1.5752932089194271E-2</v>
      </c>
      <c r="M38" s="73">
        <f>M$3*('Indice PondENGHO'!N35-'Indice PondENGHO'!N34)/'Indice PondENGHO'!$BL34</f>
        <v>0.21931042188938318</v>
      </c>
      <c r="N38" s="73">
        <f>N$3*('Indice PondENGHO'!O35-'Indice PondENGHO'!O34)/'Indice PondENGHO'!$BL34</f>
        <v>0.29983399805400596</v>
      </c>
      <c r="O38" s="67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3">
        <f t="shared" si="7"/>
        <v>1.0894443542538521</v>
      </c>
      <c r="AD38" s="73">
        <f t="shared" si="8"/>
        <v>1.591839333543546E-2</v>
      </c>
      <c r="AE38" s="73">
        <f t="shared" si="9"/>
        <v>0.11994566271820523</v>
      </c>
      <c r="AF38" s="73">
        <f t="shared" si="10"/>
        <v>2.8209949657984235E-2</v>
      </c>
      <c r="AG38" s="73">
        <f t="shared" si="11"/>
        <v>-0.21506703343122346</v>
      </c>
      <c r="AH38" s="73">
        <f t="shared" si="12"/>
        <v>-0.30944100261017488</v>
      </c>
      <c r="AI38" s="73">
        <f t="shared" si="13"/>
        <v>-0.25270534966625857</v>
      </c>
      <c r="AJ38" s="73">
        <f t="shared" si="14"/>
        <v>3.9994584254486043E-2</v>
      </c>
      <c r="AK38" s="73">
        <f t="shared" si="15"/>
        <v>-0.1520946340598871</v>
      </c>
      <c r="AL38" s="73">
        <f t="shared" si="16"/>
        <v>-2.0300996903899509E-2</v>
      </c>
      <c r="AM38" s="73">
        <f t="shared" si="17"/>
        <v>-0.16991856068382513</v>
      </c>
      <c r="AN38" s="73">
        <f t="shared" si="18"/>
        <v>-9.897318647776332E-2</v>
      </c>
    </row>
    <row r="39" spans="2:40" x14ac:dyDescent="0.25">
      <c r="B39" s="67">
        <f>+'Indice PondENGHO'!A36</f>
        <v>43739</v>
      </c>
      <c r="C39" s="73">
        <f>C$3*('Indice PondENGHO'!D36-'Indice PondENGHO'!D35)/'Indice PondENGHO'!$BL35</f>
        <v>0.80953605674055507</v>
      </c>
      <c r="D39" s="73">
        <f>D$3*('Indice PondENGHO'!E36-'Indice PondENGHO'!E35)/'Indice PondENGHO'!$BL35</f>
        <v>0.1097615761986518</v>
      </c>
      <c r="E39" s="73">
        <f>E$3*('Indice PondENGHO'!F36-'Indice PondENGHO'!F35)/'Indice PondENGHO'!$BL35</f>
        <v>0.31776363877120417</v>
      </c>
      <c r="F39" s="73">
        <f>F$3*('Indice PondENGHO'!G36-'Indice PondENGHO'!G35)/'Indice PondENGHO'!$BL35</f>
        <v>0.29204097074523544</v>
      </c>
      <c r="G39" s="73">
        <f>G$3*('Indice PondENGHO'!H36-'Indice PondENGHO'!H35)/'Indice PondENGHO'!$BL35</f>
        <v>0.32560324745826769</v>
      </c>
      <c r="H39" s="73">
        <f>H$3*('Indice PondENGHO'!I36-'Indice PondENGHO'!I35)/'Indice PondENGHO'!$BL35</f>
        <v>0.22172411252859914</v>
      </c>
      <c r="I39" s="73">
        <f>I$3*('Indice PondENGHO'!J36-'Indice PondENGHO'!J35)/'Indice PondENGHO'!$BL35</f>
        <v>0.38911005038079399</v>
      </c>
      <c r="J39" s="73">
        <f>J$3*('Indice PondENGHO'!K36-'Indice PondENGHO'!K35)/'Indice PondENGHO'!$BL35</f>
        <v>3.4966977771446896E-2</v>
      </c>
      <c r="K39" s="73">
        <f>K$3*('Indice PondENGHO'!L36-'Indice PondENGHO'!L35)/'Indice PondENGHO'!$BL35</f>
        <v>0.15564562371805424</v>
      </c>
      <c r="L39" s="73">
        <f>L$3*('Indice PondENGHO'!M36-'Indice PondENGHO'!M35)/'Indice PondENGHO'!$BL35</f>
        <v>2.5001592261567774E-2</v>
      </c>
      <c r="M39" s="73">
        <f>M$3*('Indice PondENGHO'!N36-'Indice PondENGHO'!N35)/'Indice PondENGHO'!$BL35</f>
        <v>0.10215983227646946</v>
      </c>
      <c r="N39" s="73">
        <f>N$3*('Indice PondENGHO'!O36-'Indice PondENGHO'!O35)/'Indice PondENGHO'!$BL35</f>
        <v>0.14440050799286427</v>
      </c>
      <c r="O39" s="67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3">
        <f t="shared" si="7"/>
        <v>0.4123245852631956</v>
      </c>
      <c r="AD39" s="73">
        <f t="shared" si="8"/>
        <v>1.6778558628935139E-2</v>
      </c>
      <c r="AE39" s="73">
        <f t="shared" si="9"/>
        <v>8.7965902629208809E-2</v>
      </c>
      <c r="AF39" s="73">
        <f t="shared" si="10"/>
        <v>-3.5207916231370318E-2</v>
      </c>
      <c r="AG39" s="73">
        <f t="shared" si="11"/>
        <v>-0.24205567709421622</v>
      </c>
      <c r="AH39" s="73">
        <f t="shared" si="12"/>
        <v>-0.18500818360949678</v>
      </c>
      <c r="AI39" s="73">
        <f t="shared" si="13"/>
        <v>-0.17766509941058378</v>
      </c>
      <c r="AJ39" s="73">
        <f t="shared" si="14"/>
        <v>1.2061249417878402E-2</v>
      </c>
      <c r="AK39" s="73">
        <f t="shared" si="15"/>
        <v>-2.3024370965572166E-2</v>
      </c>
      <c r="AL39" s="73">
        <f t="shared" si="16"/>
        <v>-2.5037686287153072E-2</v>
      </c>
      <c r="AM39" s="73">
        <f t="shared" si="17"/>
        <v>-9.1085997947595143E-2</v>
      </c>
      <c r="AN39" s="73">
        <f t="shared" si="18"/>
        <v>-4.5511829036998158E-2</v>
      </c>
    </row>
    <row r="40" spans="2:40" x14ac:dyDescent="0.25">
      <c r="B40" s="67">
        <f>+'Indice PondENGHO'!A37</f>
        <v>43770</v>
      </c>
      <c r="C40" s="73">
        <f>C$3*('Indice PondENGHO'!D37-'Indice PondENGHO'!D36)/'Indice PondENGHO'!$BL36</f>
        <v>1.7551179198670563</v>
      </c>
      <c r="D40" s="73">
        <f>D$3*('Indice PondENGHO'!E37-'Indice PondENGHO'!E36)/'Indice PondENGHO'!$BL36</f>
        <v>0.10459044342507341</v>
      </c>
      <c r="E40" s="73">
        <f>E$3*('Indice PondENGHO'!F37-'Indice PondENGHO'!F36)/'Indice PondENGHO'!$BL36</f>
        <v>0.29740663121028643</v>
      </c>
      <c r="F40" s="73">
        <f>F$3*('Indice PondENGHO'!G37-'Indice PondENGHO'!G36)/'Indice PondENGHO'!$BL36</f>
        <v>0.24299747318481496</v>
      </c>
      <c r="G40" s="73">
        <f>G$3*('Indice PondENGHO'!H37-'Indice PondENGHO'!H36)/'Indice PondENGHO'!$BL36</f>
        <v>2.8304483110913877E-2</v>
      </c>
      <c r="H40" s="73">
        <f>H$3*('Indice PondENGHO'!I37-'Indice PondENGHO'!I36)/'Indice PondENGHO'!$BL36</f>
        <v>0.30650741318228869</v>
      </c>
      <c r="I40" s="73">
        <f>I$3*('Indice PondENGHO'!J37-'Indice PondENGHO'!J36)/'Indice PondENGHO'!$BL36</f>
        <v>0.53210898583179644</v>
      </c>
      <c r="J40" s="73">
        <f>J$3*('Indice PondENGHO'!K37-'Indice PondENGHO'!K36)/'Indice PondENGHO'!$BL36</f>
        <v>0.4146130227077241</v>
      </c>
      <c r="K40" s="73">
        <f>K$3*('Indice PondENGHO'!L37-'Indice PondENGHO'!L36)/'Indice PondENGHO'!$BL36</f>
        <v>0.25410746723731453</v>
      </c>
      <c r="L40" s="73">
        <f>L$3*('Indice PondENGHO'!M37-'Indice PondENGHO'!M36)/'Indice PondENGHO'!$BL36</f>
        <v>6.3510236003563439E-2</v>
      </c>
      <c r="M40" s="73">
        <f>M$3*('Indice PondENGHO'!N37-'Indice PondENGHO'!N36)/'Indice PondENGHO'!$BL36</f>
        <v>0.1341837311978592</v>
      </c>
      <c r="N40" s="73">
        <f>N$3*('Indice PondENGHO'!O37-'Indice PondENGHO'!O36)/'Indice PondENGHO'!$BL36</f>
        <v>0.18959773012343578</v>
      </c>
      <c r="O40" s="67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3">
        <f t="shared" si="7"/>
        <v>0.90606004737607515</v>
      </c>
      <c r="AD40" s="73">
        <f t="shared" si="8"/>
        <v>1.8811522044824294E-2</v>
      </c>
      <c r="AE40" s="73">
        <f t="shared" si="9"/>
        <v>7.5040614034223935E-2</v>
      </c>
      <c r="AF40" s="73">
        <f t="shared" si="10"/>
        <v>-3.5263700466550696E-2</v>
      </c>
      <c r="AG40" s="73">
        <f t="shared" si="11"/>
        <v>-1.0957213845398769E-2</v>
      </c>
      <c r="AH40" s="73">
        <f t="shared" si="12"/>
        <v>-0.24363304224769711</v>
      </c>
      <c r="AI40" s="73">
        <f t="shared" si="13"/>
        <v>-0.20254611730909744</v>
      </c>
      <c r="AJ40" s="73">
        <f t="shared" si="14"/>
        <v>4.3007096306419745E-2</v>
      </c>
      <c r="AK40" s="73">
        <f t="shared" si="15"/>
        <v>-4.7297998285040999E-2</v>
      </c>
      <c r="AL40" s="73">
        <f t="shared" si="16"/>
        <v>-0.13733850506579637</v>
      </c>
      <c r="AM40" s="73">
        <f t="shared" si="17"/>
        <v>-0.10660968192629389</v>
      </c>
      <c r="AN40" s="73">
        <f t="shared" si="18"/>
        <v>-4.6136279835261751E-2</v>
      </c>
    </row>
    <row r="41" spans="2:40" x14ac:dyDescent="0.25">
      <c r="B41" s="67">
        <f>+'Indice PondENGHO'!A38</f>
        <v>43800</v>
      </c>
      <c r="C41" s="73">
        <f>C$3*('Indice PondENGHO'!D38-'Indice PondENGHO'!D37)/'Indice PondENGHO'!$BL37</f>
        <v>1.1272910628468942</v>
      </c>
      <c r="D41" s="73">
        <f>D$3*('Indice PondENGHO'!E38-'Indice PondENGHO'!E37)/'Indice PondENGHO'!$BL37</f>
        <v>5.8476298434877581E-2</v>
      </c>
      <c r="E41" s="73">
        <f>E$3*('Indice PondENGHO'!F38-'Indice PondENGHO'!F37)/'Indice PondENGHO'!$BL37</f>
        <v>0.17172567818197543</v>
      </c>
      <c r="F41" s="73">
        <f>F$3*('Indice PondENGHO'!G38-'Indice PondENGHO'!G37)/'Indice PondENGHO'!$BL37</f>
        <v>0.33499443648708549</v>
      </c>
      <c r="G41" s="73">
        <f>G$3*('Indice PondENGHO'!H38-'Indice PondENGHO'!H37)/'Indice PondENGHO'!$BL37</f>
        <v>0.22073923174537632</v>
      </c>
      <c r="H41" s="73">
        <f>H$3*('Indice PondENGHO'!I38-'Indice PondENGHO'!I37)/'Indice PondENGHO'!$BL37</f>
        <v>0.25674720143950408</v>
      </c>
      <c r="I41" s="73">
        <f>I$3*('Indice PondENGHO'!J38-'Indice PondENGHO'!J37)/'Indice PondENGHO'!$BL37</f>
        <v>0.56838185730113566</v>
      </c>
      <c r="J41" s="73">
        <f>J$3*('Indice PondENGHO'!K38-'Indice PondENGHO'!K37)/'Indice PondENGHO'!$BL37</f>
        <v>0.53683861015312972</v>
      </c>
      <c r="K41" s="73">
        <f>K$3*('Indice PondENGHO'!L38-'Indice PondENGHO'!L37)/'Indice PondENGHO'!$BL37</f>
        <v>0.17502683404245056</v>
      </c>
      <c r="L41" s="73">
        <f>L$3*('Indice PondENGHO'!M38-'Indice PondENGHO'!M37)/'Indice PondENGHO'!$BL37</f>
        <v>2.8866058353703185E-2</v>
      </c>
      <c r="M41" s="73">
        <f>M$3*('Indice PondENGHO'!N38-'Indice PondENGHO'!N37)/'Indice PondENGHO'!$BL37</f>
        <v>0.12555198303752463</v>
      </c>
      <c r="N41" s="73">
        <f>N$3*('Indice PondENGHO'!O38-'Indice PondENGHO'!O37)/'Indice PondENGHO'!$BL37</f>
        <v>0.13430016561422378</v>
      </c>
      <c r="O41" s="67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3">
        <f t="shared" si="7"/>
        <v>0.63349140038825769</v>
      </c>
      <c r="AD41" s="73">
        <f t="shared" si="8"/>
        <v>1.0144729352427106E-2</v>
      </c>
      <c r="AE41" s="73">
        <f t="shared" si="9"/>
        <v>4.9824565349773905E-2</v>
      </c>
      <c r="AF41" s="73">
        <f t="shared" si="10"/>
        <v>-1.9086672761671308E-2</v>
      </c>
      <c r="AG41" s="73">
        <f t="shared" si="11"/>
        <v>-0.15777671226354187</v>
      </c>
      <c r="AH41" s="73">
        <f t="shared" si="12"/>
        <v>-0.27242923470418207</v>
      </c>
      <c r="AI41" s="73">
        <f t="shared" si="13"/>
        <v>-0.26059010796749693</v>
      </c>
      <c r="AJ41" s="73">
        <f t="shared" si="14"/>
        <v>4.1304891344968564E-2</v>
      </c>
      <c r="AK41" s="73">
        <f t="shared" si="15"/>
        <v>-4.0223310273997032E-2</v>
      </c>
      <c r="AL41" s="73">
        <f t="shared" si="16"/>
        <v>-6.8861094896633446E-2</v>
      </c>
      <c r="AM41" s="73">
        <f t="shared" si="17"/>
        <v>-0.12332059198257295</v>
      </c>
      <c r="AN41" s="73">
        <f t="shared" si="18"/>
        <v>-4.8007131216717402E-2</v>
      </c>
    </row>
    <row r="42" spans="2:40" x14ac:dyDescent="0.25">
      <c r="B42" s="67">
        <f>+'Indice PondENGHO'!A39</f>
        <v>43831</v>
      </c>
      <c r="C42" s="73">
        <f>C$3*('Indice PondENGHO'!D39-'Indice PondENGHO'!D38)/'Indice PondENGHO'!$BL38</f>
        <v>1.667078263069274</v>
      </c>
      <c r="D42" s="73">
        <f>D$3*('Indice PondENGHO'!E39-'Indice PondENGHO'!E38)/'Indice PondENGHO'!$BL38</f>
        <v>8.0040545780910924E-2</v>
      </c>
      <c r="E42" s="73">
        <f>E$3*('Indice PondENGHO'!F39-'Indice PondENGHO'!F38)/'Indice PondENGHO'!$BL38</f>
        <v>7.8447633924492111E-2</v>
      </c>
      <c r="F42" s="73">
        <f>F$3*('Indice PondENGHO'!G39-'Indice PondENGHO'!G38)/'Indice PondENGHO'!$BL38</f>
        <v>0.13870048583011463</v>
      </c>
      <c r="G42" s="73">
        <f>G$3*('Indice PondENGHO'!H39-'Indice PondENGHO'!H38)/'Indice PondENGHO'!$BL38</f>
        <v>-4.6498951087072464E-2</v>
      </c>
      <c r="H42" s="73">
        <f>H$3*('Indice PondENGHO'!I39-'Indice PondENGHO'!I38)/'Indice PondENGHO'!$BL38</f>
        <v>-9.3764218381717238E-2</v>
      </c>
      <c r="I42" s="73">
        <f>I$3*('Indice PondENGHO'!J39-'Indice PondENGHO'!J38)/'Indice PondENGHO'!$BL38</f>
        <v>0.18007388766310986</v>
      </c>
      <c r="J42" s="73">
        <f>J$3*('Indice PondENGHO'!K39-'Indice PondENGHO'!K38)/'Indice PondENGHO'!$BL38</f>
        <v>1.1129417437231186E-2</v>
      </c>
      <c r="K42" s="73">
        <f>K$3*('Indice PondENGHO'!L39-'Indice PondENGHO'!L38)/'Indice PondENGHO'!$BL38</f>
        <v>0.33309446030524725</v>
      </c>
      <c r="L42" s="73">
        <f>L$3*('Indice PondENGHO'!M39-'Indice PondENGHO'!M38)/'Indice PondENGHO'!$BL38</f>
        <v>7.6762485313413426E-3</v>
      </c>
      <c r="M42" s="73">
        <f>M$3*('Indice PondENGHO'!N39-'Indice PondENGHO'!N38)/'Indice PondENGHO'!$BL38</f>
        <v>0.16673367491686691</v>
      </c>
      <c r="N42" s="73">
        <f>N$3*('Indice PondENGHO'!O39-'Indice PondENGHO'!O38)/'Indice PondENGHO'!$BL38</f>
        <v>0.11318864380469006</v>
      </c>
      <c r="O42" s="67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3">
        <f t="shared" si="7"/>
        <v>0.93982353248304362</v>
      </c>
      <c r="AD42" s="73">
        <f t="shared" si="8"/>
        <v>1.2217439968659163E-2</v>
      </c>
      <c r="AE42" s="73">
        <f t="shared" si="9"/>
        <v>2.3423725638496956E-2</v>
      </c>
      <c r="AF42" s="73">
        <f t="shared" si="10"/>
        <v>5.3126155142007178E-2</v>
      </c>
      <c r="AG42" s="73">
        <f t="shared" si="11"/>
        <v>4.9340042254532458E-2</v>
      </c>
      <c r="AH42" s="73">
        <f t="shared" si="12"/>
        <v>9.9517841140905075E-2</v>
      </c>
      <c r="AI42" s="73">
        <f t="shared" si="13"/>
        <v>-6.7383406941965401E-2</v>
      </c>
      <c r="AJ42" s="73">
        <f t="shared" si="14"/>
        <v>2.5262646065634872E-3</v>
      </c>
      <c r="AK42" s="73">
        <f t="shared" si="15"/>
        <v>-0.12491250908934343</v>
      </c>
      <c r="AL42" s="73">
        <f t="shared" si="16"/>
        <v>-2.0933358994404433E-2</v>
      </c>
      <c r="AM42" s="73">
        <f t="shared" si="17"/>
        <v>-0.13528055212941825</v>
      </c>
      <c r="AN42" s="73">
        <f t="shared" si="18"/>
        <v>-4.4416553121270061E-2</v>
      </c>
    </row>
    <row r="43" spans="2:40" x14ac:dyDescent="0.25">
      <c r="B43" s="67">
        <f>+'Indice PondENGHO'!A40</f>
        <v>43862</v>
      </c>
      <c r="C43" s="73">
        <f>C$3*('Indice PondENGHO'!D40-'Indice PondENGHO'!D39)/'Indice PondENGHO'!$BL39</f>
        <v>1.0070919303109611</v>
      </c>
      <c r="D43" s="73">
        <f>D$3*('Indice PondENGHO'!E40-'Indice PondENGHO'!E39)/'Indice PondENGHO'!$BL39</f>
        <v>2.5469810183928202E-2</v>
      </c>
      <c r="E43" s="73">
        <f>E$3*('Indice PondENGHO'!F40-'Indice PondENGHO'!F39)/'Indice PondENGHO'!$BL39</f>
        <v>0.15021293716767736</v>
      </c>
      <c r="F43" s="73">
        <f>F$3*('Indice PondENGHO'!G40-'Indice PondENGHO'!G39)/'Indice PondENGHO'!$BL39</f>
        <v>4.0508639479476492E-2</v>
      </c>
      <c r="G43" s="73">
        <f>G$3*('Indice PondENGHO'!H40-'Indice PondENGHO'!H39)/'Indice PondENGHO'!$BL39</f>
        <v>8.6071486465617811E-2</v>
      </c>
      <c r="H43" s="73">
        <f>H$3*('Indice PondENGHO'!I40-'Indice PondENGHO'!I39)/'Indice PondENGHO'!$BL39</f>
        <v>2.2264013157323088E-2</v>
      </c>
      <c r="I43" s="73">
        <f>I$3*('Indice PondENGHO'!J40-'Indice PondENGHO'!J39)/'Indice PondENGHO'!$BL39</f>
        <v>0.1703372455128469</v>
      </c>
      <c r="J43" s="73">
        <f>J$3*('Indice PondENGHO'!K40-'Indice PondENGHO'!K39)/'Indice PondENGHO'!$BL39</f>
        <v>0.12837511800327614</v>
      </c>
      <c r="K43" s="73">
        <f>K$3*('Indice PondENGHO'!L40-'Indice PondENGHO'!L39)/'Indice PondENGHO'!$BL39</f>
        <v>0.18585954363627999</v>
      </c>
      <c r="L43" s="73">
        <f>L$3*('Indice PondENGHO'!M40-'Indice PondENGHO'!M39)/'Indice PondENGHO'!$BL39</f>
        <v>2.3763449748945606E-2</v>
      </c>
      <c r="M43" s="73">
        <f>M$3*('Indice PondENGHO'!N40-'Indice PondENGHO'!N39)/'Indice PondENGHO'!$BL39</f>
        <v>0.11150814328689415</v>
      </c>
      <c r="N43" s="73">
        <f>N$3*('Indice PondENGHO'!O40-'Indice PondENGHO'!O39)/'Indice PondENGHO'!$BL39</f>
        <v>8.9249272009650743E-2</v>
      </c>
      <c r="O43" s="67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3">
        <f t="shared" si="7"/>
        <v>0.58491008114469045</v>
      </c>
      <c r="AD43" s="73">
        <f t="shared" si="8"/>
        <v>5.013571051111592E-3</v>
      </c>
      <c r="AE43" s="73">
        <f t="shared" si="9"/>
        <v>3.2244585902145906E-2</v>
      </c>
      <c r="AF43" s="73">
        <f t="shared" si="10"/>
        <v>-8.1096211776547661E-2</v>
      </c>
      <c r="AG43" s="73">
        <f t="shared" si="11"/>
        <v>-5.3395487102476866E-2</v>
      </c>
      <c r="AH43" s="73">
        <f t="shared" si="12"/>
        <v>-1.3734742705718447E-2</v>
      </c>
      <c r="AI43" s="73">
        <f t="shared" si="13"/>
        <v>-9.7907200252505433E-2</v>
      </c>
      <c r="AJ43" s="73">
        <f t="shared" si="14"/>
        <v>5.2517042939180386E-3</v>
      </c>
      <c r="AK43" s="73">
        <f t="shared" si="15"/>
        <v>-2.2588594855459387E-3</v>
      </c>
      <c r="AL43" s="73">
        <f t="shared" si="16"/>
        <v>-1.3899305815822785E-2</v>
      </c>
      <c r="AM43" s="73">
        <f t="shared" si="17"/>
        <v>-0.12905489531515463</v>
      </c>
      <c r="AN43" s="73">
        <f t="shared" si="18"/>
        <v>-3.6264828240134134E-2</v>
      </c>
    </row>
    <row r="44" spans="2:40" x14ac:dyDescent="0.25">
      <c r="B44" s="67">
        <f>+'Indice PondENGHO'!A41</f>
        <v>43891</v>
      </c>
      <c r="C44" s="73">
        <f>C$3*('Indice PondENGHO'!D41-'Indice PondENGHO'!D40)/'Indice PondENGHO'!$BL40</f>
        <v>1.42359533568189</v>
      </c>
      <c r="D44" s="73">
        <f>D$3*('Indice PondENGHO'!E41-'Indice PondENGHO'!E40)/'Indice PondENGHO'!$BL40</f>
        <v>5.2655988809504228E-2</v>
      </c>
      <c r="E44" s="73">
        <f>E$3*('Indice PondENGHO'!F41-'Indice PondENGHO'!F40)/'Indice PondENGHO'!$BL40</f>
        <v>0.26951437088421853</v>
      </c>
      <c r="F44" s="73">
        <f>F$3*('Indice PondENGHO'!G41-'Indice PondENGHO'!G40)/'Indice PondENGHO'!$BL40</f>
        <v>0.20016839637146691</v>
      </c>
      <c r="G44" s="73">
        <f>G$3*('Indice PondENGHO'!H41-'Indice PondENGHO'!H40)/'Indice PondENGHO'!$BL40</f>
        <v>0.11319072100748877</v>
      </c>
      <c r="H44" s="73">
        <f>H$3*('Indice PondENGHO'!I41-'Indice PondENGHO'!I40)/'Indice PondENGHO'!$BL40</f>
        <v>0.12403041848137956</v>
      </c>
      <c r="I44" s="73">
        <f>I$3*('Indice PondENGHO'!J41-'Indice PondENGHO'!J40)/'Indice PondENGHO'!$BL40</f>
        <v>0.17806701330747293</v>
      </c>
      <c r="J44" s="73">
        <f>J$3*('Indice PondENGHO'!K41-'Indice PondENGHO'!K40)/'Indice PondENGHO'!$BL40</f>
        <v>0.49128839824619064</v>
      </c>
      <c r="K44" s="73">
        <f>K$3*('Indice PondENGHO'!L41-'Indice PondENGHO'!L40)/'Indice PondENGHO'!$BL40</f>
        <v>0.18482239220813729</v>
      </c>
      <c r="L44" s="73">
        <f>L$3*('Indice PondENGHO'!M41-'Indice PondENGHO'!M40)/'Indice PondENGHO'!$BL40</f>
        <v>0.25719164634541569</v>
      </c>
      <c r="M44" s="73">
        <f>M$3*('Indice PondENGHO'!N41-'Indice PondENGHO'!N40)/'Indice PondENGHO'!$BL40</f>
        <v>9.7333771585585871E-2</v>
      </c>
      <c r="N44" s="73">
        <f>N$3*('Indice PondENGHO'!O41-'Indice PondENGHO'!O40)/'Indice PondENGHO'!$BL40</f>
        <v>7.7817484398475426E-2</v>
      </c>
      <c r="O44" s="67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3">
        <f t="shared" si="7"/>
        <v>0.79000510727745921</v>
      </c>
      <c r="AD44" s="73">
        <f t="shared" si="8"/>
        <v>6.9844256853121497E-3</v>
      </c>
      <c r="AE44" s="73">
        <f t="shared" si="9"/>
        <v>6.8461727024760222E-2</v>
      </c>
      <c r="AF44" s="73">
        <f t="shared" si="10"/>
        <v>-2.7404589001632035E-2</v>
      </c>
      <c r="AG44" s="73">
        <f t="shared" si="11"/>
        <v>-9.2016960553325713E-2</v>
      </c>
      <c r="AH44" s="73">
        <f t="shared" si="12"/>
        <v>-0.10685036002669134</v>
      </c>
      <c r="AI44" s="73">
        <f t="shared" si="13"/>
        <v>-8.3640934472847428E-2</v>
      </c>
      <c r="AJ44" s="73">
        <f t="shared" si="14"/>
        <v>4.8458948361789767E-2</v>
      </c>
      <c r="AK44" s="73">
        <f t="shared" si="15"/>
        <v>-3.9980846069275516E-2</v>
      </c>
      <c r="AL44" s="73">
        <f t="shared" si="16"/>
        <v>-0.37731087480898529</v>
      </c>
      <c r="AM44" s="73">
        <f t="shared" si="17"/>
        <v>-5.5118022579353887E-2</v>
      </c>
      <c r="AN44" s="73">
        <f t="shared" si="18"/>
        <v>-2.6596881656809429E-2</v>
      </c>
    </row>
    <row r="45" spans="2:40" x14ac:dyDescent="0.25">
      <c r="B45" s="67">
        <f>+'Indice PondENGHO'!A42</f>
        <v>43922</v>
      </c>
      <c r="C45" s="73">
        <f>C$3*('Indice PondENGHO'!D42-'Indice PondENGHO'!D41)/'Indice PondENGHO'!$BL41</f>
        <v>1.2190412723277961</v>
      </c>
      <c r="D45" s="73">
        <f>D$3*('Indice PondENGHO'!E42-'Indice PondENGHO'!E41)/'Indice PondENGHO'!$BL41</f>
        <v>2.7956392321069817E-2</v>
      </c>
      <c r="E45" s="73">
        <f>E$3*('Indice PondENGHO'!F42-'Indice PondENGHO'!F41)/'Indice PondENGHO'!$BL41</f>
        <v>0.10760307780373873</v>
      </c>
      <c r="F45" s="73">
        <f>F$3*('Indice PondENGHO'!G42-'Indice PondENGHO'!G41)/'Indice PondENGHO'!$BL41</f>
        <v>1.0679670427612638E-2</v>
      </c>
      <c r="G45" s="73">
        <f>G$3*('Indice PondENGHO'!H42-'Indice PondENGHO'!H41)/'Indice PondENGHO'!$BL41</f>
        <v>5.5740427545375455E-2</v>
      </c>
      <c r="H45" s="73">
        <f>H$3*('Indice PondENGHO'!I42-'Indice PondENGHO'!I41)/'Indice PondENGHO'!$BL41</f>
        <v>6.2440067552830936E-2</v>
      </c>
      <c r="I45" s="73">
        <f>I$3*('Indice PondENGHO'!J42-'Indice PondENGHO'!J41)/'Indice PondENGHO'!$BL41</f>
        <v>0.12811365467995764</v>
      </c>
      <c r="J45" s="73">
        <f>J$3*('Indice PondENGHO'!K42-'Indice PondENGHO'!K41)/'Indice PondENGHO'!$BL41</f>
        <v>-0.26188273963007724</v>
      </c>
      <c r="K45" s="73">
        <f>K$3*('Indice PondENGHO'!L42-'Indice PondENGHO'!L41)/'Indice PondENGHO'!$BL41</f>
        <v>0.16911428416978122</v>
      </c>
      <c r="L45" s="73">
        <f>L$3*('Indice PondENGHO'!M42-'Indice PondENGHO'!M41)/'Indice PondENGHO'!$BL41</f>
        <v>-2.0229948962250666E-2</v>
      </c>
      <c r="M45" s="73">
        <f>M$3*('Indice PondENGHO'!N42-'Indice PondENGHO'!N41)/'Indice PondENGHO'!$BL41</f>
        <v>6.7632146032767126E-2</v>
      </c>
      <c r="N45" s="73">
        <f>N$3*('Indice PondENGHO'!O42-'Indice PondENGHO'!O41)/'Indice PondENGHO'!$BL41</f>
        <v>1.0011337215904931E-2</v>
      </c>
      <c r="O45" s="67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3">
        <f t="shared" si="7"/>
        <v>0.72389611106889462</v>
      </c>
      <c r="AD45" s="73">
        <f t="shared" si="8"/>
        <v>6.1330986666582286E-3</v>
      </c>
      <c r="AE45" s="73">
        <f t="shared" si="9"/>
        <v>3.7017848760011837E-2</v>
      </c>
      <c r="AF45" s="73">
        <f t="shared" si="10"/>
        <v>9.2829678014807598E-3</v>
      </c>
      <c r="AG45" s="73">
        <f t="shared" si="11"/>
        <v>-2.17567562205832E-2</v>
      </c>
      <c r="AH45" s="73">
        <f t="shared" si="12"/>
        <v>-2.7848676341597808E-2</v>
      </c>
      <c r="AI45" s="73">
        <f t="shared" si="13"/>
        <v>-9.5000226057685377E-2</v>
      </c>
      <c r="AJ45" s="73">
        <f t="shared" si="14"/>
        <v>-3.6961322128437835E-2</v>
      </c>
      <c r="AK45" s="73">
        <f t="shared" si="15"/>
        <v>-4.248064173065591E-2</v>
      </c>
      <c r="AL45" s="73">
        <f t="shared" si="16"/>
        <v>4.9307168072606808E-2</v>
      </c>
      <c r="AM45" s="73">
        <f t="shared" si="17"/>
        <v>-3.8948652507311027E-2</v>
      </c>
      <c r="AN45" s="73">
        <f t="shared" si="18"/>
        <v>1.021918496590225E-2</v>
      </c>
    </row>
    <row r="46" spans="2:40" x14ac:dyDescent="0.25">
      <c r="B46" s="67">
        <f>+'Indice PondENGHO'!A43</f>
        <v>43952</v>
      </c>
      <c r="C46" s="73">
        <f>C$3*('Indice PondENGHO'!D43-'Indice PondENGHO'!D42)/'Indice PondENGHO'!$BL42</f>
        <v>0.24493073927569972</v>
      </c>
      <c r="D46" s="73">
        <f>D$3*('Indice PondENGHO'!E43-'Indice PondENGHO'!E42)/'Indice PondENGHO'!$BL42</f>
        <v>1.0135952510966022E-3</v>
      </c>
      <c r="E46" s="73">
        <f>E$3*('Indice PondENGHO'!F43-'Indice PondENGHO'!F42)/'Indice PondENGHO'!$BL42</f>
        <v>0.43899857188333902</v>
      </c>
      <c r="F46" s="73">
        <f>F$3*('Indice PondENGHO'!G43-'Indice PondENGHO'!G42)/'Indice PondENGHO'!$BL42</f>
        <v>2.095971969390658E-2</v>
      </c>
      <c r="G46" s="73">
        <f>G$3*('Indice PondENGHO'!H43-'Indice PondENGHO'!H42)/'Indice PondENGHO'!$BL42</f>
        <v>0.11450763808416239</v>
      </c>
      <c r="H46" s="73">
        <f>H$3*('Indice PondENGHO'!I43-'Indice PondENGHO'!I42)/'Indice PondENGHO'!$BL42</f>
        <v>5.3173936239769556E-2</v>
      </c>
      <c r="I46" s="73">
        <f>I$3*('Indice PondENGHO'!J43-'Indice PondENGHO'!J42)/'Indice PondENGHO'!$BL42</f>
        <v>0.12486229192203054</v>
      </c>
      <c r="J46" s="73">
        <f>J$3*('Indice PondENGHO'!K43-'Indice PondENGHO'!K42)/'Indice PondENGHO'!$BL42</f>
        <v>1.9540506002973596E-2</v>
      </c>
      <c r="K46" s="73">
        <f>K$3*('Indice PondENGHO'!L43-'Indice PondENGHO'!L42)/'Indice PondENGHO'!$BL42</f>
        <v>0.18886838537819936</v>
      </c>
      <c r="L46" s="73">
        <f>L$3*('Indice PondENGHO'!M43-'Indice PondENGHO'!M42)/'Indice PondENGHO'!$BL42</f>
        <v>-7.6448145983222891E-3</v>
      </c>
      <c r="M46" s="73">
        <f>M$3*('Indice PondENGHO'!N43-'Indice PondENGHO'!N42)/'Indice PondENGHO'!$BL42</f>
        <v>6.2617983580395747E-2</v>
      </c>
      <c r="N46" s="73">
        <f>N$3*('Indice PondENGHO'!O43-'Indice PondENGHO'!O42)/'Indice PondENGHO'!$BL42</f>
        <v>6.8523442194803427E-2</v>
      </c>
      <c r="O46" s="67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3">
        <f t="shared" si="7"/>
        <v>0.13163596404271602</v>
      </c>
      <c r="AD46" s="73">
        <f t="shared" si="8"/>
        <v>2.0504874258828491E-5</v>
      </c>
      <c r="AE46" s="73">
        <f t="shared" si="9"/>
        <v>6.2780494612828142E-2</v>
      </c>
      <c r="AF46" s="73">
        <f t="shared" si="10"/>
        <v>5.8013347761775805E-3</v>
      </c>
      <c r="AG46" s="73">
        <f t="shared" si="11"/>
        <v>-7.697733963210851E-2</v>
      </c>
      <c r="AH46" s="73">
        <f t="shared" si="12"/>
        <v>-3.075208588657416E-2</v>
      </c>
      <c r="AI46" s="73">
        <f t="shared" si="13"/>
        <v>-3.325434612195495E-2</v>
      </c>
      <c r="AJ46" s="73">
        <f t="shared" si="14"/>
        <v>1.7891338839180482E-3</v>
      </c>
      <c r="AK46" s="73">
        <f t="shared" si="15"/>
        <v>-4.6206024460324902E-2</v>
      </c>
      <c r="AL46" s="73">
        <f t="shared" si="16"/>
        <v>3.611123211669455E-2</v>
      </c>
      <c r="AM46" s="73">
        <f t="shared" si="17"/>
        <v>-5.2220488241148333E-2</v>
      </c>
      <c r="AN46" s="73">
        <f t="shared" si="18"/>
        <v>-2.9198923740305568E-2</v>
      </c>
    </row>
    <row r="47" spans="2:40" x14ac:dyDescent="0.25">
      <c r="B47" s="67">
        <f>+'Indice PondENGHO'!A44</f>
        <v>43983</v>
      </c>
      <c r="C47" s="73">
        <f>C$3*('Indice PondENGHO'!D44-'Indice PondENGHO'!D43)/'Indice PondENGHO'!$BL43</f>
        <v>0.39605960090745629</v>
      </c>
      <c r="D47" s="73">
        <f>D$3*('Indice PondENGHO'!E44-'Indice PondENGHO'!E43)/'Indice PondENGHO'!$BL43</f>
        <v>7.2193695832483348E-2</v>
      </c>
      <c r="E47" s="73">
        <f>E$3*('Indice PondENGHO'!F44-'Indice PondENGHO'!F43)/'Indice PondENGHO'!$BL43</f>
        <v>0.47316544995685794</v>
      </c>
      <c r="F47" s="73">
        <f>F$3*('Indice PondENGHO'!G44-'Indice PondENGHO'!G43)/'Indice PondENGHO'!$BL43</f>
        <v>0.13947798329816613</v>
      </c>
      <c r="G47" s="73">
        <f>G$3*('Indice PondENGHO'!H44-'Indice PondENGHO'!H43)/'Indice PondENGHO'!$BL43</f>
        <v>0.17449063657659014</v>
      </c>
      <c r="H47" s="73">
        <f>H$3*('Indice PondENGHO'!I44-'Indice PondENGHO'!I43)/'Indice PondENGHO'!$BL43</f>
        <v>0.10942193188320906</v>
      </c>
      <c r="I47" s="73">
        <f>I$3*('Indice PondENGHO'!J44-'Indice PondENGHO'!J43)/'Indice PondENGHO'!$BL43</f>
        <v>0.16716031112568938</v>
      </c>
      <c r="J47" s="73">
        <f>J$3*('Indice PondENGHO'!K44-'Indice PondENGHO'!K43)/'Indice PondENGHO'!$BL43</f>
        <v>2.0990852153446555E-2</v>
      </c>
      <c r="K47" s="73">
        <f>K$3*('Indice PondENGHO'!L44-'Indice PondENGHO'!L43)/'Indice PondENGHO'!$BL43</f>
        <v>0.2825439087486511</v>
      </c>
      <c r="L47" s="73">
        <f>L$3*('Indice PondENGHO'!M44-'Indice PondENGHO'!M43)/'Indice PondENGHO'!$BL43</f>
        <v>9.5484329925422488E-3</v>
      </c>
      <c r="M47" s="73">
        <f>M$3*('Indice PondENGHO'!N44-'Indice PondENGHO'!N43)/'Indice PondENGHO'!$BL43</f>
        <v>9.0582739332823084E-2</v>
      </c>
      <c r="N47" s="73">
        <f>N$3*('Indice PondENGHO'!O44-'Indice PondENGHO'!O43)/'Indice PondENGHO'!$BL43</f>
        <v>1.6475153204300038E-2</v>
      </c>
      <c r="O47" s="67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3">
        <f t="shared" si="7"/>
        <v>0.22482896320427811</v>
      </c>
      <c r="AD47" s="73">
        <f t="shared" si="8"/>
        <v>1.4737150851404368E-2</v>
      </c>
      <c r="AE47" s="73">
        <f t="shared" si="9"/>
        <v>0.12025766876614175</v>
      </c>
      <c r="AF47" s="73">
        <f t="shared" si="10"/>
        <v>-3.8855432957371761E-3</v>
      </c>
      <c r="AG47" s="73">
        <f t="shared" si="11"/>
        <v>-0.10202595646370949</v>
      </c>
      <c r="AH47" s="73">
        <f t="shared" si="12"/>
        <v>-6.7103726177312695E-2</v>
      </c>
      <c r="AI47" s="73">
        <f t="shared" si="13"/>
        <v>-0.13841882541347297</v>
      </c>
      <c r="AJ47" s="73">
        <f t="shared" si="14"/>
        <v>-1.9674585259688224E-3</v>
      </c>
      <c r="AK47" s="73">
        <f t="shared" si="15"/>
        <v>-0.10382786000866617</v>
      </c>
      <c r="AL47" s="73">
        <f t="shared" si="16"/>
        <v>1.5365572312108604E-2</v>
      </c>
      <c r="AM47" s="73">
        <f t="shared" si="17"/>
        <v>-7.4260807831026329E-2</v>
      </c>
      <c r="AN47" s="73">
        <f t="shared" si="18"/>
        <v>7.0746252010649678E-3</v>
      </c>
    </row>
    <row r="48" spans="2:40" x14ac:dyDescent="0.25">
      <c r="B48" s="67">
        <f>+'Indice PondENGHO'!A45</f>
        <v>44013</v>
      </c>
      <c r="C48" s="73">
        <f>C$3*('Indice PondENGHO'!D45-'Indice PondENGHO'!D44)/'Indice PondENGHO'!$BL44</f>
        <v>0.43268303885568654</v>
      </c>
      <c r="D48" s="73">
        <f>D$3*('Indice PondENGHO'!E45-'Indice PondENGHO'!E44)/'Indice PondENGHO'!$BL44</f>
        <v>2.4783698233797335E-2</v>
      </c>
      <c r="E48" s="73">
        <f>E$3*('Indice PondENGHO'!F45-'Indice PondENGHO'!F44)/'Indice PondENGHO'!$BL44</f>
        <v>0.28136808448685841</v>
      </c>
      <c r="F48" s="73">
        <f>F$3*('Indice PondENGHO'!G45-'Indice PondENGHO'!G44)/'Indice PondENGHO'!$BL44</f>
        <v>0.15735774666472013</v>
      </c>
      <c r="G48" s="73">
        <f>G$3*('Indice PondENGHO'!H45-'Indice PondENGHO'!H44)/'Indice PondENGHO'!$BL44</f>
        <v>0.15215750776598064</v>
      </c>
      <c r="H48" s="73">
        <f>H$3*('Indice PondENGHO'!I45-'Indice PondENGHO'!I44)/'Indice PondENGHO'!$BL44</f>
        <v>0.10583919886020765</v>
      </c>
      <c r="I48" s="73">
        <f>I$3*('Indice PondENGHO'!J45-'Indice PondENGHO'!J44)/'Indice PondENGHO'!$BL44</f>
        <v>0.20552400960072223</v>
      </c>
      <c r="J48" s="73">
        <f>J$3*('Indice PondENGHO'!K45-'Indice PondENGHO'!K44)/'Indice PondENGHO'!$BL44</f>
        <v>3.3613207174130827E-2</v>
      </c>
      <c r="K48" s="73">
        <f>K$3*('Indice PondENGHO'!L45-'Indice PondENGHO'!L44)/'Indice PondENGHO'!$BL44</f>
        <v>0.2568115245808924</v>
      </c>
      <c r="L48" s="73">
        <f>L$3*('Indice PondENGHO'!M45-'Indice PondENGHO'!M44)/'Indice PondENGHO'!$BL44</f>
        <v>2.8149802920698457E-3</v>
      </c>
      <c r="M48" s="73">
        <f>M$3*('Indice PondENGHO'!N45-'Indice PondENGHO'!N44)/'Indice PondENGHO'!$BL44</f>
        <v>7.8693665376792912E-2</v>
      </c>
      <c r="N48" s="73">
        <f>N$3*('Indice PondENGHO'!O45-'Indice PondENGHO'!O44)/'Indice PondENGHO'!$BL44</f>
        <v>8.010181442412688E-2</v>
      </c>
      <c r="O48" s="67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3">
        <f t="shared" si="7"/>
        <v>0.21542777065897181</v>
      </c>
      <c r="AD48" s="73">
        <f t="shared" si="8"/>
        <v>2.9710876840624498E-3</v>
      </c>
      <c r="AE48" s="73">
        <f t="shared" si="9"/>
        <v>0.10097568875463586</v>
      </c>
      <c r="AF48" s="73">
        <f t="shared" si="10"/>
        <v>1.3440857273363416E-2</v>
      </c>
      <c r="AG48" s="73">
        <f t="shared" si="11"/>
        <v>-0.13334033574259097</v>
      </c>
      <c r="AH48" s="73">
        <f t="shared" si="12"/>
        <v>-6.9299283927309357E-2</v>
      </c>
      <c r="AI48" s="73">
        <f t="shared" si="13"/>
        <v>-8.21369010222118E-2</v>
      </c>
      <c r="AJ48" s="73">
        <f t="shared" si="14"/>
        <v>-7.6311247205620852E-3</v>
      </c>
      <c r="AK48" s="73">
        <f t="shared" si="15"/>
        <v>-6.0407764282279897E-2</v>
      </c>
      <c r="AL48" s="73">
        <f t="shared" si="16"/>
        <v>1.0458731108665114E-2</v>
      </c>
      <c r="AM48" s="73">
        <f t="shared" si="17"/>
        <v>-6.1824909330243413E-2</v>
      </c>
      <c r="AN48" s="73">
        <f t="shared" si="18"/>
        <v>-3.9672372093405517E-2</v>
      </c>
    </row>
    <row r="49" spans="2:40" x14ac:dyDescent="0.25">
      <c r="B49" s="67">
        <f>+'Indice PondENGHO'!A46</f>
        <v>44044</v>
      </c>
      <c r="C49" s="73">
        <f>C$3*('Indice PondENGHO'!D46-'Indice PondENGHO'!D45)/'Indice PondENGHO'!$BL45</f>
        <v>1.1730746705925912</v>
      </c>
      <c r="D49" s="73">
        <f>D$3*('Indice PondENGHO'!E46-'Indice PondENGHO'!E45)/'Indice PondENGHO'!$BL45</f>
        <v>2.3988883068397554E-2</v>
      </c>
      <c r="E49" s="73">
        <f>E$3*('Indice PondENGHO'!F46-'Indice PondENGHO'!F45)/'Indice PondENGHO'!$BL45</f>
        <v>0.15153592846805855</v>
      </c>
      <c r="F49" s="73">
        <f>F$3*('Indice PondENGHO'!G46-'Indice PondENGHO'!G45)/'Indice PondENGHO'!$BL45</f>
        <v>0.3301580230041869</v>
      </c>
      <c r="G49" s="73">
        <f>G$3*('Indice PondENGHO'!H46-'Indice PondENGHO'!H45)/'Indice PondENGHO'!$BL45</f>
        <v>0.14244503302514053</v>
      </c>
      <c r="H49" s="73">
        <f>H$3*('Indice PondENGHO'!I46-'Indice PondENGHO'!I45)/'Indice PondENGHO'!$BL45</f>
        <v>0.11343206235111064</v>
      </c>
      <c r="I49" s="73">
        <f>I$3*('Indice PondENGHO'!J46-'Indice PondENGHO'!J45)/'Indice PondENGHO'!$BL45</f>
        <v>0.30950285922331883</v>
      </c>
      <c r="J49" s="73">
        <f>J$3*('Indice PondENGHO'!K46-'Indice PondENGHO'!K45)/'Indice PondENGHO'!$BL45</f>
        <v>2.7284933625361808E-2</v>
      </c>
      <c r="K49" s="73">
        <f>K$3*('Indice PondENGHO'!L46-'Indice PondENGHO'!L45)/'Indice PondENGHO'!$BL45</f>
        <v>0.23654671843250535</v>
      </c>
      <c r="L49" s="73">
        <f>L$3*('Indice PondENGHO'!M46-'Indice PondENGHO'!M45)/'Indice PondENGHO'!$BL45</f>
        <v>1.2506172262349274E-2</v>
      </c>
      <c r="M49" s="73">
        <f>M$3*('Indice PondENGHO'!N46-'Indice PondENGHO'!N45)/'Indice PondENGHO'!$BL45</f>
        <v>7.4586496702463714E-2</v>
      </c>
      <c r="N49" s="73">
        <f>N$3*('Indice PondENGHO'!O46-'Indice PondENGHO'!O45)/'Indice PondENGHO'!$BL45</f>
        <v>0.11022209093197208</v>
      </c>
      <c r="O49" s="67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3">
        <f t="shared" si="7"/>
        <v>0.60136442358457121</v>
      </c>
      <c r="AD49" s="73">
        <f t="shared" si="8"/>
        <v>3.782919033131011E-3</v>
      </c>
      <c r="AE49" s="73">
        <f t="shared" si="9"/>
        <v>2.4956976335202524E-2</v>
      </c>
      <c r="AF49" s="73">
        <f t="shared" si="10"/>
        <v>-8.4944635785833555E-3</v>
      </c>
      <c r="AG49" s="73">
        <f t="shared" si="11"/>
        <v>-0.1105389685395903</v>
      </c>
      <c r="AH49" s="73">
        <f t="shared" si="12"/>
        <v>-8.8951377358456207E-2</v>
      </c>
      <c r="AI49" s="73">
        <f t="shared" si="13"/>
        <v>-0.14934318481574466</v>
      </c>
      <c r="AJ49" s="73">
        <f t="shared" si="14"/>
        <v>1.6328996564438113E-2</v>
      </c>
      <c r="AK49" s="73">
        <f t="shared" si="15"/>
        <v>-0.10112834649689345</v>
      </c>
      <c r="AL49" s="73">
        <f t="shared" si="16"/>
        <v>-1.7949799675162758E-2</v>
      </c>
      <c r="AM49" s="73">
        <f t="shared" si="17"/>
        <v>-6.1474073750620903E-2</v>
      </c>
      <c r="AN49" s="73">
        <f t="shared" si="18"/>
        <v>-7.1496770543866717E-2</v>
      </c>
    </row>
    <row r="50" spans="2:40" x14ac:dyDescent="0.25">
      <c r="B50" s="67">
        <f>+'Indice PondENGHO'!A47</f>
        <v>44075</v>
      </c>
      <c r="C50" s="73">
        <f>C$3*('Indice PondENGHO'!D47-'Indice PondENGHO'!D46)/'Indice PondENGHO'!$BL46</f>
        <v>1.0868359279927962</v>
      </c>
      <c r="D50" s="73">
        <f>D$3*('Indice PondENGHO'!E47-'Indice PondENGHO'!E46)/'Indice PondENGHO'!$BL46</f>
        <v>7.7514537355235488E-2</v>
      </c>
      <c r="E50" s="73">
        <f>E$3*('Indice PondENGHO'!F47-'Indice PondENGHO'!F46)/'Indice PondENGHO'!$BL46</f>
        <v>0.3921566646078683</v>
      </c>
      <c r="F50" s="73">
        <f>F$3*('Indice PondENGHO'!G47-'Indice PondENGHO'!G46)/'Indice PondENGHO'!$BL46</f>
        <v>0.22016753546117246</v>
      </c>
      <c r="G50" s="73">
        <f>G$3*('Indice PondENGHO'!H47-'Indice PondENGHO'!H46)/'Indice PondENGHO'!$BL46</f>
        <v>0.10955703683297742</v>
      </c>
      <c r="H50" s="73">
        <f>H$3*('Indice PondENGHO'!I47-'Indice PondENGHO'!I46)/'Indice PondENGHO'!$BL46</f>
        <v>0.16633191778828371</v>
      </c>
      <c r="I50" s="73">
        <f>I$3*('Indice PondENGHO'!J47-'Indice PondENGHO'!J46)/'Indice PondENGHO'!$BL46</f>
        <v>0.36565103837482976</v>
      </c>
      <c r="J50" s="73">
        <f>J$3*('Indice PondENGHO'!K47-'Indice PondENGHO'!K46)/'Indice PondENGHO'!$BL46</f>
        <v>1.1222914346158974E-2</v>
      </c>
      <c r="K50" s="73">
        <f>K$3*('Indice PondENGHO'!L47-'Indice PondENGHO'!L46)/'Indice PondENGHO'!$BL46</f>
        <v>0.15067455437552849</v>
      </c>
      <c r="L50" s="73">
        <f>L$3*('Indice PondENGHO'!M47-'Indice PondENGHO'!M46)/'Indice PondENGHO'!$BL46</f>
        <v>4.5539517803434995E-3</v>
      </c>
      <c r="M50" s="73">
        <f>M$3*('Indice PondENGHO'!N47-'Indice PondENGHO'!N46)/'Indice PondENGHO'!$BL46</f>
        <v>6.5215449854741661E-2</v>
      </c>
      <c r="N50" s="73">
        <f>N$3*('Indice PondENGHO'!O47-'Indice PondENGHO'!O46)/'Indice PondENGHO'!$BL46</f>
        <v>5.8737478920835959E-2</v>
      </c>
      <c r="O50" s="67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3">
        <f t="shared" si="7"/>
        <v>0.6110801274639055</v>
      </c>
      <c r="AD50" s="73">
        <f t="shared" si="8"/>
        <v>1.1689778830853495E-2</v>
      </c>
      <c r="AE50" s="73">
        <f t="shared" si="9"/>
        <v>7.5225670867812511E-2</v>
      </c>
      <c r="AF50" s="73">
        <f t="shared" si="10"/>
        <v>2.3795516680435169E-3</v>
      </c>
      <c r="AG50" s="73">
        <f t="shared" si="11"/>
        <v>-7.8035840963988592E-2</v>
      </c>
      <c r="AH50" s="73">
        <f t="shared" si="12"/>
        <v>-0.11881098891899572</v>
      </c>
      <c r="AI50" s="73">
        <f t="shared" si="13"/>
        <v>-0.21996168535974986</v>
      </c>
      <c r="AJ50" s="73">
        <f t="shared" si="14"/>
        <v>7.1176585092571258E-3</v>
      </c>
      <c r="AK50" s="73">
        <f t="shared" si="15"/>
        <v>-1.6625584704931334E-2</v>
      </c>
      <c r="AL50" s="73">
        <f t="shared" si="16"/>
        <v>-4.3875569634224008E-3</v>
      </c>
      <c r="AM50" s="73">
        <f t="shared" si="17"/>
        <v>-5.6389233954558304E-2</v>
      </c>
      <c r="AN50" s="73">
        <f t="shared" si="18"/>
        <v>-4.2081928432459351E-2</v>
      </c>
    </row>
    <row r="51" spans="2:40" x14ac:dyDescent="0.25">
      <c r="B51" s="67">
        <f>+'Indice PondENGHO'!A48</f>
        <v>44105</v>
      </c>
      <c r="C51" s="73">
        <f>C$3*('Indice PondENGHO'!D48-'Indice PondENGHO'!D47)/'Indice PondENGHO'!$BL47</f>
        <v>1.7222950153322953</v>
      </c>
      <c r="D51" s="73">
        <f>D$3*('Indice PondENGHO'!E48-'Indice PondENGHO'!E47)/'Indice PondENGHO'!$BL47</f>
        <v>3.3961788724536902E-2</v>
      </c>
      <c r="E51" s="73">
        <f>E$3*('Indice PondENGHO'!F48-'Indice PondENGHO'!F47)/'Indice PondENGHO'!$BL47</f>
        <v>0.45067244557406327</v>
      </c>
      <c r="F51" s="73">
        <f>F$3*('Indice PondENGHO'!G48-'Indice PondENGHO'!G47)/'Indice PondENGHO'!$BL47</f>
        <v>0.32920412462494342</v>
      </c>
      <c r="G51" s="73">
        <f>G$3*('Indice PondENGHO'!H48-'Indice PondENGHO'!H47)/'Indice PondENGHO'!$BL47</f>
        <v>0.18932480827020498</v>
      </c>
      <c r="H51" s="73">
        <f>H$3*('Indice PondENGHO'!I48-'Indice PondENGHO'!I47)/'Indice PondENGHO'!$BL47</f>
        <v>0.14784474602557013</v>
      </c>
      <c r="I51" s="73">
        <f>I$3*('Indice PondENGHO'!J48-'Indice PondENGHO'!J47)/'Indice PondENGHO'!$BL47</f>
        <v>0.4397556397455552</v>
      </c>
      <c r="J51" s="73">
        <f>J$3*('Indice PondENGHO'!K48-'Indice PondENGHO'!K47)/'Indice PondENGHO'!$BL47</f>
        <v>-8.9054111192469546E-3</v>
      </c>
      <c r="K51" s="73">
        <f>K$3*('Indice PondENGHO'!L48-'Indice PondENGHO'!L47)/'Indice PondENGHO'!$BL47</f>
        <v>0.18687286147318058</v>
      </c>
      <c r="L51" s="73">
        <f>L$3*('Indice PondENGHO'!M48-'Indice PondENGHO'!M47)/'Indice PondENGHO'!$BL47</f>
        <v>2.0753156436182883E-3</v>
      </c>
      <c r="M51" s="73">
        <f>M$3*('Indice PondENGHO'!N48-'Indice PondENGHO'!N47)/'Indice PondENGHO'!$BL47</f>
        <v>0.1342936296445717</v>
      </c>
      <c r="N51" s="73">
        <f>N$3*('Indice PondENGHO'!O48-'Indice PondENGHO'!O47)/'Indice PondENGHO'!$BL47</f>
        <v>7.9198584155018473E-2</v>
      </c>
      <c r="O51" s="67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3">
        <f t="shared" si="7"/>
        <v>0.94182286303842744</v>
      </c>
      <c r="AD51" s="73">
        <f t="shared" si="8"/>
        <v>4.5763843300447409E-3</v>
      </c>
      <c r="AE51" s="73">
        <f t="shared" si="9"/>
        <v>8.9987283857289435E-2</v>
      </c>
      <c r="AF51" s="73">
        <f t="shared" si="10"/>
        <v>-9.5052374509829174E-3</v>
      </c>
      <c r="AG51" s="73">
        <f t="shared" si="11"/>
        <v>-0.13649127442815184</v>
      </c>
      <c r="AH51" s="73">
        <f t="shared" si="12"/>
        <v>-0.1071805045429029</v>
      </c>
      <c r="AI51" s="73">
        <f t="shared" si="13"/>
        <v>-0.23000455501446615</v>
      </c>
      <c r="AJ51" s="73">
        <f t="shared" si="14"/>
        <v>-3.0625191219625317E-3</v>
      </c>
      <c r="AK51" s="73">
        <f t="shared" si="15"/>
        <v>-6.8928450361347732E-2</v>
      </c>
      <c r="AL51" s="73">
        <f t="shared" si="16"/>
        <v>-6.5799249833983471E-4</v>
      </c>
      <c r="AM51" s="73">
        <f t="shared" si="17"/>
        <v>-0.11259858060267822</v>
      </c>
      <c r="AN51" s="73">
        <f t="shared" si="18"/>
        <v>-2.0046599301355106E-2</v>
      </c>
    </row>
    <row r="52" spans="2:40" x14ac:dyDescent="0.25">
      <c r="B52" s="67">
        <f>+'Indice PondENGHO'!A49</f>
        <v>44136</v>
      </c>
      <c r="C52" s="73">
        <f>C$3*('Indice PondENGHO'!D49-'Indice PondENGHO'!D48)/'Indice PondENGHO'!$BL48</f>
        <v>0.99195761005711458</v>
      </c>
      <c r="D52" s="73">
        <f>D$3*('Indice PondENGHO'!E49-'Indice PondENGHO'!E48)/'Indice PondENGHO'!$BL48</f>
        <v>5.5747902952005754E-2</v>
      </c>
      <c r="E52" s="73">
        <f>E$3*('Indice PondENGHO'!F49-'Indice PondENGHO'!F48)/'Indice PondENGHO'!$BL48</f>
        <v>0.30985256927559818</v>
      </c>
      <c r="F52" s="73">
        <f>F$3*('Indice PondENGHO'!G49-'Indice PondENGHO'!G48)/'Indice PondENGHO'!$BL48</f>
        <v>0.33839973955925717</v>
      </c>
      <c r="G52" s="73">
        <f>G$3*('Indice PondENGHO'!H49-'Indice PondENGHO'!H48)/'Indice PondENGHO'!$BL48</f>
        <v>0.17342357740964601</v>
      </c>
      <c r="H52" s="73">
        <f>H$3*('Indice PondENGHO'!I49-'Indice PondENGHO'!I48)/'Indice PondENGHO'!$BL48</f>
        <v>0.17449473189692899</v>
      </c>
      <c r="I52" s="73">
        <f>I$3*('Indice PondENGHO'!J49-'Indice PondENGHO'!J48)/'Indice PondENGHO'!$BL48</f>
        <v>0.38523702145187722</v>
      </c>
      <c r="J52" s="73">
        <f>J$3*('Indice PondENGHO'!K49-'Indice PondENGHO'!K48)/'Indice PondENGHO'!$BL48</f>
        <v>-1.0593222751583148E-2</v>
      </c>
      <c r="K52" s="73">
        <f>K$3*('Indice PondENGHO'!L49-'Indice PondENGHO'!L48)/'Indice PondENGHO'!$BL48</f>
        <v>0.37225771792533729</v>
      </c>
      <c r="L52" s="73">
        <f>L$3*('Indice PondENGHO'!M49-'Indice PondENGHO'!M48)/'Indice PondENGHO'!$BL48</f>
        <v>6.1495763968987781E-3</v>
      </c>
      <c r="M52" s="73">
        <f>M$3*('Indice PondENGHO'!N49-'Indice PondENGHO'!N48)/'Indice PondENGHO'!$BL48</f>
        <v>0.12718993249778984</v>
      </c>
      <c r="N52" s="73">
        <f>N$3*('Indice PondENGHO'!O49-'Indice PondENGHO'!O48)/'Indice PondENGHO'!$BL48</f>
        <v>8.7109873437638027E-2</v>
      </c>
      <c r="O52" s="67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3">
        <f t="shared" si="7"/>
        <v>0.54810833022568928</v>
      </c>
      <c r="AD52" s="73">
        <f t="shared" si="8"/>
        <v>1.0251791545386649E-2</v>
      </c>
      <c r="AE52" s="73">
        <f t="shared" si="9"/>
        <v>9.6600052127162328E-2</v>
      </c>
      <c r="AF52" s="73">
        <f t="shared" si="10"/>
        <v>-2.6335049209438188E-2</v>
      </c>
      <c r="AG52" s="73">
        <f t="shared" si="11"/>
        <v>-0.11280715063256055</v>
      </c>
      <c r="AH52" s="73">
        <f t="shared" si="12"/>
        <v>-0.13030806374310727</v>
      </c>
      <c r="AI52" s="73">
        <f t="shared" si="13"/>
        <v>-0.20295432266384983</v>
      </c>
      <c r="AJ52" s="73">
        <f t="shared" si="14"/>
        <v>2.45288732557657E-2</v>
      </c>
      <c r="AK52" s="73">
        <f t="shared" si="15"/>
        <v>-0.10159257967253216</v>
      </c>
      <c r="AL52" s="73">
        <f t="shared" si="16"/>
        <v>-9.3104575532276419E-3</v>
      </c>
      <c r="AM52" s="73">
        <f t="shared" si="17"/>
        <v>-0.11020049381102526</v>
      </c>
      <c r="AN52" s="73">
        <f t="shared" si="18"/>
        <v>-4.8503000325962206E-2</v>
      </c>
    </row>
    <row r="53" spans="2:40" x14ac:dyDescent="0.25">
      <c r="B53" s="67">
        <f>+'Indice PondENGHO'!A50</f>
        <v>44166</v>
      </c>
      <c r="C53" s="73">
        <f>C$3*('Indice PondENGHO'!D50-'Indice PondENGHO'!D49)/'Indice PondENGHO'!$BL49</f>
        <v>1.8602614164590194</v>
      </c>
      <c r="D53" s="73">
        <f>D$3*('Indice PondENGHO'!E50-'Indice PondENGHO'!E49)/'Indice PondENGHO'!$BL49</f>
        <v>6.5713689375724027E-2</v>
      </c>
      <c r="E53" s="73">
        <f>E$3*('Indice PondENGHO'!F50-'Indice PondENGHO'!F49)/'Indice PondENGHO'!$BL49</f>
        <v>0.28299572735231887</v>
      </c>
      <c r="F53" s="73">
        <f>F$3*('Indice PondENGHO'!G50-'Indice PondENGHO'!G49)/'Indice PondENGHO'!$BL49</f>
        <v>0.36282151864461848</v>
      </c>
      <c r="G53" s="73">
        <f>G$3*('Indice PondENGHO'!H50-'Indice PondENGHO'!H49)/'Indice PondENGHO'!$BL49</f>
        <v>0.10118959258431526</v>
      </c>
      <c r="H53" s="73">
        <f>H$3*('Indice PondENGHO'!I50-'Indice PondENGHO'!I49)/'Indice PondENGHO'!$BL49</f>
        <v>0.23449215644974258</v>
      </c>
      <c r="I53" s="73">
        <f>I$3*('Indice PondENGHO'!J50-'Indice PondENGHO'!J49)/'Indice PondENGHO'!$BL49</f>
        <v>0.51352238873058476</v>
      </c>
      <c r="J53" s="73">
        <f>J$3*('Indice PondENGHO'!K50-'Indice PondENGHO'!K49)/'Indice PondENGHO'!$BL49</f>
        <v>1.0169984354958573E-3</v>
      </c>
      <c r="K53" s="73">
        <f>K$3*('Indice PondENGHO'!L50-'Indice PondENGHO'!L49)/'Indice PondENGHO'!$BL49</f>
        <v>0.37591221437726419</v>
      </c>
      <c r="L53" s="73">
        <f>L$3*('Indice PondENGHO'!M50-'Indice PondENGHO'!M49)/'Indice PondENGHO'!$BL49</f>
        <v>9.945431519121418E-4</v>
      </c>
      <c r="M53" s="73">
        <f>M$3*('Indice PondENGHO'!N50-'Indice PondENGHO'!N49)/'Indice PondENGHO'!$BL49</f>
        <v>0.17675610072065281</v>
      </c>
      <c r="N53" s="73">
        <f>N$3*('Indice PondENGHO'!O50-'Indice PondENGHO'!O49)/'Indice PondENGHO'!$BL49</f>
        <v>6.3042476297570815E-2</v>
      </c>
      <c r="O53" s="67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3">
        <f t="shared" si="7"/>
        <v>1.2068547282188262</v>
      </c>
      <c r="AD53" s="73">
        <f t="shared" si="8"/>
        <v>1.4716033764628204E-2</v>
      </c>
      <c r="AE53" s="73">
        <f t="shared" si="9"/>
        <v>7.7832136701744936E-2</v>
      </c>
      <c r="AF53" s="73">
        <f t="shared" si="10"/>
        <v>-8.2009955292777936E-2</v>
      </c>
      <c r="AG53" s="73">
        <f t="shared" si="11"/>
        <v>-7.5441684135607673E-2</v>
      </c>
      <c r="AH53" s="73">
        <f t="shared" si="12"/>
        <v>-0.22848489021654594</v>
      </c>
      <c r="AI53" s="73">
        <f t="shared" si="13"/>
        <v>-0.30064915260933633</v>
      </c>
      <c r="AJ53" s="73">
        <f t="shared" si="14"/>
        <v>1.6569208888753341E-3</v>
      </c>
      <c r="AK53" s="73">
        <f t="shared" si="15"/>
        <v>-0.12728670576939094</v>
      </c>
      <c r="AL53" s="73">
        <f t="shared" si="16"/>
        <v>7.7539072815738827E-4</v>
      </c>
      <c r="AM53" s="73">
        <f t="shared" si="17"/>
        <v>-0.1686503036986268</v>
      </c>
      <c r="AN53" s="73">
        <f t="shared" si="18"/>
        <v>-1.6947610430823143E-2</v>
      </c>
    </row>
    <row r="54" spans="2:40" x14ac:dyDescent="0.25">
      <c r="B54" s="67">
        <f>+'Indice PondENGHO'!A51</f>
        <v>44197</v>
      </c>
      <c r="C54" s="73">
        <f>C$3*('Indice PondENGHO'!D51-'Indice PondENGHO'!D50)/'Indice PondENGHO'!$BL50</f>
        <v>1.8192208199418074</v>
      </c>
      <c r="D54" s="73">
        <f>D$3*('Indice PondENGHO'!E51-'Indice PondENGHO'!E50)/'Indice PondENGHO'!$BL50</f>
        <v>8.2039915014698359E-2</v>
      </c>
      <c r="E54" s="73">
        <f>E$3*('Indice PondENGHO'!F51-'Indice PondENGHO'!F50)/'Indice PondENGHO'!$BL50</f>
        <v>0.14263590052216432</v>
      </c>
      <c r="F54" s="73">
        <f>F$3*('Indice PondENGHO'!G51-'Indice PondENGHO'!G50)/'Indice PondENGHO'!$BL50</f>
        <v>0.23884781688973003</v>
      </c>
      <c r="G54" s="73">
        <f>G$3*('Indice PondENGHO'!H51-'Indice PondENGHO'!H50)/'Indice PondENGHO'!$BL50</f>
        <v>0.12632766122003955</v>
      </c>
      <c r="H54" s="73">
        <f>H$3*('Indice PondENGHO'!I51-'Indice PondENGHO'!I50)/'Indice PondENGHO'!$BL50</f>
        <v>0.16420560541108911</v>
      </c>
      <c r="I54" s="73">
        <f>I$3*('Indice PondENGHO'!J51-'Indice PondENGHO'!J50)/'Indice PondENGHO'!$BL50</f>
        <v>0.55288114542825328</v>
      </c>
      <c r="J54" s="73">
        <f>J$3*('Indice PondENGHO'!K51-'Indice PondENGHO'!K50)/'Indice PondENGHO'!$BL50</f>
        <v>0.70248257873554532</v>
      </c>
      <c r="K54" s="73">
        <f>K$3*('Indice PondENGHO'!L51-'Indice PondENGHO'!L50)/'Indice PondENGHO'!$BL50</f>
        <v>0.36531874601955244</v>
      </c>
      <c r="L54" s="73">
        <f>L$3*('Indice PondENGHO'!M51-'Indice PondENGHO'!M50)/'Indice PondENGHO'!$BL50</f>
        <v>9.13673755296124E-3</v>
      </c>
      <c r="M54" s="73">
        <f>M$3*('Indice PondENGHO'!N51-'Indice PondENGHO'!N50)/'Indice PondENGHO'!$BL50</f>
        <v>0.21809706429307751</v>
      </c>
      <c r="N54" s="73">
        <f>N$3*('Indice PondENGHO'!O51-'Indice PondENGHO'!O50)/'Indice PondENGHO'!$BL50</f>
        <v>6.8644770785449297E-2</v>
      </c>
      <c r="O54" s="67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3">
        <f t="shared" si="7"/>
        <v>1.0489413875826217</v>
      </c>
      <c r="AD54" s="73">
        <f t="shared" si="8"/>
        <v>1.384321194577777E-2</v>
      </c>
      <c r="AE54" s="73">
        <f t="shared" si="9"/>
        <v>6.6481869577164635E-2</v>
      </c>
      <c r="AF54" s="73">
        <f t="shared" si="10"/>
        <v>0.13272293153225859</v>
      </c>
      <c r="AG54" s="73">
        <f t="shared" si="11"/>
        <v>-8.8991188614921418E-2</v>
      </c>
      <c r="AH54" s="73">
        <f t="shared" si="12"/>
        <v>-0.12197909419825329</v>
      </c>
      <c r="AI54" s="73">
        <f t="shared" si="13"/>
        <v>-0.20848500301358452</v>
      </c>
      <c r="AJ54" s="73">
        <f t="shared" si="14"/>
        <v>3.6349698738485037E-2</v>
      </c>
      <c r="AK54" s="73">
        <f t="shared" si="15"/>
        <v>-0.10806987340178065</v>
      </c>
      <c r="AL54" s="73">
        <f t="shared" si="16"/>
        <v>-1.0671444805707116E-2</v>
      </c>
      <c r="AM54" s="73">
        <f t="shared" si="17"/>
        <v>-0.18050397965180098</v>
      </c>
      <c r="AN54" s="73">
        <f t="shared" si="18"/>
        <v>-2.7608118064172432E-2</v>
      </c>
    </row>
    <row r="55" spans="2:40" x14ac:dyDescent="0.25">
      <c r="B55" s="67">
        <f>+'Indice PondENGHO'!A52</f>
        <v>44228</v>
      </c>
      <c r="C55" s="73">
        <f>C$3*('Indice PondENGHO'!D52-'Indice PondENGHO'!D51)/'Indice PondENGHO'!$BL51</f>
        <v>1.3827398637875428</v>
      </c>
      <c r="D55" s="73">
        <f>D$3*('Indice PondENGHO'!E52-'Indice PondENGHO'!E51)/'Indice PondENGHO'!$BL51</f>
        <v>6.4497013861740587E-2</v>
      </c>
      <c r="E55" s="73">
        <f>E$3*('Indice PondENGHO'!F52-'Indice PondENGHO'!F51)/'Indice PondENGHO'!$BL51</f>
        <v>0.22161628492575292</v>
      </c>
      <c r="F55" s="73">
        <f>F$3*('Indice PondENGHO'!G52-'Indice PondENGHO'!G51)/'Indice PondENGHO'!$BL51</f>
        <v>0.26454586094548549</v>
      </c>
      <c r="G55" s="73">
        <f>G$3*('Indice PondENGHO'!H52-'Indice PondENGHO'!H51)/'Indice PondENGHO'!$BL51</f>
        <v>0.18599664672955671</v>
      </c>
      <c r="H55" s="73">
        <f>H$3*('Indice PondENGHO'!I52-'Indice PondENGHO'!I51)/'Indice PondENGHO'!$BL51</f>
        <v>0.16936904511800158</v>
      </c>
      <c r="I55" s="73">
        <f>I$3*('Indice PondENGHO'!J52-'Indice PondENGHO'!J51)/'Indice PondENGHO'!$BL51</f>
        <v>0.52072631840699191</v>
      </c>
      <c r="J55" s="73">
        <f>J$3*('Indice PondENGHO'!K52-'Indice PondENGHO'!K51)/'Indice PondENGHO'!$BL51</f>
        <v>0.10281562613512713</v>
      </c>
      <c r="K55" s="73">
        <f>K$3*('Indice PondENGHO'!L52-'Indice PondENGHO'!L51)/'Indice PondENGHO'!$BL51</f>
        <v>0.17352058303858134</v>
      </c>
      <c r="L55" s="73">
        <f>L$3*('Indice PondENGHO'!M52-'Indice PondENGHO'!M51)/'Indice PondENGHO'!$BL51</f>
        <v>2.3187291917785785E-3</v>
      </c>
      <c r="M55" s="73">
        <f>M$3*('Indice PondENGHO'!N52-'Indice PondENGHO'!N51)/'Indice PondENGHO'!$BL51</f>
        <v>0.20662123508330871</v>
      </c>
      <c r="N55" s="73">
        <f>N$3*('Indice PondENGHO'!O52-'Indice PondENGHO'!O51)/'Indice PondENGHO'!$BL51</f>
        <v>0.10568071933970702</v>
      </c>
      <c r="O55" s="67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3">
        <f t="shared" si="7"/>
        <v>0.74009998878004868</v>
      </c>
      <c r="AD55" s="73">
        <f t="shared" si="8"/>
        <v>9.3761517039997605E-3</v>
      </c>
      <c r="AE55" s="73">
        <f t="shared" si="9"/>
        <v>6.1587477461171908E-2</v>
      </c>
      <c r="AF55" s="73">
        <f t="shared" si="10"/>
        <v>-1.6266976275571443E-2</v>
      </c>
      <c r="AG55" s="73">
        <f t="shared" si="11"/>
        <v>-0.14561928969877849</v>
      </c>
      <c r="AH55" s="73">
        <f t="shared" si="12"/>
        <v>-0.11747284831834173</v>
      </c>
      <c r="AI55" s="73">
        <f t="shared" si="13"/>
        <v>-0.28099424479097923</v>
      </c>
      <c r="AJ55" s="73">
        <f t="shared" si="14"/>
        <v>1.6370487215070798E-2</v>
      </c>
      <c r="AK55" s="73">
        <f t="shared" si="15"/>
        <v>-6.3925334731550792E-2</v>
      </c>
      <c r="AL55" s="73">
        <f t="shared" si="16"/>
        <v>1.4762607083346193E-3</v>
      </c>
      <c r="AM55" s="73">
        <f t="shared" si="17"/>
        <v>-0.20550321519312087</v>
      </c>
      <c r="AN55" s="73">
        <f t="shared" si="18"/>
        <v>-4.5625124071807993E-2</v>
      </c>
    </row>
    <row r="56" spans="2:40" x14ac:dyDescent="0.25">
      <c r="B56" s="67">
        <f>+'Indice PondENGHO'!A53</f>
        <v>44256</v>
      </c>
      <c r="C56" s="73">
        <f>C$3*('Indice PondENGHO'!D53-'Indice PondENGHO'!D52)/'Indice PondENGHO'!$BL52</f>
        <v>1.5669600512686355</v>
      </c>
      <c r="D56" s="73">
        <f>D$3*('Indice PondENGHO'!E53-'Indice PondENGHO'!E52)/'Indice PondENGHO'!$BL52</f>
        <v>0.11551622526562301</v>
      </c>
      <c r="E56" s="73">
        <f>E$3*('Indice PondENGHO'!F53-'Indice PondENGHO'!F52)/'Indice PondENGHO'!$BL52</f>
        <v>0.65356559780740098</v>
      </c>
      <c r="F56" s="73">
        <f>F$3*('Indice PondENGHO'!G53-'Indice PondENGHO'!G52)/'Indice PondENGHO'!$BL52</f>
        <v>0.1914787513034763</v>
      </c>
      <c r="G56" s="73">
        <f>G$3*('Indice PondENGHO'!H53-'Indice PondENGHO'!H52)/'Indice PondENGHO'!$BL52</f>
        <v>0.13115320003002887</v>
      </c>
      <c r="H56" s="73">
        <f>H$3*('Indice PondENGHO'!I53-'Indice PondENGHO'!I52)/'Indice PondENGHO'!$BL52</f>
        <v>0.178828302635785</v>
      </c>
      <c r="I56" s="73">
        <f>I$3*('Indice PondENGHO'!J53-'Indice PondENGHO'!J52)/'Indice PondENGHO'!$BL52</f>
        <v>0.48031523586417102</v>
      </c>
      <c r="J56" s="73">
        <f>J$3*('Indice PondENGHO'!K53-'Indice PondENGHO'!K52)/'Indice PondENGHO'!$BL52</f>
        <v>1.4576328276696004E-2</v>
      </c>
      <c r="K56" s="73">
        <f>K$3*('Indice PondENGHO'!L53-'Indice PondENGHO'!L52)/'Indice PondENGHO'!$BL52</f>
        <v>0.39323425329771827</v>
      </c>
      <c r="L56" s="73">
        <f>L$3*('Indice PondENGHO'!M53-'Indice PondENGHO'!M52)/'Indice PondENGHO'!$BL52</f>
        <v>0.34386669183873991</v>
      </c>
      <c r="M56" s="73">
        <f>M$3*('Indice PondENGHO'!N53-'Indice PondENGHO'!N52)/'Indice PondENGHO'!$BL52</f>
        <v>0.13577932781449559</v>
      </c>
      <c r="N56" s="73">
        <f>N$3*('Indice PondENGHO'!O53-'Indice PondENGHO'!O52)/'Indice PondENGHO'!$BL52</f>
        <v>7.5283843496069577E-2</v>
      </c>
      <c r="O56" s="67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3">
        <f t="shared" si="7"/>
        <v>0.78768884167572184</v>
      </c>
      <c r="AD56" s="73">
        <f t="shared" si="8"/>
        <v>1.6839093098499278E-2</v>
      </c>
      <c r="AE56" s="73">
        <f t="shared" si="9"/>
        <v>2.7560733017681693E-2</v>
      </c>
      <c r="AF56" s="73">
        <f t="shared" si="10"/>
        <v>2.02397359356907E-2</v>
      </c>
      <c r="AG56" s="73">
        <f t="shared" si="11"/>
        <v>-9.5981423357797135E-2</v>
      </c>
      <c r="AH56" s="73">
        <f t="shared" si="12"/>
        <v>-0.17185947713891161</v>
      </c>
      <c r="AI56" s="73">
        <f t="shared" si="13"/>
        <v>-0.21614051993900241</v>
      </c>
      <c r="AJ56" s="73">
        <f t="shared" si="14"/>
        <v>1.3029324208563975E-2</v>
      </c>
      <c r="AK56" s="73">
        <f t="shared" si="15"/>
        <v>-0.13000983169879704</v>
      </c>
      <c r="AL56" s="73">
        <f t="shared" si="16"/>
        <v>-0.49154706669716991</v>
      </c>
      <c r="AM56" s="73">
        <f t="shared" si="17"/>
        <v>-9.3117498606878985E-2</v>
      </c>
      <c r="AN56" s="73">
        <f t="shared" si="18"/>
        <v>-2.4872467693947464E-2</v>
      </c>
    </row>
    <row r="57" spans="2:40" x14ac:dyDescent="0.25">
      <c r="B57" s="67">
        <f>+'Indice PondENGHO'!A54</f>
        <v>44287</v>
      </c>
      <c r="C57" s="73">
        <f>C$3*('Indice PondENGHO'!D54-'Indice PondENGHO'!D53)/'Indice PondENGHO'!$BL53</f>
        <v>1.5187388696013984</v>
      </c>
      <c r="D57" s="73">
        <f>D$3*('Indice PondENGHO'!E54-'Indice PondENGHO'!E53)/'Indice PondENGHO'!$BL53</f>
        <v>6.6004514157573302E-2</v>
      </c>
      <c r="E57" s="73">
        <f>E$3*('Indice PondENGHO'!F54-'Indice PondENGHO'!F53)/'Indice PondENGHO'!$BL53</f>
        <v>0.47773787259168049</v>
      </c>
      <c r="F57" s="73">
        <f>F$3*('Indice PondENGHO'!G54-'Indice PondENGHO'!G53)/'Indice PondENGHO'!$BL53</f>
        <v>0.45262495776605066</v>
      </c>
      <c r="G57" s="73">
        <f>G$3*('Indice PondENGHO'!H54-'Indice PondENGHO'!H53)/'Indice PondENGHO'!$BL53</f>
        <v>0.16762825702801329</v>
      </c>
      <c r="H57" s="73">
        <f>H$3*('Indice PondENGHO'!I54-'Indice PondENGHO'!I53)/'Indice PondENGHO'!$BL53</f>
        <v>0.16673272344343568</v>
      </c>
      <c r="I57" s="73">
        <f>I$3*('Indice PondENGHO'!J54-'Indice PondENGHO'!J53)/'Indice PondENGHO'!$BL53</f>
        <v>0.62863097689502934</v>
      </c>
      <c r="J57" s="73">
        <f>J$3*('Indice PondENGHO'!K54-'Indice PondENGHO'!K53)/'Indice PondENGHO'!$BL53</f>
        <v>2.7982599736717923E-2</v>
      </c>
      <c r="K57" s="73">
        <f>K$3*('Indice PondENGHO'!L54-'Indice PondENGHO'!L53)/'Indice PondENGHO'!$BL53</f>
        <v>0.1131921180561543</v>
      </c>
      <c r="L57" s="73">
        <f>L$3*('Indice PondENGHO'!M54-'Indice PondENGHO'!M53)/'Indice PondENGHO'!$BL53</f>
        <v>3.9649805670026239E-2</v>
      </c>
      <c r="M57" s="73">
        <f>M$3*('Indice PondENGHO'!N54-'Indice PondENGHO'!N53)/'Indice PondENGHO'!$BL53</f>
        <v>0.15671474859014109</v>
      </c>
      <c r="N57" s="73">
        <f>N$3*('Indice PondENGHO'!O54-'Indice PondENGHO'!O53)/'Indice PondENGHO'!$BL53</f>
        <v>0.11861094962611932</v>
      </c>
      <c r="O57" s="67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3">
        <f t="shared" si="7"/>
        <v>0.78975732818350042</v>
      </c>
      <c r="AD57" s="73">
        <f t="shared" si="8"/>
        <v>1.058777619936821E-2</v>
      </c>
      <c r="AE57" s="73">
        <f t="shared" si="9"/>
        <v>0.10671827251276444</v>
      </c>
      <c r="AF57" s="73">
        <f t="shared" si="10"/>
        <v>-1.3538020663392492E-2</v>
      </c>
      <c r="AG57" s="73">
        <f t="shared" si="11"/>
        <v>-0.14676287050606537</v>
      </c>
      <c r="AH57" s="73">
        <f t="shared" si="12"/>
        <v>-0.15784492160968303</v>
      </c>
      <c r="AI57" s="73">
        <f t="shared" si="13"/>
        <v>-0.30749270802009609</v>
      </c>
      <c r="AJ57" s="73">
        <f t="shared" si="14"/>
        <v>6.4782970883837318E-3</v>
      </c>
      <c r="AK57" s="73">
        <f t="shared" si="15"/>
        <v>-4.1152734702373558E-2</v>
      </c>
      <c r="AL57" s="73">
        <f t="shared" si="16"/>
        <v>-5.3721659649792516E-2</v>
      </c>
      <c r="AM57" s="73">
        <f t="shared" si="17"/>
        <v>-0.12237477152958762</v>
      </c>
      <c r="AN57" s="73">
        <f t="shared" si="18"/>
        <v>-4.8423199755698226E-2</v>
      </c>
    </row>
    <row r="58" spans="2:40" x14ac:dyDescent="0.25">
      <c r="B58" s="67">
        <f>+'Indice PondENGHO'!A55</f>
        <v>44317</v>
      </c>
      <c r="C58" s="73">
        <f>C$3*('Indice PondENGHO'!D55-'Indice PondENGHO'!D54)/'Indice PondENGHO'!$BL54</f>
        <v>1.1276682604483246</v>
      </c>
      <c r="D58" s="73">
        <f>D$3*('Indice PondENGHO'!E55-'Indice PondENGHO'!E54)/'Indice PondENGHO'!$BL54</f>
        <v>3.0361025988787534E-2</v>
      </c>
      <c r="E58" s="73">
        <f>E$3*('Indice PondENGHO'!F55-'Indice PondENGHO'!F54)/'Indice PondENGHO'!$BL54</f>
        <v>0.21986735709796124</v>
      </c>
      <c r="F58" s="73">
        <f>F$3*('Indice PondENGHO'!G55-'Indice PondENGHO'!G54)/'Indice PondENGHO'!$BL54</f>
        <v>0.24441811462308408</v>
      </c>
      <c r="G58" s="73">
        <f>G$3*('Indice PondENGHO'!H55-'Indice PondENGHO'!H54)/'Indice PondENGHO'!$BL54</f>
        <v>9.4127732474552486E-2</v>
      </c>
      <c r="H58" s="73">
        <f>H$3*('Indice PondENGHO'!I55-'Indice PondENGHO'!I54)/'Indice PondENGHO'!$BL54</f>
        <v>0.21143279598656969</v>
      </c>
      <c r="I58" s="73">
        <f>I$3*('Indice PondENGHO'!J55-'Indice PondENGHO'!J54)/'Indice PondENGHO'!$BL54</f>
        <v>0.64849038179094765</v>
      </c>
      <c r="J58" s="73">
        <f>J$3*('Indice PondENGHO'!K55-'Indice PondENGHO'!K54)/'Indice PondENGHO'!$BL54</f>
        <v>4.4763683390204229E-2</v>
      </c>
      <c r="K58" s="73">
        <f>K$3*('Indice PondENGHO'!L55-'Indice PondENGHO'!L54)/'Indice PondENGHO'!$BL54</f>
        <v>0.22241280110916939</v>
      </c>
      <c r="L58" s="73">
        <f>L$3*('Indice PondENGHO'!M55-'Indice PondENGHO'!M54)/'Indice PondENGHO'!$BL54</f>
        <v>3.0972893127747234E-2</v>
      </c>
      <c r="M58" s="73">
        <f>M$3*('Indice PondENGHO'!N55-'Indice PondENGHO'!N54)/'Indice PondENGHO'!$BL54</f>
        <v>0.14815888311575223</v>
      </c>
      <c r="N58" s="73">
        <f>N$3*('Indice PondENGHO'!O55-'Indice PondENGHO'!O54)/'Indice PondENGHO'!$BL54</f>
        <v>9.4068366044782845E-2</v>
      </c>
      <c r="O58" s="67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3">
        <f t="shared" si="7"/>
        <v>0.60965939031648164</v>
      </c>
      <c r="AD58" s="73">
        <f t="shared" si="8"/>
        <v>5.5902223655519487E-3</v>
      </c>
      <c r="AE58" s="73">
        <f t="shared" si="9"/>
        <v>8.982391057721989E-2</v>
      </c>
      <c r="AF58" s="73">
        <f t="shared" si="10"/>
        <v>-2.6727506141472041E-2</v>
      </c>
      <c r="AG58" s="73">
        <f t="shared" si="11"/>
        <v>-7.5414541969757234E-2</v>
      </c>
      <c r="AH58" s="73">
        <f t="shared" si="12"/>
        <v>-0.20619538822972042</v>
      </c>
      <c r="AI58" s="73">
        <f t="shared" si="13"/>
        <v>-0.37363964294900731</v>
      </c>
      <c r="AJ58" s="73">
        <f t="shared" si="14"/>
        <v>-2.0650640028488307E-3</v>
      </c>
      <c r="AK58" s="73">
        <f t="shared" si="15"/>
        <v>-7.869638161860637E-2</v>
      </c>
      <c r="AL58" s="73">
        <f t="shared" si="16"/>
        <v>-5.8303270301943572E-2</v>
      </c>
      <c r="AM58" s="73">
        <f t="shared" si="17"/>
        <v>-0.14235392485544932</v>
      </c>
      <c r="AN58" s="73">
        <f t="shared" si="18"/>
        <v>-3.1360635317535537E-2</v>
      </c>
    </row>
    <row r="59" spans="2:40" x14ac:dyDescent="0.25">
      <c r="B59" s="67">
        <f>+'Indice PondENGHO'!A56</f>
        <v>44348</v>
      </c>
      <c r="C59" s="73">
        <f>C$3*('Indice PondENGHO'!D56-'Indice PondENGHO'!D55)/'Indice PondENGHO'!$BL55</f>
        <v>1.1647155741093016</v>
      </c>
      <c r="D59" s="73">
        <f>D$3*('Indice PondENGHO'!E56-'Indice PondENGHO'!E55)/'Indice PondENGHO'!$BL55</f>
        <v>0.10046367160154801</v>
      </c>
      <c r="E59" s="73">
        <f>E$3*('Indice PondENGHO'!F56-'Indice PondENGHO'!F55)/'Indice PondENGHO'!$BL55</f>
        <v>0.25012200242759475</v>
      </c>
      <c r="F59" s="73">
        <f>F$3*('Indice PondENGHO'!G56-'Indice PondENGHO'!G55)/'Indice PondENGHO'!$BL55</f>
        <v>0.32887348511497355</v>
      </c>
      <c r="G59" s="73">
        <f>G$3*('Indice PondENGHO'!H56-'Indice PondENGHO'!H55)/'Indice PondENGHO'!$BL55</f>
        <v>0.132675312740967</v>
      </c>
      <c r="H59" s="73">
        <f>H$3*('Indice PondENGHO'!I56-'Indice PondENGHO'!I55)/'Indice PondENGHO'!$BL55</f>
        <v>0.1638820684851395</v>
      </c>
      <c r="I59" s="73">
        <f>I$3*('Indice PondENGHO'!J56-'Indice PondENGHO'!J55)/'Indice PondENGHO'!$BL55</f>
        <v>0.3623893378908431</v>
      </c>
      <c r="J59" s="73">
        <f>J$3*('Indice PondENGHO'!K56-'Indice PondENGHO'!K55)/'Indice PondENGHO'!$BL55</f>
        <v>0.32215393182201713</v>
      </c>
      <c r="K59" s="73">
        <f>K$3*('Indice PondENGHO'!L56-'Indice PondENGHO'!L55)/'Indice PondENGHO'!$BL55</f>
        <v>0.17188774954943853</v>
      </c>
      <c r="L59" s="73">
        <f>L$3*('Indice PondENGHO'!M56-'Indice PondENGHO'!M55)/'Indice PondENGHO'!$BL55</f>
        <v>1.5710331363384081E-2</v>
      </c>
      <c r="M59" s="73">
        <f>M$3*('Indice PondENGHO'!N56-'Indice PondENGHO'!N55)/'Indice PondENGHO'!$BL55</f>
        <v>0.12297830915668873</v>
      </c>
      <c r="N59" s="73">
        <f>N$3*('Indice PondENGHO'!O56-'Indice PondENGHO'!O55)/'Indice PondENGHO'!$BL55</f>
        <v>6.3579734903014468E-2</v>
      </c>
      <c r="O59" s="67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3">
        <f t="shared" si="7"/>
        <v>0.62170112885317297</v>
      </c>
      <c r="AD59" s="73">
        <f t="shared" si="8"/>
        <v>1.7841075685509536E-2</v>
      </c>
      <c r="AE59" s="73">
        <f t="shared" si="9"/>
        <v>3.7142995578504728E-2</v>
      </c>
      <c r="AF59" s="73">
        <f t="shared" si="10"/>
        <v>3.1268940836702397E-2</v>
      </c>
      <c r="AG59" s="73">
        <f t="shared" si="11"/>
        <v>-9.7302655195661558E-2</v>
      </c>
      <c r="AH59" s="73">
        <f t="shared" si="12"/>
        <v>-8.7762681919672708E-2</v>
      </c>
      <c r="AI59" s="73">
        <f t="shared" si="13"/>
        <v>-0.22366761307719324</v>
      </c>
      <c r="AJ59" s="73">
        <f t="shared" si="14"/>
        <v>1.6857104565932868E-2</v>
      </c>
      <c r="AK59" s="73">
        <f t="shared" si="15"/>
        <v>-4.1136662825364351E-2</v>
      </c>
      <c r="AL59" s="73">
        <f t="shared" si="16"/>
        <v>-2.1870736567868213E-2</v>
      </c>
      <c r="AM59" s="73">
        <f t="shared" si="17"/>
        <v>-0.10803443918680977</v>
      </c>
      <c r="AN59" s="73">
        <f t="shared" si="18"/>
        <v>-2.368951785388089E-2</v>
      </c>
    </row>
    <row r="60" spans="2:40" x14ac:dyDescent="0.25">
      <c r="B60" s="67">
        <f>+'Indice PondENGHO'!A57</f>
        <v>44378</v>
      </c>
      <c r="C60" s="73">
        <f>C$3*('Indice PondENGHO'!D57-'Indice PondENGHO'!D56)/'Indice PondENGHO'!$BL56</f>
        <v>1.1928830177718845</v>
      </c>
      <c r="D60" s="73">
        <f>D$3*('Indice PondENGHO'!E57-'Indice PondENGHO'!E56)/'Indice PondENGHO'!$BL56</f>
        <v>5.4794387137440892E-2</v>
      </c>
      <c r="E60" s="73">
        <f>E$3*('Indice PondENGHO'!F57-'Indice PondENGHO'!F56)/'Indice PondENGHO'!$BL56</f>
        <v>0.12459834144186616</v>
      </c>
      <c r="F60" s="73">
        <f>F$3*('Indice PondENGHO'!G57-'Indice PondENGHO'!G56)/'Indice PondENGHO'!$BL56</f>
        <v>0.32378291568709855</v>
      </c>
      <c r="G60" s="73">
        <f>G$3*('Indice PondENGHO'!H57-'Indice PondENGHO'!H56)/'Indice PondENGHO'!$BL56</f>
        <v>0.11115481889172835</v>
      </c>
      <c r="H60" s="73">
        <f>H$3*('Indice PondENGHO'!I57-'Indice PondENGHO'!I56)/'Indice PondENGHO'!$BL56</f>
        <v>0.1875579543714008</v>
      </c>
      <c r="I60" s="73">
        <f>I$3*('Indice PondENGHO'!J57-'Indice PondENGHO'!J56)/'Indice PondENGHO'!$BL56</f>
        <v>0.28018790666586285</v>
      </c>
      <c r="J60" s="73">
        <f>J$3*('Indice PondENGHO'!K57-'Indice PondENGHO'!K56)/'Indice PondENGHO'!$BL56</f>
        <v>2.8483198990884504E-2</v>
      </c>
      <c r="K60" s="73">
        <f>K$3*('Indice PondENGHO'!L57-'Indice PondENGHO'!L56)/'Indice PondENGHO'!$BL56</f>
        <v>0.222025660415579</v>
      </c>
      <c r="L60" s="73">
        <f>L$3*('Indice PondENGHO'!M57-'Indice PondENGHO'!M56)/'Indice PondENGHO'!$BL56</f>
        <v>3.417249586156261E-2</v>
      </c>
      <c r="M60" s="73">
        <f>M$3*('Indice PondENGHO'!N57-'Indice PondENGHO'!N56)/'Indice PondENGHO'!$BL56</f>
        <v>0.1868633393685129</v>
      </c>
      <c r="N60" s="73">
        <f>N$3*('Indice PondENGHO'!O57-'Indice PondENGHO'!O56)/'Indice PondENGHO'!$BL56</f>
        <v>9.6794678940836959E-2</v>
      </c>
      <c r="O60" s="67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3">
        <f t="shared" si="7"/>
        <v>0.61400263202086591</v>
      </c>
      <c r="AD60" s="73">
        <f t="shared" si="8"/>
        <v>6.2045891622866875E-3</v>
      </c>
      <c r="AE60" s="73">
        <f t="shared" si="9"/>
        <v>4.9836267693911487E-2</v>
      </c>
      <c r="AF60" s="73">
        <f t="shared" si="10"/>
        <v>-6.3327038144508574E-2</v>
      </c>
      <c r="AG60" s="73">
        <f t="shared" si="11"/>
        <v>-8.2933649026128015E-2</v>
      </c>
      <c r="AH60" s="73">
        <f t="shared" si="12"/>
        <v>-0.12416291466430016</v>
      </c>
      <c r="AI60" s="73">
        <f t="shared" si="13"/>
        <v>-0.11131427837926611</v>
      </c>
      <c r="AJ60" s="73">
        <f t="shared" si="14"/>
        <v>1.6262241831469681E-2</v>
      </c>
      <c r="AK60" s="73">
        <f t="shared" si="15"/>
        <v>-7.8290106782975738E-2</v>
      </c>
      <c r="AL60" s="73">
        <f t="shared" si="16"/>
        <v>-7.5815760757010436E-2</v>
      </c>
      <c r="AM60" s="73">
        <f t="shared" si="17"/>
        <v>-0.18260871315365751</v>
      </c>
      <c r="AN60" s="73">
        <f t="shared" si="18"/>
        <v>-5.0687412852532615E-2</v>
      </c>
    </row>
    <row r="61" spans="2:40" x14ac:dyDescent="0.25">
      <c r="B61" s="67">
        <f>+'Indice PondENGHO'!A58</f>
        <v>44409</v>
      </c>
      <c r="C61" s="73">
        <f>C$3*('Indice PondENGHO'!D58-'Indice PondENGHO'!D57)/'Indice PondENGHO'!$BL57</f>
        <v>0.5514768155907821</v>
      </c>
      <c r="D61" s="73">
        <f>D$3*('Indice PondENGHO'!E58-'Indice PondENGHO'!E57)/'Indice PondENGHO'!$BL57</f>
        <v>3.966656802836252E-2</v>
      </c>
      <c r="E61" s="73">
        <f>E$3*('Indice PondENGHO'!F58-'Indice PondENGHO'!F57)/'Indice PondENGHO'!$BL57</f>
        <v>0.26256098804728778</v>
      </c>
      <c r="F61" s="73">
        <f>F$3*('Indice PondENGHO'!G58-'Indice PondENGHO'!G57)/'Indice PondENGHO'!$BL57</f>
        <v>0.12504350697852834</v>
      </c>
      <c r="G61" s="73">
        <f>G$3*('Indice PondENGHO'!H58-'Indice PondENGHO'!H57)/'Indice PondENGHO'!$BL57</f>
        <v>0.13667516779575764</v>
      </c>
      <c r="H61" s="73">
        <f>H$3*('Indice PondENGHO'!I58-'Indice PondENGHO'!I57)/'Indice PondENGHO'!$BL57</f>
        <v>0.18832938062106758</v>
      </c>
      <c r="I61" s="73">
        <f>I$3*('Indice PondENGHO'!J58-'Indice PondENGHO'!J57)/'Indice PondENGHO'!$BL57</f>
        <v>0.27981628565869932</v>
      </c>
      <c r="J61" s="73">
        <f>J$3*('Indice PondENGHO'!K58-'Indice PondENGHO'!K57)/'Indice PondENGHO'!$BL57</f>
        <v>-2.0879549409810794E-2</v>
      </c>
      <c r="K61" s="73">
        <f>K$3*('Indice PondENGHO'!L58-'Indice PondENGHO'!L57)/'Indice PondENGHO'!$BL57</f>
        <v>0.27120537367158992</v>
      </c>
      <c r="L61" s="73">
        <f>L$3*('Indice PondENGHO'!M58-'Indice PondENGHO'!M57)/'Indice PondENGHO'!$BL57</f>
        <v>6.0938207490929909E-2</v>
      </c>
      <c r="M61" s="73">
        <f>M$3*('Indice PondENGHO'!N58-'Indice PondENGHO'!N57)/'Indice PondENGHO'!$BL57</f>
        <v>0.12060004136902486</v>
      </c>
      <c r="N61" s="73">
        <f>N$3*('Indice PondENGHO'!O58-'Indice PondENGHO'!O57)/'Indice PondENGHO'!$BL57</f>
        <v>0.1050422009468847</v>
      </c>
      <c r="O61" s="67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3">
        <f t="shared" si="7"/>
        <v>0.29331868242576858</v>
      </c>
      <c r="AD61" s="73">
        <f t="shared" si="8"/>
        <v>9.4034037094820368E-3</v>
      </c>
      <c r="AE61" s="73">
        <f t="shared" si="9"/>
        <v>6.114723281896986E-2</v>
      </c>
      <c r="AF61" s="73">
        <f t="shared" si="10"/>
        <v>-6.3723948205916703E-2</v>
      </c>
      <c r="AG61" s="73">
        <f t="shared" si="11"/>
        <v>-9.31937755406404E-2</v>
      </c>
      <c r="AH61" s="73">
        <f t="shared" si="12"/>
        <v>-0.19107533735039883</v>
      </c>
      <c r="AI61" s="73">
        <f t="shared" si="13"/>
        <v>-0.15816622804753522</v>
      </c>
      <c r="AJ61" s="73">
        <f t="shared" si="14"/>
        <v>6.9762210768574695E-3</v>
      </c>
      <c r="AK61" s="73">
        <f t="shared" si="15"/>
        <v>-7.9509663709122547E-2</v>
      </c>
      <c r="AL61" s="73">
        <f t="shared" si="16"/>
        <v>-8.2925652861980642E-2</v>
      </c>
      <c r="AM61" s="73">
        <f t="shared" si="17"/>
        <v>-9.3666174637573846E-2</v>
      </c>
      <c r="AN61" s="73">
        <f t="shared" si="18"/>
        <v>-4.1090324407742615E-2</v>
      </c>
    </row>
    <row r="62" spans="2:40" x14ac:dyDescent="0.25">
      <c r="B62" s="67">
        <f>+'Indice PondENGHO'!A59</f>
        <v>44440</v>
      </c>
      <c r="C62" s="73">
        <f>C$3*('Indice PondENGHO'!D59-'Indice PondENGHO'!D58)/'Indice PondENGHO'!$BL58</f>
        <v>1.022700968050348</v>
      </c>
      <c r="D62" s="73">
        <f>D$3*('Indice PondENGHO'!E59-'Indice PondENGHO'!E58)/'Indice PondENGHO'!$BL58</f>
        <v>0.10651167135872074</v>
      </c>
      <c r="E62" s="73">
        <f>E$3*('Indice PondENGHO'!F59-'Indice PondENGHO'!F58)/'Indice PondENGHO'!$BL58</f>
        <v>0.45191098146631475</v>
      </c>
      <c r="F62" s="73">
        <f>F$3*('Indice PondENGHO'!G59-'Indice PondENGHO'!G58)/'Indice PondENGHO'!$BL58</f>
        <v>0.24998690019656267</v>
      </c>
      <c r="G62" s="73">
        <f>G$3*('Indice PondENGHO'!H59-'Indice PondENGHO'!H58)/'Indice PondENGHO'!$BL58</f>
        <v>0.13620470288320932</v>
      </c>
      <c r="H62" s="73">
        <f>H$3*('Indice PondENGHO'!I59-'Indice PondENGHO'!I58)/'Indice PondENGHO'!$BL58</f>
        <v>0.1973323071075786</v>
      </c>
      <c r="I62" s="73">
        <f>I$3*('Indice PondENGHO'!J59-'Indice PondENGHO'!J58)/'Indice PondENGHO'!$BL58</f>
        <v>0.31843686568888846</v>
      </c>
      <c r="J62" s="73">
        <f>J$3*('Indice PondENGHO'!K59-'Indice PondENGHO'!K58)/'Indice PondENGHO'!$BL58</f>
        <v>0.11795198539930356</v>
      </c>
      <c r="K62" s="73">
        <f>K$3*('Indice PondENGHO'!L59-'Indice PondENGHO'!L58)/'Indice PondENGHO'!$BL58</f>
        <v>0.27831357220737318</v>
      </c>
      <c r="L62" s="73">
        <f>L$3*('Indice PondENGHO'!M59-'Indice PondENGHO'!M58)/'Indice PondENGHO'!$BL58</f>
        <v>4.460831045216216E-2</v>
      </c>
      <c r="M62" s="73">
        <f>M$3*('Indice PondENGHO'!N59-'Indice PondENGHO'!N58)/'Indice PondENGHO'!$BL58</f>
        <v>0.16027056489763181</v>
      </c>
      <c r="N62" s="73">
        <f>N$3*('Indice PondENGHO'!O59-'Indice PondENGHO'!O58)/'Indice PondENGHO'!$BL58</f>
        <v>7.5277091395716172E-2</v>
      </c>
      <c r="O62" s="67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3">
        <f t="shared" si="7"/>
        <v>0.52283415415010026</v>
      </c>
      <c r="AD62" s="73">
        <f t="shared" si="8"/>
        <v>1.5252499088887289E-2</v>
      </c>
      <c r="AE62" s="73">
        <f t="shared" si="9"/>
        <v>8.8424235578365595E-2</v>
      </c>
      <c r="AF62" s="73">
        <f t="shared" si="10"/>
        <v>1.1251267538236992E-2</v>
      </c>
      <c r="AG62" s="73">
        <f t="shared" si="11"/>
        <v>-0.11785796055575162</v>
      </c>
      <c r="AH62" s="73">
        <f t="shared" si="12"/>
        <v>-0.19661637176439023</v>
      </c>
      <c r="AI62" s="73">
        <f t="shared" si="13"/>
        <v>-0.2170482528961189</v>
      </c>
      <c r="AJ62" s="73">
        <f t="shared" si="14"/>
        <v>-5.2085193305279054E-3</v>
      </c>
      <c r="AK62" s="73">
        <f t="shared" si="15"/>
        <v>-9.2693752387753903E-2</v>
      </c>
      <c r="AL62" s="73">
        <f t="shared" si="16"/>
        <v>-7.1053606123628016E-2</v>
      </c>
      <c r="AM62" s="73">
        <f t="shared" si="17"/>
        <v>-0.16244952052807543</v>
      </c>
      <c r="AN62" s="73">
        <f t="shared" si="18"/>
        <v>-1.8006734035920319E-2</v>
      </c>
    </row>
    <row r="63" spans="2:40" x14ac:dyDescent="0.25">
      <c r="B63" s="67">
        <f>+'Indice PondENGHO'!A60</f>
        <v>44470</v>
      </c>
      <c r="C63" s="73">
        <f>C$3*('Indice PondENGHO'!D60-'Indice PondENGHO'!D59)/'Indice PondENGHO'!$BL59</f>
        <v>1.216110542035381</v>
      </c>
      <c r="D63" s="73">
        <f>D$3*('Indice PondENGHO'!E60-'Indice PondENGHO'!E59)/'Indice PondENGHO'!$BL59</f>
        <v>4.4402930013905911E-2</v>
      </c>
      <c r="E63" s="73">
        <f>E$3*('Indice PondENGHO'!F60-'Indice PondENGHO'!F59)/'Indice PondENGHO'!$BL59</f>
        <v>0.39462121636213937</v>
      </c>
      <c r="F63" s="73">
        <f>F$3*('Indice PondENGHO'!G60-'Indice PondENGHO'!G59)/'Indice PondENGHO'!$BL59</f>
        <v>0.28982360591571765</v>
      </c>
      <c r="G63" s="73">
        <f>G$3*('Indice PondENGHO'!H60-'Indice PondENGHO'!H59)/'Indice PondENGHO'!$BL59</f>
        <v>0.11156028331377463</v>
      </c>
      <c r="H63" s="73">
        <f>H$3*('Indice PondENGHO'!I60-'Indice PondENGHO'!I59)/'Indice PondENGHO'!$BL59</f>
        <v>0.21152911388540985</v>
      </c>
      <c r="I63" s="73">
        <f>I$3*('Indice PondENGHO'!J60-'Indice PondENGHO'!J59)/'Indice PondENGHO'!$BL59</f>
        <v>0.35172678643232186</v>
      </c>
      <c r="J63" s="73">
        <f>J$3*('Indice PondENGHO'!K60-'Indice PondENGHO'!K59)/'Indice PondENGHO'!$BL59</f>
        <v>5.0986702382184113E-2</v>
      </c>
      <c r="K63" s="73">
        <f>K$3*('Indice PondENGHO'!L60-'Indice PondENGHO'!L59)/'Indice PondENGHO'!$BL59</f>
        <v>0.29464761669922329</v>
      </c>
      <c r="L63" s="73">
        <f>L$3*('Indice PondENGHO'!M60-'Indice PondENGHO'!M59)/'Indice PondENGHO'!$BL59</f>
        <v>1.8978205460040053E-2</v>
      </c>
      <c r="M63" s="73">
        <f>M$3*('Indice PondENGHO'!N60-'Indice PondENGHO'!N59)/'Indice PondENGHO'!$BL59</f>
        <v>0.16606170955314417</v>
      </c>
      <c r="N63" s="73">
        <f>N$3*('Indice PondENGHO'!O60-'Indice PondENGHO'!O59)/'Indice PondENGHO'!$BL59</f>
        <v>0.10255511863277965</v>
      </c>
      <c r="O63" s="67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3">
        <f t="shared" si="7"/>
        <v>0.65296628004602053</v>
      </c>
      <c r="AD63" s="73">
        <f t="shared" si="8"/>
        <v>1.0702343134393187E-2</v>
      </c>
      <c r="AE63" s="73">
        <f t="shared" si="9"/>
        <v>8.1174129342340584E-2</v>
      </c>
      <c r="AF63" s="73">
        <f t="shared" si="10"/>
        <v>-2.5841709817466973E-2</v>
      </c>
      <c r="AG63" s="73">
        <f t="shared" si="11"/>
        <v>-8.75075404583745E-2</v>
      </c>
      <c r="AH63" s="73">
        <f t="shared" si="12"/>
        <v>-0.23712846112367097</v>
      </c>
      <c r="AI63" s="73">
        <f t="shared" si="13"/>
        <v>-0.17822330611419496</v>
      </c>
      <c r="AJ63" s="73">
        <f t="shared" si="14"/>
        <v>5.9765521419234691E-3</v>
      </c>
      <c r="AK63" s="73">
        <f t="shared" si="15"/>
        <v>-8.2813382126573631E-2</v>
      </c>
      <c r="AL63" s="73">
        <f t="shared" si="16"/>
        <v>-2.2890004664159698E-2</v>
      </c>
      <c r="AM63" s="73">
        <f t="shared" si="17"/>
        <v>-0.15080318803861473</v>
      </c>
      <c r="AN63" s="73">
        <f t="shared" si="18"/>
        <v>-5.1078210639129221E-2</v>
      </c>
    </row>
    <row r="64" spans="2:40" x14ac:dyDescent="0.25">
      <c r="B64" s="67">
        <f>+'Indice PondENGHO'!A61</f>
        <v>44501</v>
      </c>
      <c r="C64" s="73">
        <f>C$3*('Indice PondENGHO'!D61-'Indice PondENGHO'!D60)/'Indice PondENGHO'!$BL60</f>
        <v>0.81143265582811797</v>
      </c>
      <c r="D64" s="73">
        <f>D$3*('Indice PondENGHO'!E61-'Indice PondENGHO'!E60)/'Indice PondENGHO'!$BL60</f>
        <v>2.3183120835157764E-2</v>
      </c>
      <c r="E64" s="73">
        <f>E$3*('Indice PondENGHO'!F61-'Indice PondENGHO'!F60)/'Indice PondENGHO'!$BL60</f>
        <v>0.33336981318550701</v>
      </c>
      <c r="F64" s="73">
        <f>F$3*('Indice PondENGHO'!G61-'Indice PondENGHO'!G60)/'Indice PondENGHO'!$BL60</f>
        <v>0.27472750180215438</v>
      </c>
      <c r="G64" s="73">
        <f>G$3*('Indice PondENGHO'!H61-'Indice PondENGHO'!H60)/'Indice PondENGHO'!$BL60</f>
        <v>0.10889021031428868</v>
      </c>
      <c r="H64" s="73">
        <f>H$3*('Indice PondENGHO'!I61-'Indice PondENGHO'!I60)/'Indice PondENGHO'!$BL60</f>
        <v>0.12387710178192997</v>
      </c>
      <c r="I64" s="73">
        <f>I$3*('Indice PondENGHO'!J61-'Indice PondENGHO'!J60)/'Indice PondENGHO'!$BL60</f>
        <v>0.27340247312723071</v>
      </c>
      <c r="J64" s="73">
        <f>J$3*('Indice PondENGHO'!K61-'Indice PondENGHO'!K60)/'Indice PondENGHO'!$BL60</f>
        <v>4.0011330948116632E-2</v>
      </c>
      <c r="K64" s="73">
        <f>K$3*('Indice PondENGHO'!L61-'Indice PondENGHO'!L60)/'Indice PondENGHO'!$BL60</f>
        <v>0.12180602546011066</v>
      </c>
      <c r="L64" s="73">
        <f>L$3*('Indice PondENGHO'!M61-'Indice PondENGHO'!M60)/'Indice PondENGHO'!$BL60</f>
        <v>1.0790529572149302E-2</v>
      </c>
      <c r="M64" s="73">
        <f>M$3*('Indice PondENGHO'!N61-'Indice PondENGHO'!N60)/'Indice PondENGHO'!$BL60</f>
        <v>0.19780607093846647</v>
      </c>
      <c r="N64" s="73">
        <f>N$3*('Indice PondENGHO'!O61-'Indice PondENGHO'!O60)/'Indice PondENGHO'!$BL60</f>
        <v>6.7812565082045015E-2</v>
      </c>
      <c r="O64" s="67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3">
        <f t="shared" si="7"/>
        <v>0.47483558058884234</v>
      </c>
      <c r="AD64" s="73">
        <f t="shared" si="8"/>
        <v>7.3692482753328382E-3</v>
      </c>
      <c r="AE64" s="73">
        <f t="shared" si="9"/>
        <v>7.4365411826443351E-2</v>
      </c>
      <c r="AF64" s="73">
        <f t="shared" si="10"/>
        <v>1.9644453738347389E-2</v>
      </c>
      <c r="AG64" s="73">
        <f t="shared" si="11"/>
        <v>-8.424237470992206E-2</v>
      </c>
      <c r="AH64" s="73">
        <f t="shared" si="12"/>
        <v>-8.6386256090081062E-2</v>
      </c>
      <c r="AI64" s="73">
        <f t="shared" si="13"/>
        <v>-0.10059310829560691</v>
      </c>
      <c r="AJ64" s="73">
        <f t="shared" si="14"/>
        <v>1.1054050712147427E-2</v>
      </c>
      <c r="AK64" s="73">
        <f t="shared" si="15"/>
        <v>-9.4776893494437353E-3</v>
      </c>
      <c r="AL64" s="73">
        <f t="shared" si="16"/>
        <v>-1.0667890066961143E-2</v>
      </c>
      <c r="AM64" s="73">
        <f t="shared" si="17"/>
        <v>-0.20129035685552671</v>
      </c>
      <c r="AN64" s="73">
        <f t="shared" si="18"/>
        <v>-1.9300806303449422E-2</v>
      </c>
    </row>
    <row r="65" spans="2:40" x14ac:dyDescent="0.25">
      <c r="B65" s="67">
        <f>+'Indice PondENGHO'!A62</f>
        <v>44531</v>
      </c>
      <c r="C65" s="73">
        <f>C$3*('Indice PondENGHO'!D62-'Indice PondENGHO'!D61)/'Indice PondENGHO'!$BL61</f>
        <v>1.6121149092768334</v>
      </c>
      <c r="D65" s="73">
        <f>D$3*('Indice PondENGHO'!E62-'Indice PondENGHO'!E61)/'Indice PondENGHO'!$BL61</f>
        <v>0.10012088380738658</v>
      </c>
      <c r="E65" s="73">
        <f>E$3*('Indice PondENGHO'!F62-'Indice PondENGHO'!F61)/'Indice PondENGHO'!$BL61</f>
        <v>0.39333429982446511</v>
      </c>
      <c r="F65" s="73">
        <f>F$3*('Indice PondENGHO'!G62-'Indice PondENGHO'!G61)/'Indice PondENGHO'!$BL61</f>
        <v>0.23668239426106796</v>
      </c>
      <c r="G65" s="73">
        <f>G$3*('Indice PondENGHO'!H62-'Indice PondENGHO'!H61)/'Indice PondENGHO'!$BL61</f>
        <v>0.13322140859212689</v>
      </c>
      <c r="H65" s="73">
        <f>H$3*('Indice PondENGHO'!I62-'Indice PondENGHO'!I61)/'Indice PondENGHO'!$BL61</f>
        <v>2.7739319577674088E-2</v>
      </c>
      <c r="I65" s="73">
        <f>I$3*('Indice PondENGHO'!J62-'Indice PondENGHO'!J61)/'Indice PondENGHO'!$BL61</f>
        <v>0.50711949573109383</v>
      </c>
      <c r="J65" s="73">
        <f>J$3*('Indice PondENGHO'!K62-'Indice PondENGHO'!K61)/'Indice PondENGHO'!$BL61</f>
        <v>8.4294924921801281E-2</v>
      </c>
      <c r="K65" s="73">
        <f>K$3*('Indice PondENGHO'!L62-'Indice PondENGHO'!L61)/'Indice PondENGHO'!$BL61</f>
        <v>0.28093920908426362</v>
      </c>
      <c r="L65" s="73">
        <f>L$3*('Indice PondENGHO'!M62-'Indice PondENGHO'!M61)/'Indice PondENGHO'!$BL61</f>
        <v>1.3562692681472133E-2</v>
      </c>
      <c r="M65" s="73">
        <f>M$3*('Indice PondENGHO'!N62-'Indice PondENGHO'!N61)/'Indice PondENGHO'!$BL61</f>
        <v>0.26750311873884286</v>
      </c>
      <c r="N65" s="73">
        <f>N$3*('Indice PondENGHO'!O62-'Indice PondENGHO'!O61)/'Indice PondENGHO'!$BL61</f>
        <v>0.10240430706811353</v>
      </c>
      <c r="O65" s="67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3">
        <f t="shared" si="7"/>
        <v>0.93894602891464107</v>
      </c>
      <c r="AD65" s="73">
        <f t="shared" si="8"/>
        <v>1.8257772389663723E-2</v>
      </c>
      <c r="AE65" s="73">
        <f t="shared" si="9"/>
        <v>9.7302314118634936E-2</v>
      </c>
      <c r="AF65" s="73">
        <f t="shared" si="10"/>
        <v>-2.7520147705890619E-2</v>
      </c>
      <c r="AG65" s="73">
        <f t="shared" si="11"/>
        <v>-0.10846325843379925</v>
      </c>
      <c r="AH65" s="73">
        <f t="shared" si="12"/>
        <v>-1.2654317597904502E-2</v>
      </c>
      <c r="AI65" s="73">
        <f t="shared" si="13"/>
        <v>-0.34956587961965302</v>
      </c>
      <c r="AJ65" s="73">
        <f t="shared" si="14"/>
        <v>1.1902440560175753E-2</v>
      </c>
      <c r="AK65" s="73">
        <f t="shared" si="15"/>
        <v>-0.10341916882317059</v>
      </c>
      <c r="AL65" s="73">
        <f t="shared" si="16"/>
        <v>-2.8860008346717456E-2</v>
      </c>
      <c r="AM65" s="73">
        <f t="shared" si="17"/>
        <v>-0.19108991537499476</v>
      </c>
      <c r="AN65" s="73">
        <f t="shared" si="18"/>
        <v>-3.135657107370611E-2</v>
      </c>
    </row>
    <row r="66" spans="2:40" x14ac:dyDescent="0.25">
      <c r="B66" s="67">
        <f>+'Indice PondENGHO'!A63</f>
        <v>44562</v>
      </c>
      <c r="C66" s="73">
        <f>C$3*('Indice PondENGHO'!D63-'Indice PondENGHO'!D62)/'Indice PondENGHO'!$BL62</f>
        <v>1.7361504594594324</v>
      </c>
      <c r="D66" s="73">
        <f>D$3*('Indice PondENGHO'!E63-'Indice PondENGHO'!E62)/'Indice PondENGHO'!$BL62</f>
        <v>3.4013256735362249E-2</v>
      </c>
      <c r="E66" s="73">
        <f>E$3*('Indice PondENGHO'!F63-'Indice PondENGHO'!F62)/'Indice PondENGHO'!$BL62</f>
        <v>0.21335469789999556</v>
      </c>
      <c r="F66" s="73">
        <f>F$3*('Indice PondENGHO'!G63-'Indice PondENGHO'!G62)/'Indice PondENGHO'!$BL62</f>
        <v>0.23183687739359804</v>
      </c>
      <c r="G66" s="73">
        <f>G$3*('Indice PondENGHO'!H63-'Indice PondENGHO'!H62)/'Indice PondENGHO'!$BL62</f>
        <v>0.13426058359972057</v>
      </c>
      <c r="H66" s="73">
        <f>H$3*('Indice PondENGHO'!I63-'Indice PondENGHO'!I62)/'Indice PondENGHO'!$BL62</f>
        <v>0.18275481365220547</v>
      </c>
      <c r="I66" s="73">
        <f>I$3*('Indice PondENGHO'!J63-'Indice PondENGHO'!J62)/'Indice PondENGHO'!$BL62</f>
        <v>0.32221857914579832</v>
      </c>
      <c r="J66" s="73">
        <f>J$3*('Indice PondENGHO'!K63-'Indice PondENGHO'!K62)/'Indice PondENGHO'!$BL62</f>
        <v>0.31247826176007576</v>
      </c>
      <c r="K66" s="73">
        <f>K$3*('Indice PondENGHO'!L63-'Indice PondENGHO'!L62)/'Indice PondENGHO'!$BL62</f>
        <v>0.29759208646244911</v>
      </c>
      <c r="L66" s="73">
        <f>L$3*('Indice PondENGHO'!M63-'Indice PondENGHO'!M62)/'Indice PondENGHO'!$BL62</f>
        <v>1.095564885443406E-2</v>
      </c>
      <c r="M66" s="73">
        <f>M$3*('Indice PondENGHO'!N63-'Indice PondENGHO'!N62)/'Indice PondENGHO'!$BL62</f>
        <v>0.24524962033837161</v>
      </c>
      <c r="N66" s="73">
        <f>N$3*('Indice PondENGHO'!O63-'Indice PondENGHO'!O62)/'Indice PondENGHO'!$BL62</f>
        <v>0.13133775469134451</v>
      </c>
      <c r="O66" s="67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3">
        <f t="shared" si="7"/>
        <v>0.92333513103427389</v>
      </c>
      <c r="AD66" s="73">
        <f t="shared" si="8"/>
        <v>5.9661134842955259E-3</v>
      </c>
      <c r="AE66" s="73">
        <f t="shared" si="9"/>
        <v>5.9390717032289569E-2</v>
      </c>
      <c r="AF66" s="73">
        <f t="shared" si="10"/>
        <v>1.8885238889800537E-2</v>
      </c>
      <c r="AG66" s="73">
        <f t="shared" si="11"/>
        <v>-0.10033943622841021</v>
      </c>
      <c r="AH66" s="73">
        <f t="shared" si="12"/>
        <v>-0.19459105163432272</v>
      </c>
      <c r="AI66" s="73">
        <f t="shared" si="13"/>
        <v>-0.15367478837031756</v>
      </c>
      <c r="AJ66" s="73">
        <f t="shared" si="14"/>
        <v>1.7634574748009946E-2</v>
      </c>
      <c r="AK66" s="73">
        <f t="shared" si="15"/>
        <v>-0.11227946138825606</v>
      </c>
      <c r="AL66" s="73">
        <f t="shared" si="16"/>
        <v>-1.2739064902370572E-2</v>
      </c>
      <c r="AM66" s="73">
        <f t="shared" si="17"/>
        <v>-0.2152457044230307</v>
      </c>
      <c r="AN66" s="73">
        <f t="shared" si="18"/>
        <v>-5.9971141974855258E-2</v>
      </c>
    </row>
    <row r="67" spans="2:40" x14ac:dyDescent="0.25">
      <c r="B67" s="67">
        <f>+'Indice PondENGHO'!A64</f>
        <v>44593</v>
      </c>
      <c r="C67" s="73">
        <f>C$3*('Indice PondENGHO'!D64-'Indice PondENGHO'!D63)/'Indice PondENGHO'!$BL63</f>
        <v>2.6006887882609266</v>
      </c>
      <c r="D67" s="73">
        <f>D$3*('Indice PondENGHO'!E64-'Indice PondENGHO'!E63)/'Indice PondENGHO'!$BL63</f>
        <v>5.0350318024924096E-2</v>
      </c>
      <c r="E67" s="73">
        <f>E$3*('Indice PondENGHO'!F64-'Indice PondENGHO'!F63)/'Indice PondENGHO'!$BL63</f>
        <v>0.28399655387673406</v>
      </c>
      <c r="F67" s="73">
        <f>F$3*('Indice PondENGHO'!G64-'Indice PondENGHO'!G63)/'Indice PondENGHO'!$BL63</f>
        <v>0.30945057851858299</v>
      </c>
      <c r="G67" s="73">
        <f>G$3*('Indice PondENGHO'!H64-'Indice PondENGHO'!H63)/'Indice PondENGHO'!$BL63</f>
        <v>0.17990387693785145</v>
      </c>
      <c r="H67" s="73">
        <f>H$3*('Indice PondENGHO'!I64-'Indice PondENGHO'!I63)/'Indice PondENGHO'!$BL63</f>
        <v>0.17889061945801085</v>
      </c>
      <c r="I67" s="73">
        <f>I$3*('Indice PondENGHO'!J64-'Indice PondENGHO'!J63)/'Indice PondENGHO'!$BL63</f>
        <v>0.58161834886034369</v>
      </c>
      <c r="J67" s="73">
        <f>J$3*('Indice PondENGHO'!K64-'Indice PondENGHO'!K63)/'Indice PondENGHO'!$BL63</f>
        <v>6.7888734866771869E-2</v>
      </c>
      <c r="K67" s="73">
        <f>K$3*('Indice PondENGHO'!L64-'Indice PondENGHO'!L63)/'Indice PondENGHO'!$BL63</f>
        <v>0.19705623628057256</v>
      </c>
      <c r="L67" s="73">
        <f>L$3*('Indice PondENGHO'!M64-'Indice PondENGHO'!M63)/'Indice PondENGHO'!$BL63</f>
        <v>3.8985576014214381E-2</v>
      </c>
      <c r="M67" s="73">
        <f>M$3*('Indice PondENGHO'!N64-'Indice PondENGHO'!N63)/'Indice PondENGHO'!$BL63</f>
        <v>0.20221713769582256</v>
      </c>
      <c r="N67" s="73">
        <f>N$3*('Indice PondENGHO'!O64-'Indice PondENGHO'!O63)/'Indice PondENGHO'!$BL63</f>
        <v>0.13657886627552082</v>
      </c>
      <c r="O67" s="67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3">
        <f t="shared" si="7"/>
        <v>1.3434116212303393</v>
      </c>
      <c r="AD67" s="73">
        <f t="shared" si="8"/>
        <v>1.0664999097928791E-2</v>
      </c>
      <c r="AE67" s="73">
        <f t="shared" si="9"/>
        <v>6.4068211717356383E-2</v>
      </c>
      <c r="AF67" s="73">
        <f t="shared" si="10"/>
        <v>-2.7797020439345288E-2</v>
      </c>
      <c r="AG67" s="73">
        <f t="shared" si="11"/>
        <v>-0.12796081107238713</v>
      </c>
      <c r="AH67" s="73">
        <f t="shared" si="12"/>
        <v>-0.12657247184723677</v>
      </c>
      <c r="AI67" s="73">
        <f t="shared" si="13"/>
        <v>-0.25443883590475502</v>
      </c>
      <c r="AJ67" s="73">
        <f t="shared" si="14"/>
        <v>1.0659973732222106E-2</v>
      </c>
      <c r="AK67" s="73">
        <f t="shared" si="15"/>
        <v>-1.1165496339130859E-2</v>
      </c>
      <c r="AL67" s="73">
        <f t="shared" si="16"/>
        <v>-3.1185549952001491E-2</v>
      </c>
      <c r="AM67" s="73">
        <f t="shared" si="17"/>
        <v>-0.15074387692928004</v>
      </c>
      <c r="AN67" s="73">
        <f t="shared" si="18"/>
        <v>-5.2951374655005518E-2</v>
      </c>
    </row>
    <row r="68" spans="2:40" x14ac:dyDescent="0.25">
      <c r="B68" s="67">
        <f>+'Indice PondENGHO'!A65</f>
        <v>44621</v>
      </c>
      <c r="C68" s="73">
        <f>C$3*('Indice PondENGHO'!D65-'Indice PondENGHO'!D64)/'Indice PondENGHO'!$BL64</f>
        <v>2.8095625105416877</v>
      </c>
      <c r="D68" s="73">
        <f>D$3*('Indice PondENGHO'!E65-'Indice PondENGHO'!E64)/'Indice PondENGHO'!$BL64</f>
        <v>9.9883085667209798E-2</v>
      </c>
      <c r="E68" s="73">
        <f>E$3*('Indice PondENGHO'!F65-'Indice PondENGHO'!F64)/'Indice PondENGHO'!$BL64</f>
        <v>0.77877984267956379</v>
      </c>
      <c r="F68" s="73">
        <f>F$3*('Indice PondENGHO'!G65-'Indice PondENGHO'!G64)/'Indice PondENGHO'!$BL64</f>
        <v>0.90173318856918927</v>
      </c>
      <c r="G68" s="73">
        <f>G$3*('Indice PondENGHO'!H65-'Indice PondENGHO'!H64)/'Indice PondENGHO'!$BL64</f>
        <v>0.17442406581589259</v>
      </c>
      <c r="H68" s="73">
        <f>H$3*('Indice PondENGHO'!I65-'Indice PondENGHO'!I64)/'Indice PondENGHO'!$BL64</f>
        <v>0.22403076748403308</v>
      </c>
      <c r="I68" s="73">
        <f>I$3*('Indice PondENGHO'!J65-'Indice PondENGHO'!J64)/'Indice PondENGHO'!$BL64</f>
        <v>0.65304059941226678</v>
      </c>
      <c r="J68" s="73">
        <f>J$3*('Indice PondENGHO'!K65-'Indice PondENGHO'!K64)/'Indice PondENGHO'!$BL64</f>
        <v>0.15528123361271554</v>
      </c>
      <c r="K68" s="73">
        <f>K$3*('Indice PondENGHO'!L65-'Indice PondENGHO'!L64)/'Indice PondENGHO'!$BL64</f>
        <v>0.24812969357900458</v>
      </c>
      <c r="L68" s="73">
        <f>L$3*('Indice PondENGHO'!M65-'Indice PondENGHO'!M64)/'Indice PondENGHO'!$BL64</f>
        <v>0.29395504185946686</v>
      </c>
      <c r="M68" s="73">
        <f>M$3*('Indice PondENGHO'!N65-'Indice PondENGHO'!N64)/'Indice PondENGHO'!$BL64</f>
        <v>0.23163491736630523</v>
      </c>
      <c r="N68" s="73">
        <f>N$3*('Indice PondENGHO'!O65-'Indice PondENGHO'!O64)/'Indice PondENGHO'!$BL64</f>
        <v>0.17058794515178552</v>
      </c>
      <c r="O68" s="67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3">
        <f t="shared" si="7"/>
        <v>1.5898263732079549</v>
      </c>
      <c r="AD68" s="73">
        <f t="shared" si="8"/>
        <v>1.1553623544223665E-2</v>
      </c>
      <c r="AE68" s="73">
        <f t="shared" si="9"/>
        <v>8.9453149033797863E-2</v>
      </c>
      <c r="AF68" s="73">
        <f t="shared" si="10"/>
        <v>1.377970122071448E-2</v>
      </c>
      <c r="AG68" s="73">
        <f t="shared" si="11"/>
        <v>-0.13240379235446881</v>
      </c>
      <c r="AH68" s="73">
        <f t="shared" si="12"/>
        <v>-0.21747768587798624</v>
      </c>
      <c r="AI68" s="73">
        <f t="shared" si="13"/>
        <v>-0.26713734926528121</v>
      </c>
      <c r="AJ68" s="73">
        <f t="shared" si="14"/>
        <v>2.7188571734432732E-2</v>
      </c>
      <c r="AK68" s="73">
        <f t="shared" si="15"/>
        <v>-6.3863020732844361E-2</v>
      </c>
      <c r="AL68" s="73">
        <f t="shared" si="16"/>
        <v>-0.4194270007343639</v>
      </c>
      <c r="AM68" s="73">
        <f t="shared" si="17"/>
        <v>-0.22457707213822339</v>
      </c>
      <c r="AN68" s="73">
        <f t="shared" si="18"/>
        <v>-7.7470075620877543E-2</v>
      </c>
    </row>
    <row r="69" spans="2:40" x14ac:dyDescent="0.25">
      <c r="B69" s="67">
        <f>+'Indice PondENGHO'!A66</f>
        <v>44652</v>
      </c>
      <c r="C69" s="73">
        <f>C$3*('Indice PondENGHO'!D66-'Indice PondENGHO'!D65)/'Indice PondENGHO'!$BL65</f>
        <v>2.219363782433041</v>
      </c>
      <c r="D69" s="73">
        <f>D$3*('Indice PondENGHO'!E66-'Indice PondENGHO'!E65)/'Indice PondENGHO'!$BL65</f>
        <v>5.850979436825883E-2</v>
      </c>
      <c r="E69" s="73">
        <f>E$3*('Indice PondENGHO'!F66-'Indice PondENGHO'!F65)/'Indice PondENGHO'!$BL65</f>
        <v>0.80812224800309707</v>
      </c>
      <c r="F69" s="73">
        <f>F$3*('Indice PondENGHO'!G66-'Indice PondENGHO'!G65)/'Indice PondENGHO'!$BL65</f>
        <v>0.52854866464120231</v>
      </c>
      <c r="G69" s="73">
        <f>G$3*('Indice PondENGHO'!H66-'Indice PondENGHO'!H65)/'Indice PondENGHO'!$BL65</f>
        <v>0.21635183445841197</v>
      </c>
      <c r="H69" s="73">
        <f>H$3*('Indice PondENGHO'!I66-'Indice PondENGHO'!I65)/'Indice PondENGHO'!$BL65</f>
        <v>0.28885294316252047</v>
      </c>
      <c r="I69" s="73">
        <f>I$3*('Indice PondENGHO'!J66-'Indice PondENGHO'!J65)/'Indice PondENGHO'!$BL65</f>
        <v>0.57373268915385067</v>
      </c>
      <c r="J69" s="73">
        <f>J$3*('Indice PondENGHO'!K66-'Indice PondENGHO'!K65)/'Indice PondENGHO'!$BL65</f>
        <v>0.14665577763163309</v>
      </c>
      <c r="K69" s="73">
        <f>K$3*('Indice PondENGHO'!L66-'Indice PondENGHO'!L65)/'Indice PondENGHO'!$BL65</f>
        <v>0.35960314602559862</v>
      </c>
      <c r="L69" s="73">
        <f>L$3*('Indice PondENGHO'!M66-'Indice PondENGHO'!M65)/'Indice PondENGHO'!$BL65</f>
        <v>5.5790146571975043E-2</v>
      </c>
      <c r="M69" s="73">
        <f>M$3*('Indice PondENGHO'!N66-'Indice PondENGHO'!N65)/'Indice PondENGHO'!$BL65</f>
        <v>0.31152304731533381</v>
      </c>
      <c r="N69" s="73">
        <f>N$3*('Indice PondENGHO'!O66-'Indice PondENGHO'!O65)/'Indice PondENGHO'!$BL65</f>
        <v>0.16534121421190753</v>
      </c>
      <c r="O69" s="67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3">
        <f t="shared" si="7"/>
        <v>1.2096640407649009</v>
      </c>
      <c r="AD69" s="73">
        <f t="shared" si="8"/>
        <v>9.0977188215243532E-3</v>
      </c>
      <c r="AE69" s="73">
        <f t="shared" si="9"/>
        <v>0.16550533508548937</v>
      </c>
      <c r="AF69" s="73">
        <f t="shared" si="10"/>
        <v>-1.1154011043198353E-2</v>
      </c>
      <c r="AG69" s="73">
        <f t="shared" si="11"/>
        <v>-0.15836284702592215</v>
      </c>
      <c r="AH69" s="73">
        <f t="shared" si="12"/>
        <v>-0.25991704670352905</v>
      </c>
      <c r="AI69" s="73">
        <f t="shared" si="13"/>
        <v>-0.33690641145467803</v>
      </c>
      <c r="AJ69" s="73">
        <f t="shared" si="14"/>
        <v>4.5816357902041249E-3</v>
      </c>
      <c r="AK69" s="73">
        <f t="shared" si="15"/>
        <v>-0.11751488998945264</v>
      </c>
      <c r="AL69" s="73">
        <f t="shared" si="16"/>
        <v>-7.0749390899833592E-2</v>
      </c>
      <c r="AM69" s="73">
        <f t="shared" si="17"/>
        <v>-0.28017648940881218</v>
      </c>
      <c r="AN69" s="73">
        <f t="shared" si="18"/>
        <v>-5.7547304586634235E-2</v>
      </c>
    </row>
    <row r="70" spans="2:40" x14ac:dyDescent="0.25">
      <c r="B70" s="67">
        <f>+'Indice PondENGHO'!A67</f>
        <v>44682</v>
      </c>
      <c r="C70" s="73">
        <f>C$3*('Indice PondENGHO'!D67-'Indice PondENGHO'!D66)/'Indice PondENGHO'!$BL66</f>
        <v>1.6743519451390805</v>
      </c>
      <c r="D70" s="73">
        <f>D$3*('Indice PondENGHO'!E67-'Indice PondENGHO'!E66)/'Indice PondENGHO'!$BL66</f>
        <v>0.10081645459240246</v>
      </c>
      <c r="E70" s="73">
        <f>E$3*('Indice PondENGHO'!F67-'Indice PondENGHO'!F66)/'Indice PondENGHO'!$BL66</f>
        <v>0.49920039363459506</v>
      </c>
      <c r="F70" s="73">
        <f>F$3*('Indice PondENGHO'!G67-'Indice PondENGHO'!G66)/'Indice PondENGHO'!$BL66</f>
        <v>0.46287145022067883</v>
      </c>
      <c r="G70" s="73">
        <f>G$3*('Indice PondENGHO'!H67-'Indice PondENGHO'!H66)/'Indice PondENGHO'!$BL66</f>
        <v>0.20739758570544056</v>
      </c>
      <c r="H70" s="73">
        <f>H$3*('Indice PondENGHO'!I67-'Indice PondENGHO'!I66)/'Indice PondENGHO'!$BL66</f>
        <v>0.28200309354935976</v>
      </c>
      <c r="I70" s="73">
        <f>I$3*('Indice PondENGHO'!J67-'Indice PondENGHO'!J66)/'Indice PondENGHO'!$BL66</f>
        <v>0.67238818959466484</v>
      </c>
      <c r="J70" s="73">
        <f>J$3*('Indice PondENGHO'!K67-'Indice PondENGHO'!K66)/'Indice PondENGHO'!$BL66</f>
        <v>0.12576103580671272</v>
      </c>
      <c r="K70" s="73">
        <f>K$3*('Indice PondENGHO'!L67-'Indice PondENGHO'!L66)/'Indice PondENGHO'!$BL66</f>
        <v>0.37046578811077197</v>
      </c>
      <c r="L70" s="73">
        <f>L$3*('Indice PondENGHO'!M67-'Indice PondENGHO'!M66)/'Indice PondENGHO'!$BL66</f>
        <v>4.4248219413611137E-2</v>
      </c>
      <c r="M70" s="73">
        <f>M$3*('Indice PondENGHO'!N67-'Indice PondENGHO'!N66)/'Indice PondENGHO'!$BL66</f>
        <v>0.25650170342094353</v>
      </c>
      <c r="N70" s="73">
        <f>N$3*('Indice PondENGHO'!O67-'Indice PondENGHO'!O66)/'Indice PondENGHO'!$BL66</f>
        <v>0.14272730149612856</v>
      </c>
      <c r="O70" s="67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3">
        <f t="shared" si="7"/>
        <v>0.91992432789796441</v>
      </c>
      <c r="AD70" s="73">
        <f t="shared" si="8"/>
        <v>2.062696577651621E-2</v>
      </c>
      <c r="AE70" s="73">
        <f t="shared" si="9"/>
        <v>0.10814198820948512</v>
      </c>
      <c r="AF70" s="73">
        <f t="shared" si="10"/>
        <v>9.4434230754753656E-2</v>
      </c>
      <c r="AG70" s="73">
        <f t="shared" si="11"/>
        <v>-0.15786167351028788</v>
      </c>
      <c r="AH70" s="73">
        <f t="shared" si="12"/>
        <v>-0.25259148226866918</v>
      </c>
      <c r="AI70" s="73">
        <f t="shared" si="13"/>
        <v>-0.35159060967015066</v>
      </c>
      <c r="AJ70" s="73">
        <f t="shared" si="14"/>
        <v>1.0594563713984789E-2</v>
      </c>
      <c r="AK70" s="73">
        <f t="shared" si="15"/>
        <v>-9.2941857774252512E-2</v>
      </c>
      <c r="AL70" s="73">
        <f t="shared" si="16"/>
        <v>-7.0570566028523921E-2</v>
      </c>
      <c r="AM70" s="73">
        <f t="shared" si="17"/>
        <v>-0.19612631860772589</v>
      </c>
      <c r="AN70" s="73">
        <f t="shared" si="18"/>
        <v>-5.0503801031996198E-2</v>
      </c>
    </row>
    <row r="71" spans="2:40" x14ac:dyDescent="0.25">
      <c r="B71" s="67">
        <f>+'Indice PondENGHO'!A68</f>
        <v>44713</v>
      </c>
      <c r="C71" s="73">
        <f>C$3*('Indice PondENGHO'!D68-'Indice PondENGHO'!D67)/'Indice PondENGHO'!$BL67</f>
        <v>1.6768381264655166</v>
      </c>
      <c r="D71" s="73">
        <f>D$3*('Indice PondENGHO'!E68-'Indice PondENGHO'!E67)/'Indice PondENGHO'!$BL67</f>
        <v>0.11411946646841536</v>
      </c>
      <c r="E71" s="73">
        <f>E$3*('Indice PondENGHO'!F68-'Indice PondENGHO'!F67)/'Indice PondENGHO'!$BL67</f>
        <v>0.49488340993583368</v>
      </c>
      <c r="F71" s="73">
        <f>F$3*('Indice PondENGHO'!G68-'Indice PondENGHO'!G67)/'Indice PondENGHO'!$BL67</f>
        <v>0.73785138018235574</v>
      </c>
      <c r="G71" s="73">
        <f>G$3*('Indice PondENGHO'!H68-'Indice PondENGHO'!H67)/'Indice PondENGHO'!$BL67</f>
        <v>0.22971538513298048</v>
      </c>
      <c r="H71" s="73">
        <f>H$3*('Indice PondENGHO'!I68-'Indice PondENGHO'!I67)/'Indice PondENGHO'!$BL67</f>
        <v>0.33697913542688973</v>
      </c>
      <c r="I71" s="73">
        <f>I$3*('Indice PondENGHO'!J68-'Indice PondENGHO'!J67)/'Indice PondENGHO'!$BL67</f>
        <v>0.56214650606666094</v>
      </c>
      <c r="J71" s="73">
        <f>J$3*('Indice PondENGHO'!K68-'Indice PondENGHO'!K67)/'Indice PondENGHO'!$BL67</f>
        <v>2.2915744999293549E-2</v>
      </c>
      <c r="K71" s="73">
        <f>K$3*('Indice PondENGHO'!L68-'Indice PondENGHO'!L67)/'Indice PondENGHO'!$BL67</f>
        <v>0.2831374706068584</v>
      </c>
      <c r="L71" s="73">
        <f>L$3*('Indice PondENGHO'!M68-'Indice PondENGHO'!M67)/'Indice PondENGHO'!$BL67</f>
        <v>2.7752129748991928E-2</v>
      </c>
      <c r="M71" s="73">
        <f>M$3*('Indice PondENGHO'!N68-'Indice PondENGHO'!N67)/'Indice PondENGHO'!$BL67</f>
        <v>0.27623264878202375</v>
      </c>
      <c r="N71" s="73">
        <f>N$3*('Indice PondENGHO'!O68-'Indice PondENGHO'!O67)/'Indice PondENGHO'!$BL67</f>
        <v>0.15387750514820658</v>
      </c>
      <c r="O71" s="67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3">
        <f t="shared" ref="AC71:AC94" si="19">+C71-P71</f>
        <v>0.8816778923890185</v>
      </c>
      <c r="AD71" s="73">
        <f t="shared" ref="AD71:AD94" si="20">+D71-Q71</f>
        <v>1.448640939526652E-2</v>
      </c>
      <c r="AE71" s="73">
        <f t="shared" ref="AE71:AE94" si="21">+E71-R71</f>
        <v>9.8391186435995481E-2</v>
      </c>
      <c r="AF71" s="73">
        <f t="shared" ref="AF71:AF94" si="22">+F71-S71</f>
        <v>-3.219471153120268E-2</v>
      </c>
      <c r="AG71" s="73">
        <f t="shared" ref="AG71:AG94" si="23">+G71-T71</f>
        <v>-0.18204477783183323</v>
      </c>
      <c r="AH71" s="73">
        <f t="shared" ref="AH71:AH94" si="24">+H71-U71</f>
        <v>-0.31753602228231836</v>
      </c>
      <c r="AI71" s="73">
        <f t="shared" ref="AI71:AI94" si="25">+I71-V71</f>
        <v>-0.22549002358779979</v>
      </c>
      <c r="AJ71" s="73">
        <f t="shared" ref="AJ71:AJ94" si="26">+J71-W71</f>
        <v>1.1009013115434878E-2</v>
      </c>
      <c r="AK71" s="73">
        <f t="shared" ref="AK71:AK94" si="27">+K71-X71</f>
        <v>-0.1229750825845306</v>
      </c>
      <c r="AL71" s="73">
        <f t="shared" ref="AL71:AL94" si="28">+L71-Y71</f>
        <v>-4.3874290183457329E-2</v>
      </c>
      <c r="AM71" s="73">
        <f t="shared" ref="AM71:AM94" si="29">+M71-Z71</f>
        <v>-0.24447431244654522</v>
      </c>
      <c r="AN71" s="73">
        <f t="shared" ref="AN71:AN94" si="30">+N71-AA71</f>
        <v>-6.3017013950892375E-2</v>
      </c>
    </row>
    <row r="72" spans="2:40" x14ac:dyDescent="0.25">
      <c r="B72" s="67">
        <f>+'Indice PondENGHO'!A69</f>
        <v>44743</v>
      </c>
      <c r="C72" s="73">
        <f>C$3*('Indice PondENGHO'!D69-'Indice PondENGHO'!D68)/'Indice PondENGHO'!$BL68</f>
        <v>2.2116238780502595</v>
      </c>
      <c r="D72" s="73">
        <f>D$3*('Indice PondENGHO'!E69-'Indice PondENGHO'!E68)/'Indice PondENGHO'!$BL68</f>
        <v>0.11238806136846874</v>
      </c>
      <c r="E72" s="73">
        <f>E$3*('Indice PondENGHO'!F69-'Indice PondENGHO'!F68)/'Indice PondENGHO'!$BL68</f>
        <v>0.77271874357202985</v>
      </c>
      <c r="F72" s="73">
        <f>F$3*('Indice PondENGHO'!G69-'Indice PondENGHO'!G68)/'Indice PondENGHO'!$BL68</f>
        <v>0.5235349511267664</v>
      </c>
      <c r="G72" s="73">
        <f>G$3*('Indice PondENGHO'!H69-'Indice PondENGHO'!H68)/'Indice PondENGHO'!$BL68</f>
        <v>0.4054192523922085</v>
      </c>
      <c r="H72" s="73">
        <f>H$3*('Indice PondENGHO'!I69-'Indice PondENGHO'!I68)/'Indice PondENGHO'!$BL68</f>
        <v>0.31807476410799795</v>
      </c>
      <c r="I72" s="73">
        <f>I$3*('Indice PondENGHO'!J69-'Indice PondENGHO'!J68)/'Indice PondENGHO'!$BL68</f>
        <v>0.62696279816964084</v>
      </c>
      <c r="J72" s="73">
        <f>J$3*('Indice PondENGHO'!K69-'Indice PondENGHO'!K68)/'Indice PondENGHO'!$BL68</f>
        <v>0.21799218463328884</v>
      </c>
      <c r="K72" s="73">
        <f>K$3*('Indice PondENGHO'!L69-'Indice PondENGHO'!L68)/'Indice PondENGHO'!$BL68</f>
        <v>0.88803997388543154</v>
      </c>
      <c r="L72" s="73">
        <f>L$3*('Indice PondENGHO'!M69-'Indice PondENGHO'!M68)/'Indice PondENGHO'!$BL68</f>
        <v>8.3792680453696838E-2</v>
      </c>
      <c r="M72" s="73">
        <f>M$3*('Indice PondENGHO'!N69-'Indice PondENGHO'!N68)/'Indice PondENGHO'!$BL68</f>
        <v>0.40818600493285812</v>
      </c>
      <c r="N72" s="73">
        <f>N$3*('Indice PondENGHO'!O69-'Indice PondENGHO'!O68)/'Indice PondENGHO'!$BL68</f>
        <v>0.24883312676692879</v>
      </c>
      <c r="O72" s="67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3">
        <f t="shared" si="19"/>
        <v>1.1873442655186071</v>
      </c>
      <c r="AD72" s="73">
        <f t="shared" si="20"/>
        <v>1.7255845204631165E-2</v>
      </c>
      <c r="AE72" s="73">
        <f t="shared" si="21"/>
        <v>0.19079729706503756</v>
      </c>
      <c r="AF72" s="73">
        <f t="shared" si="22"/>
        <v>-4.4460601533434785E-3</v>
      </c>
      <c r="AG72" s="73">
        <f t="shared" si="23"/>
        <v>-0.30982616444732552</v>
      </c>
      <c r="AH72" s="73">
        <f t="shared" si="24"/>
        <v>-0.29420416836382579</v>
      </c>
      <c r="AI72" s="73">
        <f t="shared" si="25"/>
        <v>-0.30646300138108362</v>
      </c>
      <c r="AJ72" s="73">
        <f t="shared" si="26"/>
        <v>3.0034766063157969E-2</v>
      </c>
      <c r="AK72" s="73">
        <f t="shared" si="27"/>
        <v>-0.29876124673104398</v>
      </c>
      <c r="AL72" s="73">
        <f t="shared" si="28"/>
        <v>-0.14708100775647337</v>
      </c>
      <c r="AM72" s="73">
        <f t="shared" si="29"/>
        <v>-0.44150864757663383</v>
      </c>
      <c r="AN72" s="73">
        <f t="shared" si="30"/>
        <v>-9.4652475735935576E-2</v>
      </c>
    </row>
    <row r="73" spans="2:40" x14ac:dyDescent="0.25">
      <c r="B73" s="67">
        <f>+'Indice PondENGHO'!A70</f>
        <v>44774</v>
      </c>
      <c r="C73" s="73">
        <f>C$3*('Indice PondENGHO'!D70-'Indice PondENGHO'!D69)/'Indice PondENGHO'!$BL69</f>
        <v>2.6113531075292102</v>
      </c>
      <c r="D73" s="73">
        <f>D$3*('Indice PondENGHO'!E70-'Indice PondENGHO'!E69)/'Indice PondENGHO'!$BL69</f>
        <v>0.12108137434566099</v>
      </c>
      <c r="E73" s="73">
        <f>E$3*('Indice PondENGHO'!F70-'Indice PondENGHO'!F69)/'Indice PondENGHO'!$BL69</f>
        <v>0.88523258683054717</v>
      </c>
      <c r="F73" s="73">
        <f>F$3*('Indice PondENGHO'!G70-'Indice PondENGHO'!G69)/'Indice PondENGHO'!$BL69</f>
        <v>0.65251300869154727</v>
      </c>
      <c r="G73" s="73">
        <f>G$3*('Indice PondENGHO'!H70-'Indice PondENGHO'!H69)/'Indice PondENGHO'!$BL69</f>
        <v>0.34066986709844482</v>
      </c>
      <c r="H73" s="73">
        <f>H$3*('Indice PondENGHO'!I70-'Indice PondENGHO'!I69)/'Indice PondENGHO'!$BL69</f>
        <v>0.25834630127301256</v>
      </c>
      <c r="I73" s="73">
        <f>I$3*('Indice PondENGHO'!J70-'Indice PondENGHO'!J69)/'Indice PondENGHO'!$BL69</f>
        <v>0.72401898781057394</v>
      </c>
      <c r="J73" s="73">
        <f>J$3*('Indice PondENGHO'!K70-'Indice PondENGHO'!K69)/'Indice PondENGHO'!$BL69</f>
        <v>0.15173616470657406</v>
      </c>
      <c r="K73" s="73">
        <f>K$3*('Indice PondENGHO'!L70-'Indice PondENGHO'!L69)/'Indice PondENGHO'!$BL69</f>
        <v>0.37928722323346026</v>
      </c>
      <c r="L73" s="73">
        <f>L$3*('Indice PondENGHO'!M70-'Indice PondENGHO'!M69)/'Indice PondENGHO'!$BL69</f>
        <v>6.6876021402646299E-2</v>
      </c>
      <c r="M73" s="73">
        <f>M$3*('Indice PondENGHO'!N70-'Indice PondENGHO'!N69)/'Indice PondENGHO'!$BL69</f>
        <v>0.30584553624646571</v>
      </c>
      <c r="N73" s="73">
        <f>N$3*('Indice PondENGHO'!O70-'Indice PondENGHO'!O69)/'Indice PondENGHO'!$BL69</f>
        <v>0.26738725980346967</v>
      </c>
      <c r="O73" s="67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3">
        <f t="shared" si="19"/>
        <v>1.4361388157176662</v>
      </c>
      <c r="AD73" s="73">
        <f t="shared" si="20"/>
        <v>1.8145608980355055E-2</v>
      </c>
      <c r="AE73" s="73">
        <f t="shared" si="21"/>
        <v>0.21592020726684247</v>
      </c>
      <c r="AF73" s="73">
        <f t="shared" si="22"/>
        <v>6.8724825481431773E-2</v>
      </c>
      <c r="AG73" s="73">
        <f t="shared" si="23"/>
        <v>-0.25321605816875392</v>
      </c>
      <c r="AH73" s="73">
        <f t="shared" si="24"/>
        <v>-0.26111025786849779</v>
      </c>
      <c r="AI73" s="73">
        <f t="shared" si="25"/>
        <v>-0.40481452149651209</v>
      </c>
      <c r="AJ73" s="73">
        <f t="shared" si="26"/>
        <v>1.1460429274165629E-2</v>
      </c>
      <c r="AK73" s="73">
        <f t="shared" si="27"/>
        <v>-9.5013964343682422E-2</v>
      </c>
      <c r="AL73" s="73">
        <f t="shared" si="28"/>
        <v>-7.9044273200434154E-2</v>
      </c>
      <c r="AM73" s="73">
        <f t="shared" si="29"/>
        <v>-0.25154615233769173</v>
      </c>
      <c r="AN73" s="73">
        <f t="shared" si="30"/>
        <v>-9.7250340504948629E-2</v>
      </c>
    </row>
    <row r="74" spans="2:40" x14ac:dyDescent="0.25">
      <c r="B74" s="67">
        <f>+'Indice PondENGHO'!A71</f>
        <v>44805</v>
      </c>
      <c r="C74" s="73">
        <f>C$3*('Indice PondENGHO'!D71-'Indice PondENGHO'!D70)/'Indice PondENGHO'!$BL70</f>
        <v>2.3877008391623589</v>
      </c>
      <c r="D74" s="73">
        <f>D$3*('Indice PondENGHO'!E71-'Indice PondENGHO'!E70)/'Indice PondENGHO'!$BL70</f>
        <v>0.16464813669807432</v>
      </c>
      <c r="E74" s="73">
        <f>E$3*('Indice PondENGHO'!F71-'Indice PondENGHO'!F70)/'Indice PondENGHO'!$BL70</f>
        <v>0.95568629274158401</v>
      </c>
      <c r="F74" s="73">
        <f>F$3*('Indice PondENGHO'!G71-'Indice PondENGHO'!G70)/'Indice PondENGHO'!$BL70</f>
        <v>0.40445411060728664</v>
      </c>
      <c r="G74" s="73">
        <f>G$3*('Indice PondENGHO'!H71-'Indice PondENGHO'!H70)/'Indice PondENGHO'!$BL70</f>
        <v>0.24410371261655128</v>
      </c>
      <c r="H74" s="73">
        <f>H$3*('Indice PondENGHO'!I71-'Indice PondENGHO'!I70)/'Indice PondENGHO'!$BL70</f>
        <v>0.20967346130604789</v>
      </c>
      <c r="I74" s="73">
        <f>I$3*('Indice PondENGHO'!J71-'Indice PondENGHO'!J70)/'Indice PondENGHO'!$BL70</f>
        <v>0.61899025679724029</v>
      </c>
      <c r="J74" s="73">
        <f>J$3*('Indice PondENGHO'!K71-'Indice PondENGHO'!K70)/'Indice PondENGHO'!$BL70</f>
        <v>9.3551277738201807E-2</v>
      </c>
      <c r="K74" s="73">
        <f>K$3*('Indice PondENGHO'!L71-'Indice PondENGHO'!L70)/'Indice PondENGHO'!$BL70</f>
        <v>0.36895341898125472</v>
      </c>
      <c r="L74" s="73">
        <f>L$3*('Indice PondENGHO'!M71-'Indice PondENGHO'!M70)/'Indice PondENGHO'!$BL70</f>
        <v>4.7870568213377998E-2</v>
      </c>
      <c r="M74" s="73">
        <f>M$3*('Indice PondENGHO'!N71-'Indice PondENGHO'!N70)/'Indice PondENGHO'!$BL70</f>
        <v>0.2269969844612896</v>
      </c>
      <c r="N74" s="73">
        <f>N$3*('Indice PondENGHO'!O71-'Indice PondENGHO'!O70)/'Indice PondENGHO'!$BL70</f>
        <v>0.21225822763909241</v>
      </c>
      <c r="O74" s="67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3">
        <f t="shared" si="19"/>
        <v>1.2512328095633929</v>
      </c>
      <c r="AD74" s="73">
        <f t="shared" si="20"/>
        <v>2.7443969799797657E-2</v>
      </c>
      <c r="AE74" s="73">
        <f t="shared" si="21"/>
        <v>0.2140273450184671</v>
      </c>
      <c r="AF74" s="73">
        <f t="shared" si="22"/>
        <v>9.6337105892032704E-2</v>
      </c>
      <c r="AG74" s="73">
        <f t="shared" si="23"/>
        <v>-0.19181306041401508</v>
      </c>
      <c r="AH74" s="73">
        <f t="shared" si="24"/>
        <v>-0.15301999361668997</v>
      </c>
      <c r="AI74" s="73">
        <f t="shared" si="25"/>
        <v>-0.34746960417543371</v>
      </c>
      <c r="AJ74" s="73">
        <f t="shared" si="26"/>
        <v>1.2143807858842851E-2</v>
      </c>
      <c r="AK74" s="73">
        <f t="shared" si="27"/>
        <v>-0.12574182995319177</v>
      </c>
      <c r="AL74" s="73">
        <f t="shared" si="28"/>
        <v>-6.4527559136566881E-2</v>
      </c>
      <c r="AM74" s="73">
        <f t="shared" si="29"/>
        <v>-0.16749298494959466</v>
      </c>
      <c r="AN74" s="73">
        <f t="shared" si="30"/>
        <v>-8.2743663056860095E-2</v>
      </c>
    </row>
    <row r="75" spans="2:40" x14ac:dyDescent="0.25">
      <c r="B75" s="67">
        <f>+'Indice PondENGHO'!A72</f>
        <v>44835</v>
      </c>
      <c r="C75" s="73">
        <f>C$3*('Indice PondENGHO'!D72-'Indice PondENGHO'!D71)/'Indice PondENGHO'!$BL71</f>
        <v>2.1943427508402991</v>
      </c>
      <c r="D75" s="73">
        <f>D$3*('Indice PondENGHO'!E72-'Indice PondENGHO'!E71)/'Indice PondENGHO'!$BL71</f>
        <v>9.7156980140788524E-2</v>
      </c>
      <c r="E75" s="73">
        <f>E$3*('Indice PondENGHO'!F72-'Indice PondENGHO'!F71)/'Indice PondENGHO'!$BL71</f>
        <v>0.65349118602371159</v>
      </c>
      <c r="F75" s="73">
        <f>F$3*('Indice PondENGHO'!G72-'Indice PondENGHO'!G71)/'Indice PondENGHO'!$BL71</f>
        <v>0.78433897896522631</v>
      </c>
      <c r="G75" s="73">
        <f>G$3*('Indice PondENGHO'!H72-'Indice PondENGHO'!H71)/'Indice PondENGHO'!$BL71</f>
        <v>0.20590940926875731</v>
      </c>
      <c r="H75" s="73">
        <f>H$3*('Indice PondENGHO'!I72-'Indice PondENGHO'!I71)/'Indice PondENGHO'!$BL71</f>
        <v>0.31326726237422958</v>
      </c>
      <c r="I75" s="73">
        <f>I$3*('Indice PondENGHO'!J72-'Indice PondENGHO'!J71)/'Indice PondENGHO'!$BL71</f>
        <v>0.52726705233569271</v>
      </c>
      <c r="J75" s="73">
        <f>J$3*('Indice PondENGHO'!K72-'Indice PondENGHO'!K71)/'Indice PondENGHO'!$BL71</f>
        <v>0.41456379905425855</v>
      </c>
      <c r="K75" s="73">
        <f>K$3*('Indice PondENGHO'!L72-'Indice PondENGHO'!L71)/'Indice PondENGHO'!$BL71</f>
        <v>0.40080616796210755</v>
      </c>
      <c r="L75" s="73">
        <f>L$3*('Indice PondENGHO'!M72-'Indice PondENGHO'!M71)/'Indice PondENGHO'!$BL71</f>
        <v>8.7113533112057745E-2</v>
      </c>
      <c r="M75" s="73">
        <f>M$3*('Indice PondENGHO'!N72-'Indice PondENGHO'!N71)/'Indice PondENGHO'!$BL71</f>
        <v>0.32267493084556848</v>
      </c>
      <c r="N75" s="73">
        <f>N$3*('Indice PondENGHO'!O72-'Indice PondENGHO'!O71)/'Indice PondENGHO'!$BL71</f>
        <v>0.19476350443097781</v>
      </c>
      <c r="O75" s="67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3">
        <f t="shared" si="19"/>
        <v>1.1369753874123856</v>
      </c>
      <c r="AD75" s="73">
        <f t="shared" si="20"/>
        <v>1.4720959329317412E-2</v>
      </c>
      <c r="AE75" s="73">
        <f t="shared" si="21"/>
        <v>0.15585466569473028</v>
      </c>
      <c r="AF75" s="73">
        <f t="shared" si="22"/>
        <v>-1.4406454051081985E-2</v>
      </c>
      <c r="AG75" s="73">
        <f t="shared" si="23"/>
        <v>-0.1440442432400463</v>
      </c>
      <c r="AH75" s="73">
        <f t="shared" si="24"/>
        <v>-0.31027138462170417</v>
      </c>
      <c r="AI75" s="73">
        <f t="shared" si="25"/>
        <v>-0.20061704560593097</v>
      </c>
      <c r="AJ75" s="73">
        <f t="shared" si="26"/>
        <v>2.2998705198292724E-2</v>
      </c>
      <c r="AK75" s="73">
        <f t="shared" si="27"/>
        <v>-0.12013911838825642</v>
      </c>
      <c r="AL75" s="73">
        <f t="shared" si="28"/>
        <v>-0.17734534446376662</v>
      </c>
      <c r="AM75" s="73">
        <f t="shared" si="29"/>
        <v>-0.31527496284217488</v>
      </c>
      <c r="AN75" s="73">
        <f t="shared" si="30"/>
        <v>-7.9022837982277244E-2</v>
      </c>
    </row>
    <row r="76" spans="2:40" x14ac:dyDescent="0.25">
      <c r="B76" s="67">
        <f>+'Indice PondENGHO'!A73</f>
        <v>44866</v>
      </c>
      <c r="C76" s="73">
        <f>C$3*('Indice PondENGHO'!D73-'Indice PondENGHO'!D72)/'Indice PondENGHO'!$BL72</f>
        <v>1.3105791669290856</v>
      </c>
      <c r="D76" s="73">
        <f>D$3*('Indice PondENGHO'!E73-'Indice PondENGHO'!E72)/'Indice PondENGHO'!$BL72</f>
        <v>0.11415946777356564</v>
      </c>
      <c r="E76" s="73">
        <f>E$3*('Indice PondENGHO'!F73-'Indice PondENGHO'!F72)/'Indice PondENGHO'!$BL72</f>
        <v>0.42822265645468277</v>
      </c>
      <c r="F76" s="73">
        <f>F$3*('Indice PondENGHO'!G73-'Indice PondENGHO'!G72)/'Indice PondENGHO'!$BL72</f>
        <v>0.85365199755968668</v>
      </c>
      <c r="G76" s="73">
        <f>G$3*('Indice PondENGHO'!H73-'Indice PondENGHO'!H72)/'Indice PondENGHO'!$BL72</f>
        <v>0.21209843266506326</v>
      </c>
      <c r="H76" s="73">
        <f>H$3*('Indice PondENGHO'!I73-'Indice PondENGHO'!I72)/'Indice PondENGHO'!$BL72</f>
        <v>0.20082878997843259</v>
      </c>
      <c r="I76" s="73">
        <f>I$3*('Indice PondENGHO'!J73-'Indice PondENGHO'!J72)/'Indice PondENGHO'!$BL72</f>
        <v>0.61909834115684403</v>
      </c>
      <c r="J76" s="73">
        <f>J$3*('Indice PondENGHO'!K73-'Indice PondENGHO'!K72)/'Indice PondENGHO'!$BL72</f>
        <v>0.22667585026469736</v>
      </c>
      <c r="K76" s="73">
        <f>K$3*('Indice PondENGHO'!L73-'Indice PondENGHO'!L72)/'Indice PondENGHO'!$BL72</f>
        <v>0.30257344071946962</v>
      </c>
      <c r="L76" s="73">
        <f>L$3*('Indice PondENGHO'!M73-'Indice PondENGHO'!M72)/'Indice PondENGHO'!$BL72</f>
        <v>4.567944139684188E-2</v>
      </c>
      <c r="M76" s="73">
        <f>M$3*('Indice PondENGHO'!N73-'Indice PondENGHO'!N72)/'Indice PondENGHO'!$BL72</f>
        <v>0.24002929783917754</v>
      </c>
      <c r="N76" s="73">
        <f>N$3*('Indice PondENGHO'!O73-'Indice PondENGHO'!O72)/'Indice PondENGHO'!$BL72</f>
        <v>0.18283871288107084</v>
      </c>
      <c r="O76" s="67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3">
        <f t="shared" si="19"/>
        <v>0.72667595233786875</v>
      </c>
      <c r="AD76" s="73">
        <f t="shared" si="20"/>
        <v>1.9128103234373542E-2</v>
      </c>
      <c r="AE76" s="73">
        <f t="shared" si="21"/>
        <v>9.2516270891139452E-2</v>
      </c>
      <c r="AF76" s="73">
        <f t="shared" si="22"/>
        <v>-0.10646195103057299</v>
      </c>
      <c r="AG76" s="73">
        <f t="shared" si="23"/>
        <v>-0.17523058940775685</v>
      </c>
      <c r="AH76" s="73">
        <f t="shared" si="24"/>
        <v>-0.12933231490860023</v>
      </c>
      <c r="AI76" s="73">
        <f t="shared" si="25"/>
        <v>-0.38440879821189267</v>
      </c>
      <c r="AJ76" s="73">
        <f t="shared" si="26"/>
        <v>1.0633306180164087E-2</v>
      </c>
      <c r="AK76" s="73">
        <f t="shared" si="27"/>
        <v>-7.073846851008414E-2</v>
      </c>
      <c r="AL76" s="73">
        <f t="shared" si="28"/>
        <v>-7.149090389654976E-2</v>
      </c>
      <c r="AM76" s="73">
        <f t="shared" si="29"/>
        <v>-0.23370313544385235</v>
      </c>
      <c r="AN76" s="73">
        <f t="shared" si="30"/>
        <v>-7.1464631506634124E-2</v>
      </c>
    </row>
    <row r="77" spans="2:40" x14ac:dyDescent="0.25">
      <c r="B77" s="67">
        <f>+'Indice PondENGHO'!A74</f>
        <v>44896</v>
      </c>
      <c r="C77" s="73">
        <f>C$3*('Indice PondENGHO'!D74-'Indice PondENGHO'!D73)/'Indice PondENGHO'!$BL73</f>
        <v>1.5467503332045072</v>
      </c>
      <c r="D77" s="73">
        <f>D$3*('Indice PondENGHO'!E74-'Indice PondENGHO'!E73)/'Indice PondENGHO'!$BL73</f>
        <v>0.13021919659100287</v>
      </c>
      <c r="E77" s="73">
        <f>E$3*('Indice PondENGHO'!F74-'Indice PondENGHO'!F73)/'Indice PondENGHO'!$BL73</f>
        <v>0.38552957451228564</v>
      </c>
      <c r="F77" s="73">
        <f>F$3*('Indice PondENGHO'!G74-'Indice PondENGHO'!G73)/'Indice PondENGHO'!$BL73</f>
        <v>0.45662653354206245</v>
      </c>
      <c r="G77" s="73">
        <f>G$3*('Indice PondENGHO'!H74-'Indice PondENGHO'!H73)/'Indice PondENGHO'!$BL73</f>
        <v>0.24383280481564945</v>
      </c>
      <c r="H77" s="73">
        <f>H$3*('Indice PondENGHO'!I74-'Indice PondENGHO'!I73)/'Indice PondENGHO'!$BL73</f>
        <v>0.25662016228000722</v>
      </c>
      <c r="I77" s="73">
        <f>I$3*('Indice PondENGHO'!J74-'Indice PondENGHO'!J73)/'Indice PondENGHO'!$BL73</f>
        <v>0.64773301687650753</v>
      </c>
      <c r="J77" s="73">
        <f>J$3*('Indice PondENGHO'!K74-'Indice PondENGHO'!K73)/'Indice PondENGHO'!$BL73</f>
        <v>0.13881063020712148</v>
      </c>
      <c r="K77" s="73">
        <f>K$3*('Indice PondENGHO'!L74-'Indice PondENGHO'!L73)/'Indice PondENGHO'!$BL73</f>
        <v>0.34446105272216349</v>
      </c>
      <c r="L77" s="73">
        <f>L$3*('Indice PondENGHO'!M74-'Indice PondENGHO'!M73)/'Indice PondENGHO'!$BL73</f>
        <v>4.7429615841166305E-2</v>
      </c>
      <c r="M77" s="73">
        <f>M$3*('Indice PondENGHO'!N74-'Indice PondENGHO'!N73)/'Indice PondENGHO'!$BL73</f>
        <v>0.32038500996147312</v>
      </c>
      <c r="N77" s="73">
        <f>N$3*('Indice PondENGHO'!O74-'Indice PondENGHO'!O73)/'Indice PondENGHO'!$BL73</f>
        <v>0.18008581824609773</v>
      </c>
      <c r="O77" s="67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3">
        <f t="shared" si="19"/>
        <v>0.75530975394192923</v>
      </c>
      <c r="AD77" s="73">
        <f t="shared" si="20"/>
        <v>2.2347405379225735E-2</v>
      </c>
      <c r="AE77" s="73">
        <f t="shared" si="21"/>
        <v>9.0728994550460573E-2</v>
      </c>
      <c r="AF77" s="73">
        <f t="shared" si="22"/>
        <v>-1.4121552683417027E-2</v>
      </c>
      <c r="AG77" s="73">
        <f t="shared" si="23"/>
        <v>-0.17452519626529955</v>
      </c>
      <c r="AH77" s="73">
        <f t="shared" si="24"/>
        <v>-0.22956292227875374</v>
      </c>
      <c r="AI77" s="73">
        <f t="shared" si="25"/>
        <v>-0.28784227198527101</v>
      </c>
      <c r="AJ77" s="73">
        <f t="shared" si="26"/>
        <v>2.7428093836010012E-2</v>
      </c>
      <c r="AK77" s="73">
        <f t="shared" si="27"/>
        <v>-6.3220986859202188E-2</v>
      </c>
      <c r="AL77" s="73">
        <f t="shared" si="28"/>
        <v>-9.9867819677332881E-2</v>
      </c>
      <c r="AM77" s="73">
        <f t="shared" si="29"/>
        <v>-0.29465697637297539</v>
      </c>
      <c r="AN77" s="73">
        <f t="shared" si="30"/>
        <v>-7.4513074920130179E-2</v>
      </c>
    </row>
    <row r="78" spans="2:40" x14ac:dyDescent="0.25">
      <c r="B78" s="67">
        <f>+'Indice PondENGHO'!A75</f>
        <v>44927</v>
      </c>
      <c r="C78" s="73">
        <f>C$3*('Indice PondENGHO'!D75-'Indice PondENGHO'!D74)/'Indice PondENGHO'!$BL74</f>
        <v>2.4746746039979675</v>
      </c>
      <c r="D78" s="73">
        <f>D$3*('Indice PondENGHO'!E75-'Indice PondENGHO'!E74)/'Indice PondENGHO'!$BL74</f>
        <v>0.13322464746337404</v>
      </c>
      <c r="E78" s="73">
        <f>E$3*('Indice PondENGHO'!F75-'Indice PondENGHO'!F74)/'Indice PondENGHO'!$BL74</f>
        <v>0.23877648752624472</v>
      </c>
      <c r="F78" s="73">
        <f>F$3*('Indice PondENGHO'!G75-'Indice PondENGHO'!G74)/'Indice PondENGHO'!$BL74</f>
        <v>0.8384475519013147</v>
      </c>
      <c r="G78" s="73">
        <f>G$3*('Indice PondENGHO'!H75-'Indice PondENGHO'!H74)/'Indice PondENGHO'!$BL74</f>
        <v>0.22943959883213158</v>
      </c>
      <c r="H78" s="73">
        <f>H$3*('Indice PondENGHO'!I75-'Indice PondENGHO'!I74)/'Indice PondENGHO'!$BL74</f>
        <v>0.21549811617256309</v>
      </c>
      <c r="I78" s="73">
        <f>I$3*('Indice PondENGHO'!J75-'Indice PondENGHO'!J74)/'Indice PondENGHO'!$BL74</f>
        <v>0.6277449827287479</v>
      </c>
      <c r="J78" s="73">
        <f>J$3*('Indice PondENGHO'!K75-'Indice PondENGHO'!K74)/'Indice PondENGHO'!$BL74</f>
        <v>0.29579585448924822</v>
      </c>
      <c r="K78" s="73">
        <f>K$3*('Indice PondENGHO'!L75-'Indice PondENGHO'!L74)/'Indice PondENGHO'!$BL74</f>
        <v>0.59811134880030048</v>
      </c>
      <c r="L78" s="73">
        <f>L$3*('Indice PondENGHO'!M75-'Indice PondENGHO'!M74)/'Indice PondENGHO'!$BL74</f>
        <v>1.1618418359872989E-2</v>
      </c>
      <c r="M78" s="73">
        <f>M$3*('Indice PondENGHO'!N75-'Indice PondENGHO'!N74)/'Indice PondENGHO'!$BL74</f>
        <v>0.30177686401794951</v>
      </c>
      <c r="N78" s="73">
        <f>N$3*('Indice PondENGHO'!O75-'Indice PondENGHO'!O74)/'Indice PondENGHO'!$BL74</f>
        <v>0.21759134567616892</v>
      </c>
      <c r="O78" s="67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3">
        <f t="shared" si="19"/>
        <v>1.372832810261184</v>
      </c>
      <c r="AD78" s="73">
        <f t="shared" si="20"/>
        <v>2.0135017447473688E-2</v>
      </c>
      <c r="AE78" s="73">
        <f t="shared" si="21"/>
        <v>6.9399563464597414E-2</v>
      </c>
      <c r="AF78" s="73">
        <f t="shared" si="22"/>
        <v>-6.2065941804156699E-2</v>
      </c>
      <c r="AG78" s="73">
        <f t="shared" si="23"/>
        <v>-0.15267802986871812</v>
      </c>
      <c r="AH78" s="73">
        <f t="shared" si="24"/>
        <v>-0.2190023741151641</v>
      </c>
      <c r="AI78" s="73">
        <f t="shared" si="25"/>
        <v>-0.35765485586466439</v>
      </c>
      <c r="AJ78" s="73">
        <f t="shared" si="26"/>
        <v>2.6359996008745668E-2</v>
      </c>
      <c r="AK78" s="73">
        <f t="shared" si="27"/>
        <v>-0.22253837261688225</v>
      </c>
      <c r="AL78" s="73">
        <f t="shared" si="28"/>
        <v>-1.6832789699815019E-2</v>
      </c>
      <c r="AM78" s="73">
        <f t="shared" si="29"/>
        <v>-0.2241132028808856</v>
      </c>
      <c r="AN78" s="73">
        <f t="shared" si="30"/>
        <v>-8.4551854098514595E-2</v>
      </c>
    </row>
    <row r="79" spans="2:40" x14ac:dyDescent="0.25">
      <c r="B79" s="67">
        <f>+'Indice PondENGHO'!A76</f>
        <v>44958</v>
      </c>
      <c r="C79" s="73">
        <f>C$3*('Indice PondENGHO'!D76-'Indice PondENGHO'!D75)/'Indice PondENGHO'!$BL75</f>
        <v>3.5651317284999045</v>
      </c>
      <c r="D79" s="73">
        <f>D$3*('Indice PondENGHO'!E76-'Indice PondENGHO'!E75)/'Indice PondENGHO'!$BL75</f>
        <v>9.8582361671637989E-2</v>
      </c>
      <c r="E79" s="73">
        <f>E$3*('Indice PondENGHO'!F76-'Indice PondENGHO'!F75)/'Indice PondENGHO'!$BL75</f>
        <v>0.34349427393829973</v>
      </c>
      <c r="F79" s="73">
        <f>F$3*('Indice PondENGHO'!G76-'Indice PondENGHO'!G75)/'Indice PondENGHO'!$BL75</f>
        <v>0.52103743062631291</v>
      </c>
      <c r="G79" s="73">
        <f>G$3*('Indice PondENGHO'!H76-'Indice PondENGHO'!H75)/'Indice PondENGHO'!$BL75</f>
        <v>0.21756304299818485</v>
      </c>
      <c r="H79" s="73">
        <f>H$3*('Indice PondENGHO'!I76-'Indice PondENGHO'!I75)/'Indice PondENGHO'!$BL75</f>
        <v>0.23698585639322348</v>
      </c>
      <c r="I79" s="73">
        <f>I$3*('Indice PondENGHO'!J76-'Indice PondENGHO'!J75)/'Indice PondENGHO'!$BL75</f>
        <v>0.5568905055285932</v>
      </c>
      <c r="J79" s="73">
        <f>J$3*('Indice PondENGHO'!K76-'Indice PondENGHO'!K75)/'Indice PondENGHO'!$BL75</f>
        <v>0.29003822758664388</v>
      </c>
      <c r="K79" s="73">
        <f>K$3*('Indice PondENGHO'!L76-'Indice PondENGHO'!L75)/'Indice PondENGHO'!$BL75</f>
        <v>0.47241790985467369</v>
      </c>
      <c r="L79" s="73">
        <f>L$3*('Indice PondENGHO'!M76-'Indice PondENGHO'!M75)/'Indice PondENGHO'!$BL75</f>
        <v>4.4242657404981636E-2</v>
      </c>
      <c r="M79" s="73">
        <f>M$3*('Indice PondENGHO'!N76-'Indice PondENGHO'!N75)/'Indice PondENGHO'!$BL75</f>
        <v>0.35647684334071617</v>
      </c>
      <c r="N79" s="73">
        <f>N$3*('Indice PondENGHO'!O76-'Indice PondENGHO'!O75)/'Indice PondENGHO'!$BL75</f>
        <v>0.20496821570762466</v>
      </c>
      <c r="O79" s="67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3">
        <f t="shared" si="19"/>
        <v>1.9503269303512671</v>
      </c>
      <c r="AD79" s="73">
        <f t="shared" si="20"/>
        <v>1.7539009364141572E-2</v>
      </c>
      <c r="AE79" s="73">
        <f t="shared" si="21"/>
        <v>6.5950494665973525E-2</v>
      </c>
      <c r="AF79" s="73">
        <f t="shared" si="22"/>
        <v>-1.8098134874603211E-2</v>
      </c>
      <c r="AG79" s="73">
        <f t="shared" si="23"/>
        <v>-0.13638688976760166</v>
      </c>
      <c r="AH79" s="73">
        <f t="shared" si="24"/>
        <v>-0.22067387963731386</v>
      </c>
      <c r="AI79" s="73">
        <f t="shared" si="25"/>
        <v>-0.23005120800469814</v>
      </c>
      <c r="AJ79" s="73">
        <f t="shared" si="26"/>
        <v>2.6316234557331286E-2</v>
      </c>
      <c r="AK79" s="73">
        <f t="shared" si="27"/>
        <v>-6.6541549196842742E-2</v>
      </c>
      <c r="AL79" s="73">
        <f t="shared" si="28"/>
        <v>-6.0088725554599681E-2</v>
      </c>
      <c r="AM79" s="73">
        <f t="shared" si="29"/>
        <v>-0.29425690145802408</v>
      </c>
      <c r="AN79" s="73">
        <f t="shared" si="30"/>
        <v>-8.7699250641943477E-2</v>
      </c>
    </row>
    <row r="80" spans="2:40" x14ac:dyDescent="0.25">
      <c r="B80" s="67">
        <f>+'Indice PondENGHO'!A77</f>
        <v>44986</v>
      </c>
      <c r="C80" s="73">
        <f>C$3*('Indice PondENGHO'!D77-'Indice PondENGHO'!D76)/'Indice PondENGHO'!$BL76</f>
        <v>3.3175875514077133</v>
      </c>
      <c r="D80" s="73">
        <f>D$3*('Indice PondENGHO'!E77-'Indice PondENGHO'!E76)/'Indice PondENGHO'!$BL76</f>
        <v>0.15224527536464835</v>
      </c>
      <c r="E80" s="73">
        <f>E$3*('Indice PondENGHO'!F77-'Indice PondENGHO'!F76)/'Indice PondENGHO'!$BL76</f>
        <v>0.749992213771421</v>
      </c>
      <c r="F80" s="73">
        <f>F$3*('Indice PondENGHO'!G77-'Indice PondENGHO'!G76)/'Indice PondENGHO'!$BL76</f>
        <v>0.68785767577958501</v>
      </c>
      <c r="G80" s="73">
        <f>G$3*('Indice PondENGHO'!H77-'Indice PondENGHO'!H76)/'Indice PondENGHO'!$BL76</f>
        <v>0.23380093419694897</v>
      </c>
      <c r="H80" s="73">
        <f>H$3*('Indice PondENGHO'!I77-'Indice PondENGHO'!I76)/'Indice PondENGHO'!$BL76</f>
        <v>0.25307115824510129</v>
      </c>
      <c r="I80" s="73">
        <f>I$3*('Indice PondENGHO'!J77-'Indice PondENGHO'!J76)/'Indice PondENGHO'!$BL76</f>
        <v>0.55714079036505326</v>
      </c>
      <c r="J80" s="73">
        <f>J$3*('Indice PondENGHO'!K77-'Indice PondENGHO'!K76)/'Indice PondENGHO'!$BL76</f>
        <v>7.4981670135954206E-2</v>
      </c>
      <c r="K80" s="73">
        <f>K$3*('Indice PondENGHO'!L77-'Indice PondENGHO'!L76)/'Indice PondENGHO'!$BL76</f>
        <v>0.32821027576472744</v>
      </c>
      <c r="L80" s="73">
        <f>L$3*('Indice PondENGHO'!M77-'Indice PondENGHO'!M76)/'Indice PondENGHO'!$BL76</f>
        <v>0.34431989789660394</v>
      </c>
      <c r="M80" s="73">
        <f>M$3*('Indice PondENGHO'!N77-'Indice PondENGHO'!N76)/'Indice PondENGHO'!$BL76</f>
        <v>0.36974020763356708</v>
      </c>
      <c r="N80" s="73">
        <f>N$3*('Indice PondENGHO'!O77-'Indice PondENGHO'!O76)/'Indice PondENGHO'!$BL76</f>
        <v>0.19835765364998351</v>
      </c>
      <c r="O80" s="67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3">
        <f t="shared" si="19"/>
        <v>1.7008291643208948</v>
      </c>
      <c r="AD80" s="73">
        <f t="shared" si="20"/>
        <v>2.4045652088084984E-2</v>
      </c>
      <c r="AE80" s="73">
        <f t="shared" si="21"/>
        <v>9.2157665313916115E-2</v>
      </c>
      <c r="AF80" s="73">
        <f t="shared" si="22"/>
        <v>-2.7587489018000788E-2</v>
      </c>
      <c r="AG80" s="73">
        <f t="shared" si="23"/>
        <v>-0.17034278767785593</v>
      </c>
      <c r="AH80" s="73">
        <f t="shared" si="24"/>
        <v>-0.22850485473131399</v>
      </c>
      <c r="AI80" s="73">
        <f t="shared" si="25"/>
        <v>-0.30332555706724218</v>
      </c>
      <c r="AJ80" s="73">
        <f t="shared" si="26"/>
        <v>1.0151465873309867E-2</v>
      </c>
      <c r="AK80" s="73">
        <f t="shared" si="27"/>
        <v>-7.4283141086417481E-2</v>
      </c>
      <c r="AL80" s="73">
        <f t="shared" si="28"/>
        <v>-0.44437631345120449</v>
      </c>
      <c r="AM80" s="73">
        <f t="shared" si="29"/>
        <v>-0.31204902355496211</v>
      </c>
      <c r="AN80" s="73">
        <f t="shared" si="30"/>
        <v>-8.2961546458147933E-2</v>
      </c>
    </row>
    <row r="81" spans="2:40" x14ac:dyDescent="0.25">
      <c r="B81" s="67">
        <f>+'Indice PondENGHO'!A78</f>
        <v>45017</v>
      </c>
      <c r="C81" s="73">
        <f>C$3*('Indice PondENGHO'!D78-'Indice PondENGHO'!D77)/'Indice PondENGHO'!$BL77</f>
        <v>3.6900212582295713</v>
      </c>
      <c r="D81" s="73">
        <f>D$3*('Indice PondENGHO'!E78-'Indice PondENGHO'!E77)/'Indice PondENGHO'!$BL77</f>
        <v>7.1787482310957523E-2</v>
      </c>
      <c r="E81" s="73">
        <f>E$3*('Indice PondENGHO'!F78-'Indice PondENGHO'!F77)/'Indice PondENGHO'!$BL77</f>
        <v>0.92130633817409158</v>
      </c>
      <c r="F81" s="73">
        <f>F$3*('Indice PondENGHO'!G78-'Indice PondENGHO'!G77)/'Indice PondENGHO'!$BL77</f>
        <v>0.5618366748227237</v>
      </c>
      <c r="G81" s="73">
        <f>G$3*('Indice PondENGHO'!H78-'Indice PondENGHO'!H77)/'Indice PondENGHO'!$BL77</f>
        <v>0.33687620333449636</v>
      </c>
      <c r="H81" s="73">
        <f>H$3*('Indice PondENGHO'!I78-'Indice PondENGHO'!I77)/'Indice PondENGHO'!$BL77</f>
        <v>0.28443266009121287</v>
      </c>
      <c r="I81" s="73">
        <f>I$3*('Indice PondENGHO'!J78-'Indice PondENGHO'!J77)/'Indice PondENGHO'!$BL77</f>
        <v>0.64226362773570833</v>
      </c>
      <c r="J81" s="73">
        <f>J$3*('Indice PondENGHO'!K78-'Indice PondENGHO'!K77)/'Indice PondENGHO'!$BL77</f>
        <v>0.222148518593178</v>
      </c>
      <c r="K81" s="73">
        <f>K$3*('Indice PondENGHO'!L78-'Indice PondENGHO'!L77)/'Indice PondENGHO'!$BL77</f>
        <v>0.50180232636005961</v>
      </c>
      <c r="L81" s="73">
        <f>L$3*('Indice PondENGHO'!M78-'Indice PondENGHO'!M77)/'Indice PondENGHO'!$BL77</f>
        <v>6.6842004835693539E-2</v>
      </c>
      <c r="M81" s="73">
        <f>M$3*('Indice PondENGHO'!N78-'Indice PondENGHO'!N77)/'Indice PondENGHO'!$BL77</f>
        <v>0.47942597511447194</v>
      </c>
      <c r="N81" s="73">
        <f>N$3*('Indice PondENGHO'!O78-'Indice PondENGHO'!O77)/'Indice PondENGHO'!$BL77</f>
        <v>0.20242883058920869</v>
      </c>
      <c r="O81" s="67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3">
        <f t="shared" si="19"/>
        <v>1.9087655342862575</v>
      </c>
      <c r="AD81" s="73">
        <f t="shared" si="20"/>
        <v>1.4485900405009758E-2</v>
      </c>
      <c r="AE81" s="73">
        <f t="shared" si="21"/>
        <v>0.1613888058938997</v>
      </c>
      <c r="AF81" s="73">
        <f t="shared" si="22"/>
        <v>-9.2165662422679762E-2</v>
      </c>
      <c r="AG81" s="73">
        <f t="shared" si="23"/>
        <v>-0.26264749953145544</v>
      </c>
      <c r="AH81" s="73">
        <f t="shared" si="24"/>
        <v>-0.26505097422984908</v>
      </c>
      <c r="AI81" s="73">
        <f t="shared" si="25"/>
        <v>-0.40470616973637563</v>
      </c>
      <c r="AJ81" s="73">
        <f t="shared" si="26"/>
        <v>1.6409934418839284E-2</v>
      </c>
      <c r="AK81" s="73">
        <f t="shared" si="27"/>
        <v>-0.18639170911378833</v>
      </c>
      <c r="AL81" s="73">
        <f t="shared" si="28"/>
        <v>-0.11208465463062754</v>
      </c>
      <c r="AM81" s="73">
        <f t="shared" si="29"/>
        <v>-0.35705365322050453</v>
      </c>
      <c r="AN81" s="73">
        <f t="shared" si="30"/>
        <v>-9.448341313733627E-2</v>
      </c>
    </row>
    <row r="82" spans="2:40" x14ac:dyDescent="0.25">
      <c r="B82" s="67">
        <f>+'Indice PondENGHO'!A79</f>
        <v>45047</v>
      </c>
      <c r="C82" s="73">
        <f>C$3*('Indice PondENGHO'!D79-'Indice PondENGHO'!D78)/'Indice PondENGHO'!$BL78</f>
        <v>2.3008748894949007</v>
      </c>
      <c r="D82" s="73">
        <f>D$3*('Indice PondENGHO'!E79-'Indice PondENGHO'!E78)/'Indice PondENGHO'!$BL78</f>
        <v>0.15001244458982274</v>
      </c>
      <c r="E82" s="73">
        <f>E$3*('Indice PondENGHO'!F79-'Indice PondENGHO'!F78)/'Indice PondENGHO'!$BL78</f>
        <v>0.6794562339920337</v>
      </c>
      <c r="F82" s="73">
        <f>F$3*('Indice PondENGHO'!G79-'Indice PondENGHO'!G78)/'Indice PondENGHO'!$BL78</f>
        <v>1.2240351042502455</v>
      </c>
      <c r="G82" s="73">
        <f>G$3*('Indice PondENGHO'!H79-'Indice PondENGHO'!H78)/'Indice PondENGHO'!$BL78</f>
        <v>0.34665599687326781</v>
      </c>
      <c r="H82" s="73">
        <f>H$3*('Indice PondENGHO'!I79-'Indice PondENGHO'!I78)/'Indice PondENGHO'!$BL78</f>
        <v>0.40023523422052204</v>
      </c>
      <c r="I82" s="73">
        <f>I$3*('Indice PondENGHO'!J79-'Indice PondENGHO'!J78)/'Indice PondENGHO'!$BL78</f>
        <v>0.76838696727772615</v>
      </c>
      <c r="J82" s="73">
        <f>J$3*('Indice PondENGHO'!K79-'Indice PondENGHO'!K78)/'Indice PondENGHO'!$BL78</f>
        <v>0.23453818963215947</v>
      </c>
      <c r="K82" s="73">
        <f>K$3*('Indice PondENGHO'!L79-'Indice PondENGHO'!L78)/'Indice PondENGHO'!$BL78</f>
        <v>0.5322448711419846</v>
      </c>
      <c r="L82" s="73">
        <f>L$3*('Indice PondENGHO'!M79-'Indice PondENGHO'!M78)/'Indice PondENGHO'!$BL78</f>
        <v>6.492733448956016E-2</v>
      </c>
      <c r="M82" s="73">
        <f>M$3*('Indice PondENGHO'!N79-'Indice PondENGHO'!N78)/'Indice PondENGHO'!$BL78</f>
        <v>0.43124715046091011</v>
      </c>
      <c r="N82" s="73">
        <f>N$3*('Indice PondENGHO'!O79-'Indice PondENGHO'!O78)/'Indice PondENGHO'!$BL78</f>
        <v>0.22365676958389877</v>
      </c>
      <c r="O82" s="67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3">
        <f t="shared" si="19"/>
        <v>1.2774161457961515</v>
      </c>
      <c r="AD82" s="73">
        <f t="shared" si="20"/>
        <v>2.4425029908082901E-2</v>
      </c>
      <c r="AE82" s="73">
        <f t="shared" si="21"/>
        <v>0.13351833543548874</v>
      </c>
      <c r="AF82" s="73">
        <f t="shared" si="22"/>
        <v>-2.9504473405471021E-2</v>
      </c>
      <c r="AG82" s="73">
        <f t="shared" si="23"/>
        <v>-0.25800646980599801</v>
      </c>
      <c r="AH82" s="73">
        <f t="shared" si="24"/>
        <v>-0.31538347903228708</v>
      </c>
      <c r="AI82" s="73">
        <f t="shared" si="25"/>
        <v>-0.50631824332958542</v>
      </c>
      <c r="AJ82" s="73">
        <f t="shared" si="26"/>
        <v>1.5724883840345594E-2</v>
      </c>
      <c r="AK82" s="73">
        <f t="shared" si="27"/>
        <v>-0.24857841680422021</v>
      </c>
      <c r="AL82" s="73">
        <f t="shared" si="28"/>
        <v>-0.10073396533868921</v>
      </c>
      <c r="AM82" s="73">
        <f t="shared" si="29"/>
        <v>-0.40876167223034099</v>
      </c>
      <c r="AN82" s="73">
        <f t="shared" si="30"/>
        <v>-8.1136824929800483E-2</v>
      </c>
    </row>
    <row r="83" spans="2:40" x14ac:dyDescent="0.25">
      <c r="B83" s="67">
        <f>+'Indice PondENGHO'!A80</f>
        <v>45078</v>
      </c>
      <c r="C83" s="73">
        <f>C$3*('Indice PondENGHO'!D80-'Indice PondENGHO'!D79)/'Indice PondENGHO'!$BL79</f>
        <v>1.6681927854056178</v>
      </c>
      <c r="D83" s="73">
        <f>D$3*('Indice PondENGHO'!E80-'Indice PondENGHO'!E79)/'Indice PondENGHO'!$BL79</f>
        <v>8.0772681752039069E-2</v>
      </c>
      <c r="E83" s="73">
        <f>E$3*('Indice PondENGHO'!F80-'Indice PondENGHO'!F79)/'Indice PondENGHO'!$BL79</f>
        <v>0.39717548266810321</v>
      </c>
      <c r="F83" s="73">
        <f>F$3*('Indice PondENGHO'!G80-'Indice PondENGHO'!G79)/'Indice PondENGHO'!$BL79</f>
        <v>1.0251058306968053</v>
      </c>
      <c r="G83" s="73">
        <f>G$3*('Indice PondENGHO'!H80-'Indice PondENGHO'!H79)/'Indice PondENGHO'!$BL79</f>
        <v>0.31261755726816592</v>
      </c>
      <c r="H83" s="73">
        <f>H$3*('Indice PondENGHO'!I80-'Indice PondENGHO'!I79)/'Indice PondENGHO'!$BL79</f>
        <v>0.37759095495296291</v>
      </c>
      <c r="I83" s="73">
        <f>I$3*('Indice PondENGHO'!J80-'Indice PondENGHO'!J79)/'Indice PondENGHO'!$BL79</f>
        <v>0.64666466177929338</v>
      </c>
      <c r="J83" s="73">
        <f>J$3*('Indice PondENGHO'!K80-'Indice PondENGHO'!K79)/'Indice PondENGHO'!$BL79</f>
        <v>0.3534817666402445</v>
      </c>
      <c r="K83" s="73">
        <f>K$3*('Indice PondENGHO'!L80-'Indice PondENGHO'!L79)/'Indice PondENGHO'!$BL79</f>
        <v>0.4448691429043678</v>
      </c>
      <c r="L83" s="73">
        <f>L$3*('Indice PondENGHO'!M80-'Indice PondENGHO'!M79)/'Indice PondENGHO'!$BL79</f>
        <v>9.1023152693212039E-2</v>
      </c>
      <c r="M83" s="73">
        <f>M$3*('Indice PondENGHO'!N80-'Indice PondENGHO'!N79)/'Indice PondENGHO'!$BL79</f>
        <v>0.27644543160275165</v>
      </c>
      <c r="N83" s="73">
        <f>N$3*('Indice PondENGHO'!O80-'Indice PondENGHO'!O79)/'Indice PondENGHO'!$BL79</f>
        <v>0.20490985891146607</v>
      </c>
      <c r="O83" s="67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3">
        <f t="shared" si="19"/>
        <v>0.95911255711568</v>
      </c>
      <c r="AD83" s="73">
        <f t="shared" si="20"/>
        <v>1.4091742180384212E-2</v>
      </c>
      <c r="AE83" s="73">
        <f t="shared" si="21"/>
        <v>9.2687884582489E-2</v>
      </c>
      <c r="AF83" s="73">
        <f t="shared" si="22"/>
        <v>0.15667955758040997</v>
      </c>
      <c r="AG83" s="73">
        <f t="shared" si="23"/>
        <v>-0.24937579196894238</v>
      </c>
      <c r="AH83" s="73">
        <f t="shared" si="24"/>
        <v>-0.32576918041633951</v>
      </c>
      <c r="AI83" s="73">
        <f t="shared" si="25"/>
        <v>-0.37311267824460714</v>
      </c>
      <c r="AJ83" s="73">
        <f t="shared" si="26"/>
        <v>2.1854269492633749E-2</v>
      </c>
      <c r="AK83" s="73">
        <f t="shared" si="27"/>
        <v>-0.138422983359554</v>
      </c>
      <c r="AL83" s="73">
        <f t="shared" si="28"/>
        <v>-0.12066124236034836</v>
      </c>
      <c r="AM83" s="73">
        <f t="shared" si="29"/>
        <v>-0.317251172633018</v>
      </c>
      <c r="AN83" s="73">
        <f t="shared" si="30"/>
        <v>-7.4968289934574106E-2</v>
      </c>
    </row>
    <row r="84" spans="2:40" x14ac:dyDescent="0.25">
      <c r="B84" s="67">
        <f>+'Indice PondENGHO'!A81</f>
        <v>45108</v>
      </c>
      <c r="C84" s="73">
        <f>C$3*('Indice PondENGHO'!D81-'Indice PondENGHO'!D80)/'Indice PondENGHO'!$BL80</f>
        <v>2.0795296836288935</v>
      </c>
      <c r="D84" s="73">
        <f>D$3*('Indice PondENGHO'!E81-'Indice PondENGHO'!E80)/'Indice PondENGHO'!$BL80</f>
        <v>0.15914100941382267</v>
      </c>
      <c r="E84" s="73">
        <f>E$3*('Indice PondENGHO'!F81-'Indice PondENGHO'!F80)/'Indice PondENGHO'!$BL80</f>
        <v>0.28908442375697996</v>
      </c>
      <c r="F84" s="73">
        <f>F$3*('Indice PondENGHO'!G81-'Indice PondENGHO'!G80)/'Indice PondENGHO'!$BL80</f>
        <v>0.47917816030046184</v>
      </c>
      <c r="G84" s="73">
        <f>G$3*('Indice PondENGHO'!H81-'Indice PondENGHO'!H80)/'Indice PondENGHO'!$BL80</f>
        <v>0.25422951508973946</v>
      </c>
      <c r="H84" s="73">
        <f>H$3*('Indice PondENGHO'!I81-'Indice PondENGHO'!I80)/'Indice PondENGHO'!$BL80</f>
        <v>0.41246022485564299</v>
      </c>
      <c r="I84" s="73">
        <f>I$3*('Indice PondENGHO'!J81-'Indice PondENGHO'!J80)/'Indice PondENGHO'!$BL80</f>
        <v>0.57540195206851164</v>
      </c>
      <c r="J84" s="73">
        <f>J$3*('Indice PondENGHO'!K81-'Indice PondENGHO'!K80)/'Indice PondENGHO'!$BL80</f>
        <v>0.43069551762660668</v>
      </c>
      <c r="K84" s="73">
        <f>K$3*('Indice PondENGHO'!L81-'Indice PondENGHO'!L80)/'Indice PondENGHO'!$BL80</f>
        <v>0.74683231924988369</v>
      </c>
      <c r="L84" s="73">
        <f>L$3*('Indice PondENGHO'!M81-'Indice PondENGHO'!M80)/'Indice PondENGHO'!$BL80</f>
        <v>8.4664012338174985E-2</v>
      </c>
      <c r="M84" s="73">
        <f>M$3*('Indice PondENGHO'!N81-'Indice PondENGHO'!N80)/'Indice PondENGHO'!$BL80</f>
        <v>0.35705314632550439</v>
      </c>
      <c r="N84" s="73">
        <f>N$3*('Indice PondENGHO'!O81-'Indice PondENGHO'!O80)/'Indice PondENGHO'!$BL80</f>
        <v>0.19417436847478486</v>
      </c>
      <c r="O84" s="67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3">
        <f t="shared" si="19"/>
        <v>1.0820837633318281</v>
      </c>
      <c r="AD84" s="73">
        <f t="shared" si="20"/>
        <v>2.4734440016832088E-2</v>
      </c>
      <c r="AE84" s="73">
        <f t="shared" si="21"/>
        <v>7.1446223404829756E-2</v>
      </c>
      <c r="AF84" s="73">
        <f t="shared" si="22"/>
        <v>3.2349567034525517E-2</v>
      </c>
      <c r="AG84" s="73">
        <f t="shared" si="23"/>
        <v>-0.18732718126631381</v>
      </c>
      <c r="AH84" s="73">
        <f t="shared" si="24"/>
        <v>-0.33038537562676545</v>
      </c>
      <c r="AI84" s="73">
        <f t="shared" si="25"/>
        <v>-0.27836602744287775</v>
      </c>
      <c r="AJ84" s="73">
        <f t="shared" si="26"/>
        <v>2.3153057096564122E-2</v>
      </c>
      <c r="AK84" s="73">
        <f t="shared" si="27"/>
        <v>-0.26973337817831011</v>
      </c>
      <c r="AL84" s="73">
        <f t="shared" si="28"/>
        <v>-0.12847196626087148</v>
      </c>
      <c r="AM84" s="73">
        <f t="shared" si="29"/>
        <v>-0.30887480666846351</v>
      </c>
      <c r="AN84" s="73">
        <f t="shared" si="30"/>
        <v>-8.5541616011764854E-2</v>
      </c>
    </row>
    <row r="85" spans="2:40" x14ac:dyDescent="0.25">
      <c r="B85" s="67">
        <f>+'Indice PondENGHO'!A82</f>
        <v>45139</v>
      </c>
      <c r="C85" s="73">
        <f>C$3*('Indice PondENGHO'!D82-'Indice PondENGHO'!D81)/'Indice PondENGHO'!$BL81</f>
        <v>5.9145897451730125</v>
      </c>
      <c r="D85" s="73">
        <f>D$3*('Indice PondENGHO'!E82-'Indice PondENGHO'!E81)/'Indice PondENGHO'!$BL81</f>
        <v>0.16033883557213394</v>
      </c>
      <c r="E85" s="73">
        <f>E$3*('Indice PondENGHO'!F82-'Indice PondENGHO'!F81)/'Indice PondENGHO'!$BL81</f>
        <v>0.82006646075274781</v>
      </c>
      <c r="F85" s="73">
        <f>F$3*('Indice PondENGHO'!G82-'Indice PondENGHO'!G81)/'Indice PondENGHO'!$BL81</f>
        <v>0.91609617861403503</v>
      </c>
      <c r="G85" s="73">
        <f>G$3*('Indice PondENGHO'!H82-'Indice PondENGHO'!H81)/'Indice PondENGHO'!$BL81</f>
        <v>0.58225370636201046</v>
      </c>
      <c r="H85" s="73">
        <f>H$3*('Indice PondENGHO'!I82-'Indice PondENGHO'!I81)/'Indice PondENGHO'!$BL81</f>
        <v>0.69672938025055686</v>
      </c>
      <c r="I85" s="73">
        <f>I$3*('Indice PondENGHO'!J82-'Indice PondENGHO'!J81)/'Indice PondENGHO'!$BL81</f>
        <v>1.091033852074887</v>
      </c>
      <c r="J85" s="73">
        <f>J$3*('Indice PondENGHO'!K82-'Indice PondENGHO'!K81)/'Indice PondENGHO'!$BL81</f>
        <v>0.17553629402417079</v>
      </c>
      <c r="K85" s="73">
        <f>K$3*('Indice PondENGHO'!L82-'Indice PondENGHO'!L81)/'Indice PondENGHO'!$BL81</f>
        <v>0.83708113373942628</v>
      </c>
      <c r="L85" s="73">
        <f>L$3*('Indice PondENGHO'!M82-'Indice PondENGHO'!M81)/'Indice PondENGHO'!$BL81</f>
        <v>0.11731212891143915</v>
      </c>
      <c r="M85" s="73">
        <f>M$3*('Indice PondENGHO'!N82-'Indice PondENGHO'!N81)/'Indice PondENGHO'!$BL81</f>
        <v>0.62379276159986974</v>
      </c>
      <c r="N85" s="73">
        <f>N$3*('Indice PondENGHO'!O82-'Indice PondENGHO'!O81)/'Indice PondENGHO'!$BL81</f>
        <v>0.29935257894804651</v>
      </c>
      <c r="O85" s="67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3">
        <f t="shared" si="19"/>
        <v>3.3123646826772637</v>
      </c>
      <c r="AD85" s="73">
        <f t="shared" si="20"/>
        <v>3.5797833692466155E-2</v>
      </c>
      <c r="AE85" s="73">
        <f t="shared" si="21"/>
        <v>0.20215735643887645</v>
      </c>
      <c r="AF85" s="73">
        <f t="shared" si="22"/>
        <v>-0.13777049877094483</v>
      </c>
      <c r="AG85" s="73">
        <f t="shared" si="23"/>
        <v>-0.41241054565093371</v>
      </c>
      <c r="AH85" s="73">
        <f t="shared" si="24"/>
        <v>-0.6245030352295452</v>
      </c>
      <c r="AI85" s="73">
        <f t="shared" si="25"/>
        <v>-0.5409106549901066</v>
      </c>
      <c r="AJ85" s="73">
        <f t="shared" si="26"/>
        <v>1.8134329655134979E-2</v>
      </c>
      <c r="AK85" s="73">
        <f t="shared" si="27"/>
        <v>-0.27259569998061728</v>
      </c>
      <c r="AL85" s="73">
        <f t="shared" si="28"/>
        <v>-0.17959681442291103</v>
      </c>
      <c r="AM85" s="73">
        <f t="shared" si="29"/>
        <v>-0.5063038992470752</v>
      </c>
      <c r="AN85" s="73">
        <f t="shared" si="30"/>
        <v>-9.9918049950319054E-2</v>
      </c>
    </row>
    <row r="86" spans="2:40" x14ac:dyDescent="0.25">
      <c r="B86" s="67">
        <f>+'Indice PondENGHO'!A83</f>
        <v>45170</v>
      </c>
      <c r="C86" s="73">
        <f>C$3*('Indice PondENGHO'!D83-'Indice PondENGHO'!D82)/'Indice PondENGHO'!$BL82</f>
        <v>5.4629930489275749</v>
      </c>
      <c r="D86" s="73">
        <f>D$3*('Indice PondENGHO'!E83-'Indice PondENGHO'!E82)/'Indice PondENGHO'!$BL82</f>
        <v>0.20175964901613172</v>
      </c>
      <c r="E86" s="73">
        <f>E$3*('Indice PondENGHO'!F83-'Indice PondENGHO'!F82)/'Indice PondENGHO'!$BL82</f>
        <v>1.2691163050023697</v>
      </c>
      <c r="F86" s="73">
        <f>F$3*('Indice PondENGHO'!G83-'Indice PondENGHO'!G82)/'Indice PondENGHO'!$BL82</f>
        <v>0.94422751085048484</v>
      </c>
      <c r="G86" s="73">
        <f>G$3*('Indice PondENGHO'!H83-'Indice PondENGHO'!H82)/'Indice PondENGHO'!$BL82</f>
        <v>0.52865142233291329</v>
      </c>
      <c r="H86" s="73">
        <f>H$3*('Indice PondENGHO'!I83-'Indice PondENGHO'!I82)/'Indice PondENGHO'!$BL82</f>
        <v>0.46565573591823523</v>
      </c>
      <c r="I86" s="73">
        <f>I$3*('Indice PondENGHO'!J83-'Indice PondENGHO'!J82)/'Indice PondENGHO'!$BL82</f>
        <v>1.1172414341915899</v>
      </c>
      <c r="J86" s="73">
        <f>J$3*('Indice PondENGHO'!K83-'Indice PondENGHO'!K82)/'Indice PondENGHO'!$BL82</f>
        <v>0.34090651678880279</v>
      </c>
      <c r="K86" s="73">
        <f>K$3*('Indice PondENGHO'!L83-'Indice PondENGHO'!L82)/'Indice PondENGHO'!$BL82</f>
        <v>1.0729575420196564</v>
      </c>
      <c r="L86" s="73">
        <f>L$3*('Indice PondENGHO'!M83-'Indice PondENGHO'!M82)/'Indice PondENGHO'!$BL82</f>
        <v>0.1045099925432464</v>
      </c>
      <c r="M86" s="73">
        <f>M$3*('Indice PondENGHO'!N83-'Indice PondENGHO'!N82)/'Indice PondENGHO'!$BL82</f>
        <v>0.62640654408684227</v>
      </c>
      <c r="N86" s="73">
        <f>N$3*('Indice PondENGHO'!O83-'Indice PondENGHO'!O82)/'Indice PondENGHO'!$BL82</f>
        <v>0.35015716737561187</v>
      </c>
      <c r="O86" s="67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3">
        <f t="shared" si="19"/>
        <v>2.9688449430994774</v>
      </c>
      <c r="AD86" s="73">
        <f t="shared" si="20"/>
        <v>3.3885774026808757E-2</v>
      </c>
      <c r="AE86" s="73">
        <f t="shared" si="21"/>
        <v>0.23298177125926722</v>
      </c>
      <c r="AF86" s="73">
        <f t="shared" si="22"/>
        <v>4.1651559222986356E-2</v>
      </c>
      <c r="AG86" s="73">
        <f t="shared" si="23"/>
        <v>-0.37667713971079708</v>
      </c>
      <c r="AH86" s="73">
        <f t="shared" si="24"/>
        <v>-0.34566953922495419</v>
      </c>
      <c r="AI86" s="73">
        <f t="shared" si="25"/>
        <v>-0.51894622475152863</v>
      </c>
      <c r="AJ86" s="73">
        <f t="shared" si="26"/>
        <v>3.2192559234163753E-2</v>
      </c>
      <c r="AK86" s="73">
        <f t="shared" si="27"/>
        <v>-0.34929893462246286</v>
      </c>
      <c r="AL86" s="73">
        <f t="shared" si="28"/>
        <v>-0.18178169414833434</v>
      </c>
      <c r="AM86" s="73">
        <f t="shared" si="29"/>
        <v>-0.60656508180658575</v>
      </c>
      <c r="AN86" s="73">
        <f t="shared" si="30"/>
        <v>-0.14764840945833185</v>
      </c>
    </row>
    <row r="87" spans="2:40" x14ac:dyDescent="0.25">
      <c r="B87" s="67">
        <f>+'Indice PondENGHO'!A84</f>
        <v>45200</v>
      </c>
      <c r="C87" s="73">
        <f>C$3*('Indice PondENGHO'!D84-'Indice PondENGHO'!D83)/'Indice PondENGHO'!$BL83</f>
        <v>2.799234399598284</v>
      </c>
      <c r="D87" s="73">
        <f>D$3*('Indice PondENGHO'!E84-'Indice PondENGHO'!E83)/'Indice PondENGHO'!$BL83</f>
        <v>0.16646009775856332</v>
      </c>
      <c r="E87" s="73">
        <f>E$3*('Indice PondENGHO'!F84-'Indice PondENGHO'!F83)/'Indice PondENGHO'!$BL83</f>
        <v>0.91999187206749744</v>
      </c>
      <c r="F87" s="73">
        <f>F$3*('Indice PondENGHO'!G84-'Indice PondENGHO'!G83)/'Indice PondENGHO'!$BL83</f>
        <v>0.73292480716967368</v>
      </c>
      <c r="G87" s="73">
        <f>G$3*('Indice PondENGHO'!H84-'Indice PondENGHO'!H83)/'Indice PondENGHO'!$BL83</f>
        <v>0.42971731175360367</v>
      </c>
      <c r="H87" s="73">
        <f>H$3*('Indice PondENGHO'!I84-'Indice PondENGHO'!I83)/'Indice PondENGHO'!$BL83</f>
        <v>0.22285057193978522</v>
      </c>
      <c r="I87" s="73">
        <f>I$3*('Indice PondENGHO'!J84-'Indice PondENGHO'!J83)/'Indice PondENGHO'!$BL83</f>
        <v>0.69241920625939901</v>
      </c>
      <c r="J87" s="73">
        <f>J$3*('Indice PondENGHO'!K84-'Indice PondENGHO'!K83)/'Indice PondENGHO'!$BL83</f>
        <v>0.42561799522913524</v>
      </c>
      <c r="K87" s="73">
        <f>K$3*('Indice PondENGHO'!L84-'Indice PondENGHO'!L83)/'Indice PondENGHO'!$BL83</f>
        <v>0.68803674426769412</v>
      </c>
      <c r="L87" s="73">
        <f>L$3*('Indice PondENGHO'!M84-'Indice PondENGHO'!M83)/'Indice PondENGHO'!$BL83</f>
        <v>7.8100396705451061E-2</v>
      </c>
      <c r="M87" s="73">
        <f>M$3*('Indice PondENGHO'!N84-'Indice PondENGHO'!N83)/'Indice PondENGHO'!$BL83</f>
        <v>0.42937583644034261</v>
      </c>
      <c r="N87" s="73">
        <f>N$3*('Indice PondENGHO'!O84-'Indice PondENGHO'!O83)/'Indice PondENGHO'!$BL83</f>
        <v>0.23196808605783287</v>
      </c>
      <c r="O87" s="67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3">
        <f t="shared" si="19"/>
        <v>1.4070419816480737</v>
      </c>
      <c r="AD87" s="73">
        <f t="shared" si="20"/>
        <v>2.3498837333434525E-2</v>
      </c>
      <c r="AE87" s="73">
        <f t="shared" si="21"/>
        <v>0.16944120243193705</v>
      </c>
      <c r="AF87" s="73">
        <f t="shared" si="22"/>
        <v>-0.10163095434763447</v>
      </c>
      <c r="AG87" s="73">
        <f t="shared" si="23"/>
        <v>-0.34756356965524465</v>
      </c>
      <c r="AH87" s="73">
        <f t="shared" si="24"/>
        <v>-0.22664030897519624</v>
      </c>
      <c r="AI87" s="73">
        <f t="shared" si="25"/>
        <v>-0.37936746740241811</v>
      </c>
      <c r="AJ87" s="73">
        <f t="shared" si="26"/>
        <v>2.3983394433400251E-2</v>
      </c>
      <c r="AK87" s="73">
        <f t="shared" si="27"/>
        <v>-0.18798067472269986</v>
      </c>
      <c r="AL87" s="73">
        <f t="shared" si="28"/>
        <v>-0.12322903608034806</v>
      </c>
      <c r="AM87" s="73">
        <f t="shared" si="29"/>
        <v>-0.37873600396120055</v>
      </c>
      <c r="AN87" s="73">
        <f t="shared" si="30"/>
        <v>-7.6048499126410207E-2</v>
      </c>
    </row>
    <row r="88" spans="2:40" x14ac:dyDescent="0.25">
      <c r="B88" s="67">
        <f>+'Indice PondENGHO'!A85</f>
        <v>45231</v>
      </c>
      <c r="C88" s="73">
        <f>C$3*('Indice PondENGHO'!D85-'Indice PondENGHO'!D84)/'Indice PondENGHO'!$BL84</f>
        <v>5.7511230831802065</v>
      </c>
      <c r="D88" s="73">
        <f>D$3*('Indice PondENGHO'!E85-'Indice PondENGHO'!E84)/'Indice PondENGHO'!$BL84</f>
        <v>0.2045885602057177</v>
      </c>
      <c r="E88" s="73">
        <f>E$3*('Indice PondENGHO'!F85-'Indice PondENGHO'!F84)/'Indice PondENGHO'!$BL84</f>
        <v>0.90238539914551297</v>
      </c>
      <c r="F88" s="73">
        <f>F$3*('Indice PondENGHO'!G85-'Indice PondENGHO'!G84)/'Indice PondENGHO'!$BL84</f>
        <v>0.7433937071114034</v>
      </c>
      <c r="G88" s="73">
        <f>G$3*('Indice PondENGHO'!H85-'Indice PondENGHO'!H84)/'Indice PondENGHO'!$BL84</f>
        <v>0.52471461077809112</v>
      </c>
      <c r="H88" s="73">
        <f>H$3*('Indice PondENGHO'!I85-'Indice PondENGHO'!I84)/'Indice PondENGHO'!$BL84</f>
        <v>0.68939206992680446</v>
      </c>
      <c r="I88" s="73">
        <f>I$3*('Indice PondENGHO'!J85-'Indice PondENGHO'!J84)/'Indice PondENGHO'!$BL84</f>
        <v>1.012488709272658</v>
      </c>
      <c r="J88" s="73">
        <f>J$3*('Indice PondENGHO'!K85-'Indice PondENGHO'!K84)/'Indice PondENGHO'!$BL84</f>
        <v>0.53789491591831162</v>
      </c>
      <c r="K88" s="73">
        <f>K$3*('Indice PondENGHO'!L85-'Indice PondENGHO'!L84)/'Indice PondENGHO'!$BL84</f>
        <v>0.94607821801570458</v>
      </c>
      <c r="L88" s="73">
        <f>L$3*('Indice PondENGHO'!M85-'Indice PondENGHO'!M84)/'Indice PondENGHO'!$BL84</f>
        <v>9.8349666980877826E-2</v>
      </c>
      <c r="M88" s="73">
        <f>M$3*('Indice PondENGHO'!N85-'Indice PondENGHO'!N84)/'Indice PondENGHO'!$BL84</f>
        <v>0.56943781903301327</v>
      </c>
      <c r="N88" s="73">
        <f>N$3*('Indice PondENGHO'!O85-'Indice PondENGHO'!O84)/'Indice PondENGHO'!$BL84</f>
        <v>0.34249267939456701</v>
      </c>
      <c r="O88" s="67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3">
        <f t="shared" si="19"/>
        <v>2.9697648492326523</v>
      </c>
      <c r="AD88" s="73">
        <f t="shared" si="20"/>
        <v>3.2758514715527098E-2</v>
      </c>
      <c r="AE88" s="73">
        <f t="shared" si="21"/>
        <v>0.20759005039452783</v>
      </c>
      <c r="AF88" s="73">
        <f t="shared" si="22"/>
        <v>3.1320306703428669E-2</v>
      </c>
      <c r="AG88" s="73">
        <f t="shared" si="23"/>
        <v>-0.39358543314558492</v>
      </c>
      <c r="AH88" s="73">
        <f t="shared" si="24"/>
        <v>-0.65875002075739009</v>
      </c>
      <c r="AI88" s="73">
        <f t="shared" si="25"/>
        <v>-0.5374017838903169</v>
      </c>
      <c r="AJ88" s="73">
        <f t="shared" si="26"/>
        <v>3.8075233994556534E-2</v>
      </c>
      <c r="AK88" s="73">
        <f t="shared" si="27"/>
        <v>-0.33710869800289611</v>
      </c>
      <c r="AL88" s="73">
        <f t="shared" si="28"/>
        <v>-0.18108714666298564</v>
      </c>
      <c r="AM88" s="73">
        <f t="shared" si="29"/>
        <v>-0.56438694123388322</v>
      </c>
      <c r="AN88" s="73">
        <f t="shared" si="30"/>
        <v>-0.13499569805091505</v>
      </c>
    </row>
    <row r="89" spans="2:40" x14ac:dyDescent="0.25">
      <c r="B89" s="67">
        <f>+'Indice PondENGHO'!A86</f>
        <v>45261</v>
      </c>
      <c r="C89" s="73">
        <f>C$3*('Indice PondENGHO'!D86-'Indice PondENGHO'!D85)/'Indice PondENGHO'!$BL85</f>
        <v>11.494301675160811</v>
      </c>
      <c r="D89" s="73">
        <f>D$3*('Indice PondENGHO'!E86-'Indice PondENGHO'!E85)/'Indice PondENGHO'!$BL85</f>
        <v>0.34631861128840813</v>
      </c>
      <c r="E89" s="73">
        <f>E$3*('Indice PondENGHO'!F86-'Indice PondENGHO'!F85)/'Indice PondENGHO'!$BL85</f>
        <v>1.4405379412707076</v>
      </c>
      <c r="F89" s="73">
        <f>F$3*('Indice PondENGHO'!G86-'Indice PondENGHO'!G85)/'Indice PondENGHO'!$BL85</f>
        <v>1.3221700972612465</v>
      </c>
      <c r="G89" s="73">
        <f>G$3*('Indice PondENGHO'!H86-'Indice PondENGHO'!H85)/'Indice PondENGHO'!$BL85</f>
        <v>1.2729385504900765</v>
      </c>
      <c r="H89" s="73">
        <f>H$3*('Indice PondENGHO'!I86-'Indice PondENGHO'!I85)/'Indice PondENGHO'!$BL85</f>
        <v>1.494123961014183</v>
      </c>
      <c r="I89" s="73">
        <f>I$3*('Indice PondENGHO'!J86-'Indice PondENGHO'!J85)/'Indice PondENGHO'!$BL85</f>
        <v>3.0769221171386967</v>
      </c>
      <c r="J89" s="73">
        <f>J$3*('Indice PondENGHO'!K86-'Indice PondENGHO'!K85)/'Indice PondENGHO'!$BL85</f>
        <v>0.57495014331598371</v>
      </c>
      <c r="K89" s="73">
        <f>K$3*('Indice PondENGHO'!L86-'Indice PondENGHO'!L85)/'Indice PondENGHO'!$BL85</f>
        <v>1.4816366855198382</v>
      </c>
      <c r="L89" s="73">
        <f>L$3*('Indice PondENGHO'!M86-'Indice PondENGHO'!M85)/'Indice PondENGHO'!$BL85</f>
        <v>7.3246871202234234E-2</v>
      </c>
      <c r="M89" s="73">
        <f>M$3*('Indice PondENGHO'!N86-'Indice PondENGHO'!N85)/'Indice PondENGHO'!$BL85</f>
        <v>1.040016273295729</v>
      </c>
      <c r="N89" s="73">
        <f>N$3*('Indice PondENGHO'!O86-'Indice PondENGHO'!O85)/'Indice PondENGHO'!$BL85</f>
        <v>0.97191892583883144</v>
      </c>
      <c r="O89" s="67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3">
        <f t="shared" si="19"/>
        <v>6.1383433004759924</v>
      </c>
      <c r="AD89" s="73">
        <f t="shared" si="20"/>
        <v>5.2293567938005769E-2</v>
      </c>
      <c r="AE89" s="73">
        <f t="shared" si="21"/>
        <v>0.26978656978953586</v>
      </c>
      <c r="AF89" s="73">
        <f t="shared" si="22"/>
        <v>-2.6185350469963176E-2</v>
      </c>
      <c r="AG89" s="73">
        <f t="shared" si="23"/>
        <v>-0.97846357693167629</v>
      </c>
      <c r="AH89" s="73">
        <f t="shared" si="24"/>
        <v>-1.2652296143220751</v>
      </c>
      <c r="AI89" s="73">
        <f t="shared" si="25"/>
        <v>-1.5052474989149793</v>
      </c>
      <c r="AJ89" s="73">
        <f t="shared" si="26"/>
        <v>5.3436670690815036E-2</v>
      </c>
      <c r="AK89" s="73">
        <f t="shared" si="27"/>
        <v>-0.48838535986403597</v>
      </c>
      <c r="AL89" s="73">
        <f t="shared" si="28"/>
        <v>-0.11773613447733465</v>
      </c>
      <c r="AM89" s="73">
        <f t="shared" si="29"/>
        <v>-0.95790827239131016</v>
      </c>
      <c r="AN89" s="73">
        <f t="shared" si="30"/>
        <v>-0.34157745329246958</v>
      </c>
    </row>
    <row r="90" spans="2:40" x14ac:dyDescent="0.25">
      <c r="B90" s="67">
        <f>+'Indice PondENGHO'!A87</f>
        <v>45292</v>
      </c>
      <c r="C90" s="73">
        <f>C$3*('Indice PondENGHO'!D87-'Indice PondENGHO'!D86)/'Indice PondENGHO'!$BL86</f>
        <v>8.0926148968088185</v>
      </c>
      <c r="D90" s="73">
        <f>D$3*('Indice PondENGHO'!E87-'Indice PondENGHO'!E86)/'Indice PondENGHO'!$BL86</f>
        <v>0.34351971504759388</v>
      </c>
      <c r="E90" s="73">
        <f>E$3*('Indice PondENGHO'!F87-'Indice PondENGHO'!F86)/'Indice PondENGHO'!$BL86</f>
        <v>0.95956544822955181</v>
      </c>
      <c r="F90" s="73">
        <f>F$3*('Indice PondENGHO'!G87-'Indice PondENGHO'!G86)/'Indice PondENGHO'!$BL86</f>
        <v>1.3478289178301677</v>
      </c>
      <c r="G90" s="73">
        <f>G$3*('Indice PondENGHO'!H87-'Indice PondENGHO'!H86)/'Indice PondENGHO'!$BL86</f>
        <v>0.97417571167601802</v>
      </c>
      <c r="H90" s="73">
        <f>H$3*('Indice PondENGHO'!I87-'Indice PondENGHO'!I86)/'Indice PondENGHO'!$BL86</f>
        <v>0.97108157473225809</v>
      </c>
      <c r="I90" s="73">
        <f>I$3*('Indice PondENGHO'!J87-'Indice PondENGHO'!J86)/'Indice PondENGHO'!$BL86</f>
        <v>2.6655633234148635</v>
      </c>
      <c r="J90" s="73">
        <f>J$3*('Indice PondENGHO'!K87-'Indice PondENGHO'!K86)/'Indice PondENGHO'!$BL86</f>
        <v>0.84405203607726298</v>
      </c>
      <c r="K90" s="73">
        <f>K$3*('Indice PondENGHO'!L87-'Indice PondENGHO'!L86)/'Indice PondENGHO'!$BL86</f>
        <v>1.6584934051554059</v>
      </c>
      <c r="L90" s="73">
        <f>L$3*('Indice PondENGHO'!M87-'Indice PondENGHO'!M86)/'Indice PondENGHO'!$BL86</f>
        <v>1.0034240659921166E-2</v>
      </c>
      <c r="M90" s="73">
        <f>M$3*('Indice PondENGHO'!N87-'Indice PondENGHO'!N86)/'Indice PondENGHO'!$BL86</f>
        <v>0.91204522727737636</v>
      </c>
      <c r="N90" s="73">
        <f>N$3*('Indice PondENGHO'!O87-'Indice PondENGHO'!O86)/'Indice PondENGHO'!$BL86</f>
        <v>1.3779551275377857</v>
      </c>
      <c r="O90" s="67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3">
        <f t="shared" si="19"/>
        <v>4.229189236305821</v>
      </c>
      <c r="AD90" s="73">
        <f t="shared" si="20"/>
        <v>4.727106916081214E-2</v>
      </c>
      <c r="AE90" s="73">
        <f t="shared" si="21"/>
        <v>0.20339272570537081</v>
      </c>
      <c r="AF90" s="73">
        <f t="shared" si="22"/>
        <v>0.16481318909601628</v>
      </c>
      <c r="AG90" s="73">
        <f t="shared" si="23"/>
        <v>-0.73426843261312691</v>
      </c>
      <c r="AH90" s="73">
        <f t="shared" si="24"/>
        <v>-0.88659636376812778</v>
      </c>
      <c r="AI90" s="73">
        <f t="shared" si="25"/>
        <v>-1.3981913418825771</v>
      </c>
      <c r="AJ90" s="73">
        <f t="shared" si="26"/>
        <v>6.8965687292592448E-2</v>
      </c>
      <c r="AK90" s="73">
        <f t="shared" si="27"/>
        <v>-0.57328078323472931</v>
      </c>
      <c r="AL90" s="73">
        <f t="shared" si="28"/>
        <v>-9.8347357587241155E-3</v>
      </c>
      <c r="AM90" s="73">
        <f t="shared" si="29"/>
        <v>-0.81598205721468509</v>
      </c>
      <c r="AN90" s="73">
        <f t="shared" si="30"/>
        <v>-0.55357354536616366</v>
      </c>
    </row>
    <row r="91" spans="2:40" x14ac:dyDescent="0.25">
      <c r="B91" s="67">
        <f>+'Indice PondENGHO'!A88</f>
        <v>45323</v>
      </c>
      <c r="C91" s="73">
        <f>C$3*('Indice PondENGHO'!D88-'Indice PondENGHO'!D87)/'Indice PondENGHO'!$BL87</f>
        <v>4.4591808049132888</v>
      </c>
      <c r="D91" s="73">
        <f>D$3*('Indice PondENGHO'!E88-'Indice PondENGHO'!E87)/'Indice PondENGHO'!$BL87</f>
        <v>0.28600986835463948</v>
      </c>
      <c r="E91" s="73">
        <f>E$3*('Indice PondENGHO'!F88-'Indice PondENGHO'!F87)/'Indice PondENGHO'!$BL87</f>
        <v>0.55368659652542729</v>
      </c>
      <c r="F91" s="73">
        <f>F$3*('Indice PondENGHO'!G88-'Indice PondENGHO'!G87)/'Indice PondENGHO'!$BL87</f>
        <v>1.6579639565137805</v>
      </c>
      <c r="G91" s="73">
        <f>G$3*('Indice PondENGHO'!H88-'Indice PondENGHO'!H87)/'Indice PondENGHO'!$BL87</f>
        <v>0.45039380712018418</v>
      </c>
      <c r="H91" s="73">
        <f>H$3*('Indice PondENGHO'!I88-'Indice PondENGHO'!I87)/'Indice PondENGHO'!$BL87</f>
        <v>0.62809950109566648</v>
      </c>
      <c r="I91" s="73">
        <f>I$3*('Indice PondENGHO'!J88-'Indice PondENGHO'!J87)/'Indice PondENGHO'!$BL87</f>
        <v>2.0500026814606489</v>
      </c>
      <c r="J91" s="73">
        <f>J$3*('Indice PondENGHO'!K88-'Indice PondENGHO'!K87)/'Indice PondENGHO'!$BL87</f>
        <v>0.83700557928877894</v>
      </c>
      <c r="K91" s="73">
        <f>K$3*('Indice PondENGHO'!L88-'Indice PondENGHO'!L87)/'Indice PondENGHO'!$BL87</f>
        <v>0.62303959692287114</v>
      </c>
      <c r="L91" s="73">
        <f>L$3*('Indice PondENGHO'!M88-'Indice PondENGHO'!M87)/'Indice PondENGHO'!$BL87</f>
        <v>8.4996295254553364E-2</v>
      </c>
      <c r="M91" s="73">
        <f>M$3*('Indice PondENGHO'!N88-'Indice PondENGHO'!N87)/'Indice PondENGHO'!$BL87</f>
        <v>0.52991381628935674</v>
      </c>
      <c r="N91" s="73">
        <f>N$3*('Indice PondENGHO'!O88-'Indice PondENGHO'!O87)/'Indice PondENGHO'!$BL87</f>
        <v>0.62414888475083674</v>
      </c>
      <c r="O91" s="67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3">
        <f t="shared" si="19"/>
        <v>2.197086465416711</v>
      </c>
      <c r="AD91" s="73">
        <f t="shared" si="20"/>
        <v>3.472402959334514E-2</v>
      </c>
      <c r="AE91" s="73">
        <f t="shared" si="21"/>
        <v>0.1292612056598571</v>
      </c>
      <c r="AF91" s="73">
        <f t="shared" si="22"/>
        <v>-2.4386961896191162E-2</v>
      </c>
      <c r="AG91" s="73">
        <f t="shared" si="23"/>
        <v>-0.3509411229098881</v>
      </c>
      <c r="AH91" s="73">
        <f t="shared" si="24"/>
        <v>-0.63180047537769646</v>
      </c>
      <c r="AI91" s="73">
        <f t="shared" si="25"/>
        <v>-1.4442523938869436</v>
      </c>
      <c r="AJ91" s="73">
        <f t="shared" si="26"/>
        <v>3.7067849672154596E-2</v>
      </c>
      <c r="AK91" s="73">
        <f t="shared" si="27"/>
        <v>-0.19149764717221607</v>
      </c>
      <c r="AL91" s="73">
        <f t="shared" si="28"/>
        <v>-0.16966023033113004</v>
      </c>
      <c r="AM91" s="73">
        <f t="shared" si="29"/>
        <v>-0.42810929916497997</v>
      </c>
      <c r="AN91" s="73">
        <f t="shared" si="30"/>
        <v>-0.22573623968825962</v>
      </c>
    </row>
    <row r="92" spans="2:40" x14ac:dyDescent="0.25">
      <c r="B92" s="67">
        <f>+'Indice PondENGHO'!A89</f>
        <v>45352</v>
      </c>
      <c r="C92" s="73">
        <f>C$3*('Indice PondENGHO'!D89-'Indice PondENGHO'!D88)/'Indice PondENGHO'!$BL88</f>
        <v>3.9238389738480346</v>
      </c>
      <c r="D92" s="73">
        <f>D$3*('Indice PondENGHO'!E89-'Indice PondENGHO'!E88)/'Indice PondENGHO'!$BL88</f>
        <v>0.2096376537340533</v>
      </c>
      <c r="E92" s="73">
        <f>E$3*('Indice PondENGHO'!F89-'Indice PondENGHO'!F88)/'Indice PondENGHO'!$BL88</f>
        <v>0.69197181166545274</v>
      </c>
      <c r="F92" s="73">
        <f>F$3*('Indice PondENGHO'!G89-'Indice PondENGHO'!G88)/'Indice PondENGHO'!$BL88</f>
        <v>1.1061066677769151</v>
      </c>
      <c r="G92" s="73">
        <f>G$3*('Indice PondENGHO'!H89-'Indice PondENGHO'!H88)/'Indice PondENGHO'!$BL88</f>
        <v>0.21200742931727498</v>
      </c>
      <c r="H92" s="73">
        <f>H$3*('Indice PondENGHO'!I89-'Indice PondENGHO'!I88)/'Indice PondENGHO'!$BL88</f>
        <v>0.57462282693423272</v>
      </c>
      <c r="I92" s="73">
        <f>I$3*('Indice PondENGHO'!J89-'Indice PondENGHO'!J88)/'Indice PondENGHO'!$BL88</f>
        <v>1.5214032606469376</v>
      </c>
      <c r="J92" s="73">
        <f>J$3*('Indice PondENGHO'!K89-'Indice PondENGHO'!K88)/'Indice PondENGHO'!$BL88</f>
        <v>0.59606546310030939</v>
      </c>
      <c r="K92" s="73">
        <f>K$3*('Indice PondENGHO'!L89-'Indice PondENGHO'!L88)/'Indice PondENGHO'!$BL88</f>
        <v>0.57716442339563356</v>
      </c>
      <c r="L92" s="73">
        <f>L$3*('Indice PondENGHO'!M89-'Indice PondENGHO'!M88)/'Indice PondENGHO'!$BL88</f>
        <v>0.42175573024333524</v>
      </c>
      <c r="M92" s="73">
        <f>M$3*('Indice PondENGHO'!N89-'Indice PondENGHO'!N88)/'Indice PondENGHO'!$BL88</f>
        <v>0.37795096681155244</v>
      </c>
      <c r="N92" s="73">
        <f>N$3*('Indice PondENGHO'!O89-'Indice PondENGHO'!O88)/'Indice PondENGHO'!$BL88</f>
        <v>0.36183095722918579</v>
      </c>
      <c r="O92" s="67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3">
        <f t="shared" si="19"/>
        <v>1.9375011706902703</v>
      </c>
      <c r="AD92" s="73">
        <f t="shared" si="20"/>
        <v>3.0526614213443964E-2</v>
      </c>
      <c r="AE92" s="73">
        <f t="shared" si="21"/>
        <v>6.0243328193770984E-2</v>
      </c>
      <c r="AF92" s="73">
        <f t="shared" si="22"/>
        <v>-8.3538467491951485E-2</v>
      </c>
      <c r="AG92" s="73">
        <f t="shared" si="23"/>
        <v>-0.16221429457797351</v>
      </c>
      <c r="AH92" s="73">
        <f t="shared" si="24"/>
        <v>-0.54964705770883227</v>
      </c>
      <c r="AI92" s="73">
        <f t="shared" si="25"/>
        <v>-0.64047206160207093</v>
      </c>
      <c r="AJ92" s="73">
        <f t="shared" si="26"/>
        <v>3.3181698170750895E-2</v>
      </c>
      <c r="AK92" s="73">
        <f t="shared" si="27"/>
        <v>-0.20126302970605359</v>
      </c>
      <c r="AL92" s="73">
        <f t="shared" si="28"/>
        <v>-0.60433414559785215</v>
      </c>
      <c r="AM92" s="73">
        <f t="shared" si="29"/>
        <v>-0.33368744806468059</v>
      </c>
      <c r="AN92" s="73">
        <f t="shared" si="30"/>
        <v>-0.14583459202779614</v>
      </c>
    </row>
    <row r="93" spans="2:40" x14ac:dyDescent="0.25">
      <c r="B93" s="67">
        <f>+'Indice PondENGHO'!A90</f>
        <v>45383</v>
      </c>
      <c r="C93" s="73">
        <f>C$3*('Indice PondENGHO'!D90-'Indice PondENGHO'!D89)/'Indice PondENGHO'!$BL89</f>
        <v>2.3918451055575534</v>
      </c>
      <c r="D93" s="73">
        <f>D$3*('Indice PondENGHO'!E90-'Indice PondENGHO'!E89)/'Indice PondENGHO'!$BL89</f>
        <v>9.6331324948104285E-2</v>
      </c>
      <c r="E93" s="73">
        <f>E$3*('Indice PondENGHO'!F90-'Indice PondENGHO'!F89)/'Indice PondENGHO'!$BL89</f>
        <v>0.66336867390292997</v>
      </c>
      <c r="F93" s="73">
        <f>F$3*('Indice PondENGHO'!G90-'Indice PondENGHO'!G89)/'Indice PondENGHO'!$BL89</f>
        <v>2.9449490776210667</v>
      </c>
      <c r="G93" s="73">
        <f>G$3*('Indice PondENGHO'!H90-'Indice PondENGHO'!H89)/'Indice PondENGHO'!$BL89</f>
        <v>0.26088646622762135</v>
      </c>
      <c r="H93" s="73">
        <f>H$3*('Indice PondENGHO'!I90-'Indice PondENGHO'!I89)/'Indice PondENGHO'!$BL89</f>
        <v>0.43564394424446629</v>
      </c>
      <c r="I93" s="73">
        <f>I$3*('Indice PondENGHO'!J90-'Indice PondENGHO'!J89)/'Indice PondENGHO'!$BL89</f>
        <v>0.70156356551749777</v>
      </c>
      <c r="J93" s="73">
        <f>J$3*('Indice PondENGHO'!K90-'Indice PondENGHO'!K89)/'Indice PondENGHO'!$BL89</f>
        <v>0.57348776203417506</v>
      </c>
      <c r="K93" s="73">
        <f>K$3*('Indice PondENGHO'!L90-'Indice PondENGHO'!L89)/'Indice PondENGHO'!$BL89</f>
        <v>0.50694844923769</v>
      </c>
      <c r="L93" s="73">
        <f>L$3*('Indice PondENGHO'!M90-'Indice PondENGHO'!M89)/'Indice PondENGHO'!$BL89</f>
        <v>9.5373755011683659E-2</v>
      </c>
      <c r="M93" s="73">
        <f>M$3*('Indice PondENGHO'!N90-'Indice PondENGHO'!N89)/'Indice PondENGHO'!$BL89</f>
        <v>0.31465610421057155</v>
      </c>
      <c r="N93" s="73">
        <f>N$3*('Indice PondENGHO'!O90-'Indice PondENGHO'!O89)/'Indice PondENGHO'!$BL89</f>
        <v>0.21653314411578367</v>
      </c>
      <c r="O93" s="67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3">
        <f t="shared" si="19"/>
        <v>1.29245824605085</v>
      </c>
      <c r="AD93" s="73">
        <f t="shared" si="20"/>
        <v>1.5184596927066016E-2</v>
      </c>
      <c r="AE93" s="73">
        <f t="shared" si="21"/>
        <v>0.1326707940586932</v>
      </c>
      <c r="AF93" s="73">
        <f t="shared" si="22"/>
        <v>-0.42250505774402836</v>
      </c>
      <c r="AG93" s="73">
        <f t="shared" si="23"/>
        <v>-0.20792562972540141</v>
      </c>
      <c r="AH93" s="73">
        <f t="shared" si="24"/>
        <v>-0.41649755392892507</v>
      </c>
      <c r="AI93" s="73">
        <f t="shared" si="25"/>
        <v>-0.36099123777590136</v>
      </c>
      <c r="AJ93" s="73">
        <f t="shared" si="26"/>
        <v>5.219148097094406E-2</v>
      </c>
      <c r="AK93" s="73">
        <f t="shared" si="27"/>
        <v>-0.11860361039736089</v>
      </c>
      <c r="AL93" s="73">
        <f t="shared" si="28"/>
        <v>-0.14159567361321429</v>
      </c>
      <c r="AM93" s="73">
        <f t="shared" si="29"/>
        <v>-0.31562895339877806</v>
      </c>
      <c r="AN93" s="73">
        <f t="shared" si="30"/>
        <v>-8.1850872280314513E-2</v>
      </c>
    </row>
    <row r="94" spans="2:40" x14ac:dyDescent="0.25">
      <c r="B94" s="67">
        <f>+'Indice PondENGHO'!A91</f>
        <v>45413</v>
      </c>
      <c r="C94" s="73">
        <f>C$3*('Indice PondENGHO'!D91-'Indice PondENGHO'!D90)/'Indice PondENGHO'!$BL90</f>
        <v>1.7726930178119651</v>
      </c>
      <c r="D94" s="73">
        <f>D$3*('Indice PondENGHO'!E91-'Indice PondENGHO'!E90)/'Indice PondENGHO'!$BL90</f>
        <v>0.10999557180271198</v>
      </c>
      <c r="E94" s="73">
        <f>E$3*('Indice PondENGHO'!F91-'Indice PondENGHO'!F90)/'Indice PondENGHO'!$BL90</f>
        <v>0.26711338917078797</v>
      </c>
      <c r="F94" s="73">
        <f>F$3*('Indice PondENGHO'!G91-'Indice PondENGHO'!G90)/'Indice PondENGHO'!$BL90</f>
        <v>0.29224712223505989</v>
      </c>
      <c r="G94" s="73">
        <f>G$3*('Indice PondENGHO'!H91-'Indice PondENGHO'!H90)/'Indice PondENGHO'!$BL90</f>
        <v>0.13150500018651964</v>
      </c>
      <c r="H94" s="73">
        <f>H$3*('Indice PondENGHO'!I91-'Indice PondENGHO'!I90)/'Indice PondENGHO'!$BL90</f>
        <v>4.149252555582883E-2</v>
      </c>
      <c r="I94" s="73">
        <f>I$3*('Indice PondENGHO'!J91-'Indice PondENGHO'!J90)/'Indice PondENGHO'!$BL90</f>
        <v>0.49186867263051043</v>
      </c>
      <c r="J94" s="73">
        <f>J$3*('Indice PondENGHO'!K91-'Indice PondENGHO'!K90)/'Indice PondENGHO'!$BL90</f>
        <v>0.34144525919209251</v>
      </c>
      <c r="K94" s="73">
        <f>K$3*('Indice PondENGHO'!L91-'Indice PondENGHO'!L90)/'Indice PondENGHO'!$BL90</f>
        <v>0.28668008041650145</v>
      </c>
      <c r="L94" s="73">
        <f>L$3*('Indice PondENGHO'!M91-'Indice PondENGHO'!M90)/'Indice PondENGHO'!$BL90</f>
        <v>8.3710469946692928E-2</v>
      </c>
      <c r="M94" s="73">
        <f>M$3*('Indice PondENGHO'!N91-'Indice PondENGHO'!N90)/'Indice PondENGHO'!$BL90</f>
        <v>0.2375636612961369</v>
      </c>
      <c r="N94" s="73">
        <f>N$3*('Indice PondENGHO'!O91-'Indice PondENGHO'!O90)/'Indice PondENGHO'!$BL90</f>
        <v>0.15328925835287632</v>
      </c>
      <c r="O94" s="67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3">
        <f t="shared" si="19"/>
        <v>0.89075448210512853</v>
      </c>
      <c r="AD94" s="73">
        <f t="shared" si="20"/>
        <v>1.3426294808167774E-2</v>
      </c>
      <c r="AE94" s="73">
        <f t="shared" si="21"/>
        <v>6.4591373163832455E-2</v>
      </c>
      <c r="AF94" s="73">
        <f t="shared" si="22"/>
        <v>1.5278234613734565E-2</v>
      </c>
      <c r="AG94" s="73">
        <f t="shared" si="23"/>
        <v>-8.9915179505710874E-2</v>
      </c>
      <c r="AH94" s="73">
        <f t="shared" si="24"/>
        <v>-7.0693819870300822E-3</v>
      </c>
      <c r="AI94" s="73">
        <f t="shared" si="25"/>
        <v>-0.1860909830195146</v>
      </c>
      <c r="AJ94" s="73">
        <f t="shared" si="26"/>
        <v>1.7878238294554427E-2</v>
      </c>
      <c r="AK94" s="73">
        <f t="shared" si="27"/>
        <v>-0.13571106958805706</v>
      </c>
      <c r="AL94" s="73">
        <f t="shared" si="28"/>
        <v>-0.14634494534490045</v>
      </c>
      <c r="AM94" s="73">
        <f t="shared" si="29"/>
        <v>-0.23664639358291448</v>
      </c>
      <c r="AN94" s="73">
        <f t="shared" si="30"/>
        <v>-7.099720268345372E-2</v>
      </c>
    </row>
    <row r="95" spans="2:40" x14ac:dyDescent="0.25">
      <c r="B95" s="67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67"/>
    </row>
    <row r="96" spans="2:40" x14ac:dyDescent="0.25">
      <c r="B96" s="67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67"/>
    </row>
    <row r="97" spans="2:15" x14ac:dyDescent="0.25">
      <c r="B97" s="67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67"/>
    </row>
    <row r="98" spans="2:15" x14ac:dyDescent="0.25">
      <c r="B98" s="67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67"/>
    </row>
    <row r="99" spans="2:15" x14ac:dyDescent="0.25">
      <c r="B99" s="67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67"/>
    </row>
    <row r="100" spans="2:15" x14ac:dyDescent="0.25">
      <c r="B100" s="67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67"/>
    </row>
    <row r="101" spans="2:15" x14ac:dyDescent="0.25">
      <c r="B101" s="67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67"/>
    </row>
    <row r="102" spans="2:15" x14ac:dyDescent="0.25">
      <c r="B102" s="67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67"/>
    </row>
    <row r="103" spans="2:15" x14ac:dyDescent="0.25">
      <c r="B103" s="67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67"/>
    </row>
    <row r="104" spans="2:15" x14ac:dyDescent="0.25">
      <c r="B104" s="67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67"/>
    </row>
    <row r="105" spans="2:15" x14ac:dyDescent="0.25">
      <c r="B105" s="67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67"/>
    </row>
    <row r="106" spans="2:15" x14ac:dyDescent="0.25">
      <c r="B106" s="67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67"/>
    </row>
    <row r="107" spans="2:15" x14ac:dyDescent="0.25">
      <c r="B107" s="67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67"/>
    </row>
    <row r="108" spans="2:15" x14ac:dyDescent="0.25">
      <c r="B108" s="67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67"/>
    </row>
    <row r="109" spans="2:15" x14ac:dyDescent="0.25">
      <c r="B109" s="67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67"/>
    </row>
    <row r="110" spans="2:15" x14ac:dyDescent="0.25">
      <c r="B110" s="67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67"/>
    </row>
    <row r="111" spans="2:15" x14ac:dyDescent="0.25">
      <c r="B111" s="67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67"/>
    </row>
    <row r="112" spans="2:15" x14ac:dyDescent="0.25">
      <c r="B112" s="67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67"/>
    </row>
    <row r="113" spans="2:15" x14ac:dyDescent="0.25">
      <c r="B113" s="67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67"/>
    </row>
    <row r="114" spans="2:15" x14ac:dyDescent="0.25">
      <c r="B114" s="67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67"/>
    </row>
    <row r="115" spans="2:15" x14ac:dyDescent="0.25">
      <c r="B115" s="67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67"/>
    </row>
    <row r="116" spans="2:15" x14ac:dyDescent="0.25">
      <c r="B116" s="67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67"/>
    </row>
    <row r="117" spans="2:15" x14ac:dyDescent="0.25">
      <c r="B117" s="67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67"/>
    </row>
    <row r="118" spans="2:15" x14ac:dyDescent="0.25">
      <c r="B118" s="67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67"/>
    </row>
    <row r="119" spans="2:15" x14ac:dyDescent="0.25">
      <c r="B119" s="67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67"/>
    </row>
    <row r="120" spans="2:15" x14ac:dyDescent="0.25">
      <c r="B120" s="67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67"/>
    </row>
    <row r="121" spans="2:15" x14ac:dyDescent="0.25">
      <c r="B121" s="67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67"/>
    </row>
    <row r="122" spans="2:15" x14ac:dyDescent="0.25">
      <c r="B122" s="67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67"/>
    </row>
    <row r="123" spans="2:15" x14ac:dyDescent="0.25">
      <c r="B123" s="67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67"/>
    </row>
    <row r="124" spans="2:15" x14ac:dyDescent="0.25">
      <c r="B124" s="67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67"/>
    </row>
    <row r="125" spans="2:15" x14ac:dyDescent="0.25">
      <c r="B125" s="67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67"/>
    </row>
    <row r="126" spans="2:15" x14ac:dyDescent="0.25">
      <c r="B126" s="67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67"/>
    </row>
    <row r="127" spans="2:15" x14ac:dyDescent="0.25">
      <c r="B127" s="67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67"/>
    </row>
    <row r="128" spans="2:15" x14ac:dyDescent="0.25">
      <c r="B128" s="67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67"/>
    </row>
    <row r="129" spans="2:15" x14ac:dyDescent="0.25">
      <c r="B129" s="67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67"/>
    </row>
    <row r="130" spans="2:15" x14ac:dyDescent="0.25">
      <c r="B130" s="67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67"/>
    </row>
    <row r="131" spans="2:15" x14ac:dyDescent="0.25">
      <c r="B131" s="67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67"/>
    </row>
    <row r="132" spans="2:15" x14ac:dyDescent="0.25">
      <c r="B132" s="67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67"/>
    </row>
    <row r="133" spans="2:15" x14ac:dyDescent="0.25">
      <c r="B133" s="67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67"/>
    </row>
    <row r="134" spans="2:15" x14ac:dyDescent="0.25">
      <c r="B134" s="67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67"/>
    </row>
    <row r="135" spans="2:15" x14ac:dyDescent="0.25">
      <c r="B135" s="67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67"/>
    </row>
    <row r="136" spans="2:15" x14ac:dyDescent="0.25">
      <c r="B136" s="67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67"/>
    </row>
    <row r="137" spans="2:15" x14ac:dyDescent="0.25">
      <c r="B137" s="67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67"/>
    </row>
    <row r="138" spans="2:15" x14ac:dyDescent="0.25">
      <c r="B138" s="67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67"/>
    </row>
    <row r="139" spans="2:15" x14ac:dyDescent="0.25">
      <c r="B139" s="67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67"/>
    </row>
    <row r="140" spans="2:15" x14ac:dyDescent="0.25">
      <c r="B140" s="67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67"/>
    </row>
    <row r="141" spans="2:15" x14ac:dyDescent="0.25">
      <c r="B141" s="67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67"/>
    </row>
    <row r="142" spans="2:15" x14ac:dyDescent="0.25">
      <c r="B142" s="67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67"/>
    </row>
    <row r="143" spans="2:15" x14ac:dyDescent="0.25">
      <c r="B143" s="67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67"/>
    </row>
    <row r="144" spans="2:15" x14ac:dyDescent="0.25">
      <c r="B144" s="67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67"/>
    </row>
    <row r="145" spans="2:15" x14ac:dyDescent="0.25">
      <c r="B145" s="67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67"/>
    </row>
    <row r="146" spans="2:15" x14ac:dyDescent="0.25">
      <c r="B146" s="67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67"/>
    </row>
    <row r="147" spans="2:15" x14ac:dyDescent="0.25">
      <c r="B147" s="67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67"/>
    </row>
    <row r="148" spans="2:15" x14ac:dyDescent="0.25">
      <c r="B148" s="67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67"/>
    </row>
    <row r="149" spans="2:15" x14ac:dyDescent="0.25">
      <c r="B149" s="67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67"/>
    </row>
    <row r="150" spans="2:15" x14ac:dyDescent="0.25">
      <c r="B150" s="67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67"/>
    </row>
    <row r="151" spans="2:15" x14ac:dyDescent="0.25">
      <c r="B151" s="67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67"/>
    </row>
    <row r="152" spans="2:15" x14ac:dyDescent="0.25">
      <c r="B152" s="67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67"/>
    </row>
    <row r="153" spans="2:15" x14ac:dyDescent="0.25">
      <c r="B153" s="67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67"/>
    </row>
    <row r="154" spans="2:15" x14ac:dyDescent="0.25">
      <c r="B154" s="67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67"/>
    </row>
    <row r="155" spans="2:15" x14ac:dyDescent="0.25">
      <c r="B155" s="67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67"/>
    </row>
    <row r="156" spans="2:15" x14ac:dyDescent="0.25">
      <c r="B156" s="67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67"/>
    </row>
    <row r="157" spans="2:15" x14ac:dyDescent="0.25">
      <c r="B157" s="67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67"/>
    </row>
    <row r="158" spans="2:15" x14ac:dyDescent="0.25">
      <c r="B158" s="67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67"/>
    </row>
    <row r="159" spans="2:15" x14ac:dyDescent="0.25">
      <c r="B159" s="67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67"/>
    </row>
    <row r="160" spans="2:15" x14ac:dyDescent="0.25">
      <c r="B160" s="67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67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4"/>
  <sheetViews>
    <sheetView zoomScale="105" zoomScaleNormal="145" workbookViewId="0">
      <pane xSplit="3" ySplit="3" topLeftCell="BF79" activePane="bottomRight" state="frozen"/>
      <selection pane="topRight" activeCell="D1" sqref="D1"/>
      <selection pane="bottomLeft" activeCell="A4" sqref="A4"/>
      <selection pane="bottomRight" activeCell="A92" sqref="A92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74" t="s">
        <v>94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  <c r="P1" s="74" t="s">
        <v>95</v>
      </c>
      <c r="Q1" s="75"/>
      <c r="R1" s="75"/>
      <c r="S1" s="75"/>
      <c r="T1" s="75"/>
      <c r="U1" s="75"/>
      <c r="V1" s="75"/>
      <c r="W1" s="75"/>
      <c r="X1" s="75"/>
      <c r="Y1" s="75"/>
      <c r="Z1" s="75"/>
      <c r="AA1" s="76"/>
      <c r="AB1" s="74" t="s">
        <v>96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6"/>
      <c r="AN1" s="74" t="s">
        <v>97</v>
      </c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6"/>
      <c r="AZ1" s="74" t="s">
        <v>98</v>
      </c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94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zoomScale="112" zoomScaleNormal="85" workbookViewId="0">
      <selection activeCell="G6" sqref="G6:G10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77" t="s">
        <v>133</v>
      </c>
      <c r="F3" s="77"/>
      <c r="G3" s="77"/>
      <c r="H3" s="77"/>
      <c r="I3" s="59"/>
      <c r="K3" s="77" t="s">
        <v>134</v>
      </c>
      <c r="L3" s="77"/>
      <c r="M3" s="77"/>
      <c r="N3" s="77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5">
        <f>+$B$7</f>
        <v>45444</v>
      </c>
      <c r="E6" s="59" t="s">
        <v>130</v>
      </c>
      <c r="F6" s="59">
        <v>1</v>
      </c>
      <c r="G6" s="84">
        <f>100*VLOOKUP($D$6,'Infla Mensual PondENGHO'!$A$3:$BP$100000,$C6)</f>
        <v>4.4035154730669657</v>
      </c>
      <c r="H6" s="61">
        <f>100*VLOOKUP($D$6,'Infla Interanual PondENGHO'!$A$3:$BP$100000,$C6)</f>
        <v>269.46383473485918</v>
      </c>
      <c r="I6" s="59"/>
      <c r="K6" s="67">
        <f>+DATE(P6,Q6,1)</f>
        <v>45078</v>
      </c>
      <c r="L6" s="38" t="s">
        <v>137</v>
      </c>
      <c r="M6" s="68">
        <f>100*VLOOKUP($K6,'Infla Mensual PondENGHO'!$A$3:'Infla Mensual PondENGHO'!$A$3:$BP$1000000,COLUMN($BL$1),FALSE)</f>
        <v>5.6976255082355154</v>
      </c>
      <c r="P6">
        <f>+YEAR(D6)-1</f>
        <v>2023</v>
      </c>
      <c r="Q6">
        <f>+MONTH(D6)</f>
        <v>6</v>
      </c>
      <c r="S6">
        <v>1</v>
      </c>
    </row>
    <row r="7" spans="1:19" x14ac:dyDescent="0.25">
      <c r="A7" s="59"/>
      <c r="B7" s="65">
        <f>+MAX('Infla Mensual PondENGHO'!A4:A100000)</f>
        <v>45444</v>
      </c>
      <c r="C7" s="59">
        <f>+C6+1</f>
        <v>65</v>
      </c>
      <c r="D7" s="65">
        <f t="shared" ref="D7:D10" si="0">+$B$7</f>
        <v>45444</v>
      </c>
      <c r="E7" s="59"/>
      <c r="F7" s="59">
        <f>+F6+1</f>
        <v>2</v>
      </c>
      <c r="G7" s="84">
        <f>100*VLOOKUP($D$6,'Infla Mensual PondENGHO'!$A$3:$BP$100000,$C7)</f>
        <v>4.5015003881451854</v>
      </c>
      <c r="H7" s="61">
        <f>100*VLOOKUP($D$6,'Infla Interanual PondENGHO'!$A$3:$BP$100000,$C7)</f>
        <v>271.13183997011521</v>
      </c>
      <c r="I7" s="59"/>
      <c r="K7" s="67">
        <f t="shared" ref="K7:K18" si="1">+DATE(P7,Q7,1)</f>
        <v>45108</v>
      </c>
      <c r="L7" s="38" t="s">
        <v>137</v>
      </c>
      <c r="M7" s="68">
        <f>100*VLOOKUP($K7,'Infla Mensual PondENGHO'!$A$3:'Infla Mensual PondENGHO'!$A$3:$BP$1000000,COLUMN($BL$1),FALSE)</f>
        <v>6.1142218424594663</v>
      </c>
      <c r="P7">
        <f>+IF(Q6=12,P6+1,P6)</f>
        <v>2023</v>
      </c>
      <c r="Q7">
        <f>+IF(Q6=12,1,Q6+1)</f>
        <v>7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5">
        <f t="shared" si="0"/>
        <v>45444</v>
      </c>
      <c r="E8" s="59"/>
      <c r="F8" s="59">
        <f t="shared" ref="F8:F9" si="3">+F7+1</f>
        <v>3</v>
      </c>
      <c r="G8" s="84">
        <f>100*VLOOKUP($D$6,'Infla Mensual PondENGHO'!$A$3:$BP$100000,$C8)</f>
        <v>4.5507087162101945</v>
      </c>
      <c r="H8" s="61">
        <f>100*VLOOKUP($D$6,'Infla Interanual PondENGHO'!$A$3:$BP$100000,$C8)</f>
        <v>271.8644514197884</v>
      </c>
      <c r="I8" s="59"/>
      <c r="K8" s="67">
        <f t="shared" si="1"/>
        <v>45139</v>
      </c>
      <c r="L8" s="38" t="s">
        <v>137</v>
      </c>
      <c r="M8" s="68">
        <f>100*VLOOKUP($K8,'Infla Mensual PondENGHO'!$A$3:'Infla Mensual PondENGHO'!$A$3:$BP$1000000,COLUMN($BL$1),FALSE)</f>
        <v>13.051800137981262</v>
      </c>
      <c r="P8">
        <f t="shared" ref="P8:P17" si="4">+IF(Q7=12,P7+1,P7)</f>
        <v>2023</v>
      </c>
      <c r="Q8">
        <f t="shared" ref="Q8:Q17" si="5">+IF(Q7=12,1,Q7+1)</f>
        <v>8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5">
        <f t="shared" si="0"/>
        <v>45444</v>
      </c>
      <c r="E9" s="59"/>
      <c r="F9" s="59">
        <f t="shared" si="3"/>
        <v>4</v>
      </c>
      <c r="G9" s="84">
        <f>100*VLOOKUP($D$6,'Infla Mensual PondENGHO'!$A$3:$BP$100000,$C9)</f>
        <v>4.5899632458950235</v>
      </c>
      <c r="H9" s="61">
        <f>100*VLOOKUP($D$6,'Infla Interanual PondENGHO'!$A$3:$BP$100000,$C9)</f>
        <v>272.25688276857016</v>
      </c>
      <c r="I9" s="59"/>
      <c r="K9" s="67">
        <f t="shared" si="1"/>
        <v>45170</v>
      </c>
      <c r="L9" s="38" t="s">
        <v>137</v>
      </c>
      <c r="M9" s="68">
        <f>100*VLOOKUP($K9,'Infla Mensual PondENGHO'!$A$3:'Infla Mensual PondENGHO'!$A$3:$BP$1000000,COLUMN($BL$1),FALSE)</f>
        <v>13.247857195113033</v>
      </c>
      <c r="P9">
        <f t="shared" si="4"/>
        <v>2023</v>
      </c>
      <c r="Q9">
        <f t="shared" si="5"/>
        <v>9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5">
        <f t="shared" si="0"/>
        <v>45444</v>
      </c>
      <c r="E10" s="59" t="s">
        <v>131</v>
      </c>
      <c r="F10" s="59">
        <v>5</v>
      </c>
      <c r="G10" s="84">
        <f>100*VLOOKUP($D$6,'Infla Mensual PondENGHO'!$A$3:$BP$100000,$C10)</f>
        <v>4.7006677421264742</v>
      </c>
      <c r="H10" s="61">
        <f>100*VLOOKUP($D$6,'Infla Interanual PondENGHO'!$A$3:$BP$100000,$C10)</f>
        <v>272.1832384568873</v>
      </c>
      <c r="I10" s="59"/>
      <c r="K10" s="67">
        <f t="shared" si="1"/>
        <v>45200</v>
      </c>
      <c r="L10" s="38" t="s">
        <v>137</v>
      </c>
      <c r="M10" s="68">
        <f>100*VLOOKUP($K10,'Infla Mensual PondENGHO'!$A$3:'Infla Mensual PondENGHO'!$A$3:$BP$1000000,COLUMN($BL$1),FALSE)</f>
        <v>8.1310040635020222</v>
      </c>
      <c r="P10">
        <f t="shared" si="4"/>
        <v>2023</v>
      </c>
      <c r="Q10">
        <f t="shared" si="5"/>
        <v>10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7">
        <f t="shared" si="1"/>
        <v>45231</v>
      </c>
      <c r="L11" s="38" t="s">
        <v>137</v>
      </c>
      <c r="M11" s="68">
        <f>100*VLOOKUP($K11,'Infla Mensual PondENGHO'!$A$3:'Infla Mensual PondENGHO'!$A$3:$BP$1000000,COLUMN($BL$1),FALSE)</f>
        <v>13.044013553219958</v>
      </c>
      <c r="P11">
        <f t="shared" si="4"/>
        <v>2023</v>
      </c>
      <c r="Q11">
        <f t="shared" si="5"/>
        <v>11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77" t="s">
        <v>132</v>
      </c>
      <c r="F12" s="77"/>
      <c r="G12" s="64">
        <f>+G6-G10</f>
        <v>-0.29715226905950853</v>
      </c>
      <c r="H12" s="64">
        <f t="shared" ref="H12" si="7">+H6-H10</f>
        <v>-2.7194037220281189</v>
      </c>
      <c r="I12" s="59"/>
      <c r="K12" s="67">
        <f t="shared" si="1"/>
        <v>45261</v>
      </c>
      <c r="L12" s="38" t="s">
        <v>137</v>
      </c>
      <c r="M12" s="68">
        <f>100*VLOOKUP($K12,'Infla Mensual PondENGHO'!$A$3:'Infla Mensual PondENGHO'!$A$3:$BP$1000000,COLUMN($BL$1),FALSE)</f>
        <v>25.930668071910269</v>
      </c>
      <c r="P12">
        <f t="shared" si="4"/>
        <v>2023</v>
      </c>
      <c r="Q12">
        <f t="shared" si="5"/>
        <v>12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7">
        <f t="shared" si="1"/>
        <v>45292</v>
      </c>
      <c r="L13" s="38" t="s">
        <v>137</v>
      </c>
      <c r="M13" s="68">
        <f>100*VLOOKUP($K13,'Infla Mensual PondENGHO'!$A$3:'Infla Mensual PondENGHO'!$A$3:$BP$1000000,COLUMN($BL$1),FALSE)</f>
        <v>20.458141154209521</v>
      </c>
      <c r="P13">
        <f t="shared" si="4"/>
        <v>2024</v>
      </c>
      <c r="Q13">
        <f t="shared" si="5"/>
        <v>1</v>
      </c>
      <c r="S13">
        <f t="shared" si="6"/>
        <v>8</v>
      </c>
    </row>
    <row r="14" spans="1:19" x14ac:dyDescent="0.25">
      <c r="K14" s="67">
        <f t="shared" si="1"/>
        <v>45323</v>
      </c>
      <c r="L14" s="38" t="s">
        <v>137</v>
      </c>
      <c r="M14" s="68">
        <f>100*VLOOKUP($K14,'Infla Mensual PondENGHO'!$A$3:'Infla Mensual PondENGHO'!$A$3:$BP$1000000,COLUMN($BL$1),FALSE)</f>
        <v>12.452032037765882</v>
      </c>
      <c r="P14">
        <f t="shared" si="4"/>
        <v>2024</v>
      </c>
      <c r="Q14">
        <f t="shared" si="5"/>
        <v>2</v>
      </c>
      <c r="S14">
        <f t="shared" si="6"/>
        <v>9</v>
      </c>
    </row>
    <row r="15" spans="1:19" x14ac:dyDescent="0.25">
      <c r="K15" s="67">
        <f t="shared" si="1"/>
        <v>45352</v>
      </c>
      <c r="L15" s="38" t="s">
        <v>137</v>
      </c>
      <c r="M15" s="68">
        <f>100*VLOOKUP($K15,'Infla Mensual PondENGHO'!$A$3:'Infla Mensual PondENGHO'!$A$3:$BP$1000000,COLUMN($BL$1),FALSE)</f>
        <v>10.495215982218188</v>
      </c>
      <c r="P15">
        <f t="shared" si="4"/>
        <v>2024</v>
      </c>
      <c r="Q15">
        <f t="shared" si="5"/>
        <v>3</v>
      </c>
      <c r="S15">
        <f t="shared" si="6"/>
        <v>10</v>
      </c>
    </row>
    <row r="16" spans="1:19" x14ac:dyDescent="0.25">
      <c r="K16" s="67">
        <f t="shared" si="1"/>
        <v>45383</v>
      </c>
      <c r="L16" s="38" t="s">
        <v>137</v>
      </c>
      <c r="M16" s="68">
        <f>100*VLOOKUP($K16,'Infla Mensual PondENGHO'!$A$3:'Infla Mensual PondENGHO'!$A$3:$BP$1000000,COLUMN($BL$1),FALSE)</f>
        <v>8.4299238461447388</v>
      </c>
      <c r="P16">
        <f t="shared" si="4"/>
        <v>2024</v>
      </c>
      <c r="Q16">
        <f t="shared" si="5"/>
        <v>4</v>
      </c>
      <c r="S16">
        <f t="shared" si="6"/>
        <v>11</v>
      </c>
    </row>
    <row r="17" spans="8:19" x14ac:dyDescent="0.25">
      <c r="K17" s="67">
        <f t="shared" si="1"/>
        <v>45413</v>
      </c>
      <c r="L17" s="38" t="s">
        <v>137</v>
      </c>
      <c r="M17" s="68">
        <f>100*VLOOKUP($K17,'Infla Mensual PondENGHO'!$A$3:'Infla Mensual PondENGHO'!$A$3:$BP$1000000,COLUMN($BL$1),FALSE)</f>
        <v>4.2678306560887114</v>
      </c>
      <c r="P17">
        <f t="shared" si="4"/>
        <v>2024</v>
      </c>
      <c r="Q17">
        <f t="shared" si="5"/>
        <v>5</v>
      </c>
      <c r="S17">
        <f t="shared" si="6"/>
        <v>12</v>
      </c>
    </row>
    <row r="18" spans="8:19" x14ac:dyDescent="0.25">
      <c r="K18" s="67">
        <f t="shared" si="1"/>
        <v>45444</v>
      </c>
      <c r="L18" s="38" t="s">
        <v>137</v>
      </c>
      <c r="M18" s="68">
        <f>100*VLOOKUP($K18,'Infla Mensual PondENGHO'!$A$3:'Infla Mensual PondENGHO'!$A$3:$BP$1000000,COLUMN($BL$1),FALSE)</f>
        <v>4.4035154730669657</v>
      </c>
      <c r="P18">
        <f t="shared" ref="P18" si="8">+IF(Q17=12,P17+1,P17)</f>
        <v>2024</v>
      </c>
      <c r="Q18">
        <f t="shared" ref="Q18" si="9">+IF(Q17=12,1,Q17+1)</f>
        <v>6</v>
      </c>
      <c r="S18">
        <f t="shared" ref="S18" si="10">+S17+1</f>
        <v>13</v>
      </c>
    </row>
    <row r="19" spans="8:19" x14ac:dyDescent="0.25">
      <c r="K19" s="67">
        <f>+K6</f>
        <v>45078</v>
      </c>
      <c r="L19" s="38" t="s">
        <v>138</v>
      </c>
      <c r="M19" s="68">
        <f>100*VLOOKUP($K19,'Infla Mensual PondENGHO'!$A$3:'Infla Mensual PondENGHO'!$A$3:$BP$1000000,COLUMN($BM$1),FALSE)</f>
        <v>5.7797379716095554</v>
      </c>
    </row>
    <row r="20" spans="8:19" x14ac:dyDescent="0.25">
      <c r="K20" s="67">
        <f t="shared" ref="K20:K70" si="11">+K7</f>
        <v>45108</v>
      </c>
      <c r="L20" s="38" t="s">
        <v>138</v>
      </c>
      <c r="M20" s="68">
        <f>100*VLOOKUP($K20,'Infla Mensual PondENGHO'!$A$3:'Infla Mensual PondENGHO'!$A$3:$BP$1000000,COLUMN($BM$1),FALSE)</f>
        <v>6.2276960487531063</v>
      </c>
    </row>
    <row r="21" spans="8:19" x14ac:dyDescent="0.25">
      <c r="K21" s="67">
        <f t="shared" si="11"/>
        <v>45139</v>
      </c>
      <c r="L21" s="38" t="s">
        <v>138</v>
      </c>
      <c r="M21" s="68">
        <f>100*VLOOKUP($K21,'Infla Mensual PondENGHO'!$A$3:'Infla Mensual PondENGHO'!$A$3:$BP$1000000,COLUMN($BM$1),FALSE)</f>
        <v>12.599511781629346</v>
      </c>
    </row>
    <row r="22" spans="8:19" x14ac:dyDescent="0.25">
      <c r="H22" s="58"/>
      <c r="K22" s="67">
        <f t="shared" si="11"/>
        <v>45170</v>
      </c>
      <c r="L22" s="38" t="s">
        <v>138</v>
      </c>
      <c r="M22" s="68">
        <f>100*VLOOKUP($K22,'Infla Mensual PondENGHO'!$A$3:'Infla Mensual PondENGHO'!$A$3:$BP$1000000,COLUMN($BM$1),FALSE)</f>
        <v>12.985278325771588</v>
      </c>
    </row>
    <row r="23" spans="8:19" x14ac:dyDescent="0.25">
      <c r="K23" s="67">
        <f t="shared" si="11"/>
        <v>45200</v>
      </c>
      <c r="L23" s="38" t="s">
        <v>138</v>
      </c>
      <c r="M23" s="68">
        <f>100*VLOOKUP($K23,'Infla Mensual PondENGHO'!$A$3:'Infla Mensual PondENGHO'!$A$3:$BP$1000000,COLUMN($BM$1),FALSE)</f>
        <v>8.2531664141957339</v>
      </c>
    </row>
    <row r="24" spans="8:19" x14ac:dyDescent="0.25">
      <c r="K24" s="67">
        <f t="shared" si="11"/>
        <v>45231</v>
      </c>
      <c r="L24" s="38" t="s">
        <v>138</v>
      </c>
      <c r="M24" s="68">
        <f>100*VLOOKUP($K24,'Infla Mensual PondENGHO'!$A$3:'Infla Mensual PondENGHO'!$A$3:$BP$1000000,COLUMN($BM$1),FALSE)</f>
        <v>12.868027167293604</v>
      </c>
    </row>
    <row r="25" spans="8:19" x14ac:dyDescent="0.25">
      <c r="K25" s="67">
        <f t="shared" si="11"/>
        <v>45261</v>
      </c>
      <c r="L25" s="38" t="s">
        <v>138</v>
      </c>
      <c r="M25" s="68">
        <f>100*VLOOKUP($K25,'Infla Mensual PondENGHO'!$A$3:'Infla Mensual PondENGHO'!$A$3:$BP$1000000,COLUMN($BM$1),FALSE)</f>
        <v>25.572870220640766</v>
      </c>
    </row>
    <row r="26" spans="8:19" x14ac:dyDescent="0.25">
      <c r="K26" s="67">
        <f t="shared" si="11"/>
        <v>45292</v>
      </c>
      <c r="L26" s="38" t="s">
        <v>138</v>
      </c>
      <c r="M26" s="68">
        <f>100*VLOOKUP($K26,'Infla Mensual PondENGHO'!$A$3:'Infla Mensual PondENGHO'!$A$3:$BP$1000000,COLUMN($BM$1),FALSE)</f>
        <v>20.600603060899168</v>
      </c>
    </row>
    <row r="27" spans="8:19" x14ac:dyDescent="0.25">
      <c r="K27" s="67">
        <f t="shared" si="11"/>
        <v>45323</v>
      </c>
      <c r="L27" s="38" t="s">
        <v>138</v>
      </c>
      <c r="M27" s="68">
        <f>100*VLOOKUP($K27,'Infla Mensual PondENGHO'!$A$3:'Infla Mensual PondENGHO'!$A$3:$BP$1000000,COLUMN($BM$1),FALSE)</f>
        <v>13.003508560672206</v>
      </c>
    </row>
    <row r="28" spans="8:19" x14ac:dyDescent="0.25">
      <c r="K28" s="67">
        <f t="shared" si="11"/>
        <v>45352</v>
      </c>
      <c r="L28" s="38" t="s">
        <v>138</v>
      </c>
      <c r="M28" s="68">
        <f>100*VLOOKUP($K28,'Infla Mensual PondENGHO'!$A$3:'Infla Mensual PondENGHO'!$A$3:$BP$1000000,COLUMN($BM$1),FALSE)</f>
        <v>10.873591167641216</v>
      </c>
    </row>
    <row r="29" spans="8:19" x14ac:dyDescent="0.25">
      <c r="K29" s="67">
        <f t="shared" si="11"/>
        <v>45383</v>
      </c>
      <c r="L29" s="38" t="s">
        <v>138</v>
      </c>
      <c r="M29" s="68">
        <f>100*VLOOKUP($K29,'Infla Mensual PondENGHO'!$A$3:'Infla Mensual PondENGHO'!$A$3:$BP$1000000,COLUMN($BM$1),FALSE)</f>
        <v>8.6883528828919587</v>
      </c>
    </row>
    <row r="30" spans="8:19" x14ac:dyDescent="0.25">
      <c r="K30" s="67">
        <f t="shared" si="11"/>
        <v>45413</v>
      </c>
      <c r="L30" s="38" t="s">
        <v>138</v>
      </c>
      <c r="M30" s="68">
        <f>100*VLOOKUP($K30,'Infla Mensual PondENGHO'!$A$3:'Infla Mensual PondENGHO'!$A$3:$BP$1000000,COLUMN($BM$1),FALSE)</f>
        <v>4.2916808344292123</v>
      </c>
    </row>
    <row r="31" spans="8:19" x14ac:dyDescent="0.25">
      <c r="K31" s="67">
        <f t="shared" si="11"/>
        <v>45444</v>
      </c>
      <c r="L31" s="38" t="s">
        <v>138</v>
      </c>
      <c r="M31" s="68">
        <f>100*VLOOKUP($K31,'Infla Mensual PondENGHO'!$A$3:'Infla Mensual PondENGHO'!$A$3:$BP$1000000,COLUMN($BM$1),FALSE)</f>
        <v>4.5015003881451854</v>
      </c>
    </row>
    <row r="32" spans="8:19" x14ac:dyDescent="0.25">
      <c r="K32" s="67">
        <f t="shared" si="11"/>
        <v>45078</v>
      </c>
      <c r="L32" s="38" t="s">
        <v>139</v>
      </c>
      <c r="M32" s="68">
        <f>100*VLOOKUP($K32,'Infla Mensual PondENGHO'!$A$3:'Infla Mensual PondENGHO'!$A$3:$BP$1000000,COLUMN($BN$1),FALSE)</f>
        <v>5.8441121044883193</v>
      </c>
    </row>
    <row r="33" spans="11:13" x14ac:dyDescent="0.25">
      <c r="K33" s="67">
        <f t="shared" si="11"/>
        <v>45108</v>
      </c>
      <c r="L33" s="38" t="s">
        <v>139</v>
      </c>
      <c r="M33" s="68">
        <f>100*VLOOKUP($K33,'Infla Mensual PondENGHO'!$A$3:'Infla Mensual PondENGHO'!$A$3:$BP$1000000,COLUMN($BN$1),FALSE)</f>
        <v>6.3219379750594218</v>
      </c>
    </row>
    <row r="34" spans="11:13" x14ac:dyDescent="0.25">
      <c r="K34" s="67">
        <f t="shared" si="11"/>
        <v>45139</v>
      </c>
      <c r="L34" s="38" t="s">
        <v>139</v>
      </c>
      <c r="M34" s="68">
        <f>100*VLOOKUP($K34,'Infla Mensual PondENGHO'!$A$3:'Infla Mensual PondENGHO'!$A$3:$BP$1000000,COLUMN($BN$1),FALSE)</f>
        <v>12.479389858211864</v>
      </c>
    </row>
    <row r="35" spans="11:13" x14ac:dyDescent="0.25">
      <c r="K35" s="67">
        <f t="shared" si="11"/>
        <v>45170</v>
      </c>
      <c r="L35" s="38" t="s">
        <v>139</v>
      </c>
      <c r="M35" s="68">
        <f>100*VLOOKUP($K35,'Infla Mensual PondENGHO'!$A$3:'Infla Mensual PondENGHO'!$A$3:$BP$1000000,COLUMN($BN$1),FALSE)</f>
        <v>12.891574331296173</v>
      </c>
    </row>
    <row r="36" spans="11:13" x14ac:dyDescent="0.25">
      <c r="K36" s="67">
        <f t="shared" si="11"/>
        <v>45200</v>
      </c>
      <c r="L36" s="38" t="s">
        <v>139</v>
      </c>
      <c r="M36" s="68">
        <f>100*VLOOKUP($K36,'Infla Mensual PondENGHO'!$A$3:'Infla Mensual PondENGHO'!$A$3:$BP$1000000,COLUMN($BN$1),FALSE)</f>
        <v>8.2852463205679747</v>
      </c>
    </row>
    <row r="37" spans="11:13" x14ac:dyDescent="0.25">
      <c r="K37" s="67">
        <f t="shared" si="11"/>
        <v>45231</v>
      </c>
      <c r="L37" s="38" t="s">
        <v>139</v>
      </c>
      <c r="M37" s="68">
        <f>100*VLOOKUP($K37,'Infla Mensual PondENGHO'!$A$3:'Infla Mensual PondENGHO'!$A$3:$BP$1000000,COLUMN($BN$1),FALSE)</f>
        <v>12.895689669512379</v>
      </c>
    </row>
    <row r="38" spans="11:13" x14ac:dyDescent="0.25">
      <c r="K38" s="67">
        <f t="shared" si="11"/>
        <v>45261</v>
      </c>
      <c r="L38" s="38" t="s">
        <v>139</v>
      </c>
      <c r="M38" s="68">
        <f>100*VLOOKUP($K38,'Infla Mensual PondENGHO'!$A$3:'Infla Mensual PondENGHO'!$A$3:$BP$1000000,COLUMN($BN$1),FALSE)</f>
        <v>25.500131445175732</v>
      </c>
    </row>
    <row r="39" spans="11:13" x14ac:dyDescent="0.25">
      <c r="K39" s="67">
        <f t="shared" si="11"/>
        <v>45292</v>
      </c>
      <c r="L39" s="38" t="s">
        <v>139</v>
      </c>
      <c r="M39" s="68">
        <f>100*VLOOKUP($K39,'Infla Mensual PondENGHO'!$A$3:'Infla Mensual PondENGHO'!$A$3:$BP$1000000,COLUMN($BN$1),FALSE)</f>
        <v>20.595148300979837</v>
      </c>
    </row>
    <row r="40" spans="11:13" x14ac:dyDescent="0.25">
      <c r="K40" s="67">
        <f t="shared" si="11"/>
        <v>45323</v>
      </c>
      <c r="L40" s="38" t="s">
        <v>139</v>
      </c>
      <c r="M40" s="68">
        <f>100*VLOOKUP($K40,'Infla Mensual PondENGHO'!$A$3:'Infla Mensual PondENGHO'!$A$3:$BP$1000000,COLUMN($BN$1),FALSE)</f>
        <v>13.013120494736775</v>
      </c>
    </row>
    <row r="41" spans="11:13" x14ac:dyDescent="0.25">
      <c r="K41" s="67">
        <f t="shared" si="11"/>
        <v>45352</v>
      </c>
      <c r="L41" s="38" t="s">
        <v>139</v>
      </c>
      <c r="M41" s="68">
        <f>100*VLOOKUP($K41,'Infla Mensual PondENGHO'!$A$3:'Infla Mensual PondENGHO'!$A$3:$BP$1000000,COLUMN($BN$1),FALSE)</f>
        <v>11.074013722809561</v>
      </c>
    </row>
    <row r="42" spans="11:13" x14ac:dyDescent="0.25">
      <c r="K42" s="67">
        <f t="shared" si="11"/>
        <v>45383</v>
      </c>
      <c r="L42" s="38" t="s">
        <v>139</v>
      </c>
      <c r="M42" s="68">
        <f>100*VLOOKUP($K42,'Infla Mensual PondENGHO'!$A$3:'Infla Mensual PondENGHO'!$A$3:$BP$1000000,COLUMN($BN$1),FALSE)</f>
        <v>8.8202404350806063</v>
      </c>
    </row>
    <row r="43" spans="11:13" x14ac:dyDescent="0.25">
      <c r="K43" s="67">
        <f t="shared" si="11"/>
        <v>45413</v>
      </c>
      <c r="L43" s="38" t="s">
        <v>139</v>
      </c>
      <c r="M43" s="68">
        <f>100*VLOOKUP($K43,'Infla Mensual PondENGHO'!$A$3:'Infla Mensual PondENGHO'!$A$3:$BP$1000000,COLUMN($BN$1),FALSE)</f>
        <v>4.2386161819870427</v>
      </c>
    </row>
    <row r="44" spans="11:13" x14ac:dyDescent="0.25">
      <c r="K44" s="67">
        <f t="shared" si="11"/>
        <v>45444</v>
      </c>
      <c r="L44" s="38" t="s">
        <v>139</v>
      </c>
      <c r="M44" s="68">
        <f>100*VLOOKUP($K44,'Infla Mensual PondENGHO'!$A$3:'Infla Mensual PondENGHO'!$A$3:$BP$1000000,COLUMN($BN$1),FALSE)</f>
        <v>4.5507087162101945</v>
      </c>
    </row>
    <row r="45" spans="11:13" x14ac:dyDescent="0.25">
      <c r="K45" s="67">
        <f t="shared" si="11"/>
        <v>45078</v>
      </c>
      <c r="L45" s="38" t="s">
        <v>140</v>
      </c>
      <c r="M45" s="68">
        <f>100*VLOOKUP($K45,'Infla Mensual PondENGHO'!$A$3:'Infla Mensual PondENGHO'!$A$3:$BP$1000000,COLUMN($BO$1),FALSE)</f>
        <v>5.9827916226151467</v>
      </c>
    </row>
    <row r="46" spans="11:13" x14ac:dyDescent="0.25">
      <c r="K46" s="67">
        <f t="shared" si="11"/>
        <v>45108</v>
      </c>
      <c r="L46" s="38" t="s">
        <v>140</v>
      </c>
      <c r="M46" s="68">
        <f>100*VLOOKUP($K46,'Infla Mensual PondENGHO'!$A$3:'Infla Mensual PondENGHO'!$A$3:$BP$1000000,COLUMN($BO$1),FALSE)</f>
        <v>6.3920111007106817</v>
      </c>
    </row>
    <row r="47" spans="11:13" x14ac:dyDescent="0.25">
      <c r="K47" s="67">
        <f t="shared" si="11"/>
        <v>45139</v>
      </c>
      <c r="L47" s="38" t="s">
        <v>140</v>
      </c>
      <c r="M47" s="68">
        <f>100*VLOOKUP($K47,'Infla Mensual PondENGHO'!$A$3:'Infla Mensual PondENGHO'!$A$3:$BP$1000000,COLUMN($BO$1),FALSE)</f>
        <v>12.315197892183672</v>
      </c>
    </row>
    <row r="48" spans="11:13" x14ac:dyDescent="0.25">
      <c r="K48" s="67">
        <f t="shared" si="11"/>
        <v>45170</v>
      </c>
      <c r="L48" s="38" t="s">
        <v>140</v>
      </c>
      <c r="M48" s="68">
        <f>100*VLOOKUP($K48,'Infla Mensual PondENGHO'!$A$3:'Infla Mensual PondENGHO'!$A$3:$BP$1000000,COLUMN($BO$1),FALSE)</f>
        <v>12.713376024682056</v>
      </c>
    </row>
    <row r="49" spans="11:13" x14ac:dyDescent="0.25">
      <c r="K49" s="67">
        <f t="shared" si="11"/>
        <v>45200</v>
      </c>
      <c r="L49" s="38" t="s">
        <v>140</v>
      </c>
      <c r="M49" s="68">
        <f>100*VLOOKUP($K49,'Infla Mensual PondENGHO'!$A$3:'Infla Mensual PondENGHO'!$A$3:$BP$1000000,COLUMN($BO$1),FALSE)</f>
        <v>8.2907970696898694</v>
      </c>
    </row>
    <row r="50" spans="11:13" x14ac:dyDescent="0.25">
      <c r="K50" s="67">
        <f t="shared" si="11"/>
        <v>45231</v>
      </c>
      <c r="L50" s="38" t="s">
        <v>140</v>
      </c>
      <c r="M50" s="68">
        <f>100*VLOOKUP($K50,'Infla Mensual PondENGHO'!$A$3:'Infla Mensual PondENGHO'!$A$3:$BP$1000000,COLUMN($BO$1),FALSE)</f>
        <v>12.76682961143576</v>
      </c>
    </row>
    <row r="51" spans="11:13" x14ac:dyDescent="0.25">
      <c r="K51" s="67">
        <f t="shared" si="11"/>
        <v>45261</v>
      </c>
      <c r="L51" s="38" t="s">
        <v>140</v>
      </c>
      <c r="M51" s="68">
        <f>100*VLOOKUP($K51,'Infla Mensual PondENGHO'!$A$3:'Infla Mensual PondENGHO'!$A$3:$BP$1000000,COLUMN($BO$1),FALSE)</f>
        <v>25.453497673378457</v>
      </c>
    </row>
    <row r="52" spans="11:13" x14ac:dyDescent="0.25">
      <c r="K52" s="67">
        <f t="shared" si="11"/>
        <v>45292</v>
      </c>
      <c r="L52" s="38" t="s">
        <v>140</v>
      </c>
      <c r="M52" s="68">
        <f>100*VLOOKUP($K52,'Infla Mensual PondENGHO'!$A$3:'Infla Mensual PondENGHO'!$A$3:$BP$1000000,COLUMN($BO$1),FALSE)</f>
        <v>20.816975702616336</v>
      </c>
    </row>
    <row r="53" spans="11:13" x14ac:dyDescent="0.25">
      <c r="K53" s="67">
        <f t="shared" si="11"/>
        <v>45323</v>
      </c>
      <c r="L53" s="38" t="s">
        <v>140</v>
      </c>
      <c r="M53" s="68">
        <f>100*VLOOKUP($K53,'Infla Mensual PondENGHO'!$A$3:'Infla Mensual PondENGHO'!$A$3:$BP$1000000,COLUMN($BO$1),FALSE)</f>
        <v>13.354219518869503</v>
      </c>
    </row>
    <row r="54" spans="11:13" x14ac:dyDescent="0.25">
      <c r="K54" s="67">
        <f t="shared" si="11"/>
        <v>45352</v>
      </c>
      <c r="L54" s="38" t="s">
        <v>140</v>
      </c>
      <c r="M54" s="68">
        <f>100*VLOOKUP($K54,'Infla Mensual PondENGHO'!$A$3:'Infla Mensual PondENGHO'!$A$3:$BP$1000000,COLUMN($BO$1),FALSE)</f>
        <v>11.115884720172954</v>
      </c>
    </row>
    <row r="55" spans="11:13" x14ac:dyDescent="0.25">
      <c r="K55" s="67">
        <f t="shared" si="11"/>
        <v>45383</v>
      </c>
      <c r="L55" s="38" t="s">
        <v>140</v>
      </c>
      <c r="M55" s="68">
        <f>100*VLOOKUP($K55,'Infla Mensual PondENGHO'!$A$3:'Infla Mensual PondENGHO'!$A$3:$BP$1000000,COLUMN($BO$1),FALSE)</f>
        <v>8.8061748996659759</v>
      </c>
    </row>
    <row r="56" spans="11:13" x14ac:dyDescent="0.25">
      <c r="K56" s="67">
        <f t="shared" si="11"/>
        <v>45413</v>
      </c>
      <c r="L56" s="38" t="s">
        <v>140</v>
      </c>
      <c r="M56" s="68">
        <f>100*VLOOKUP($K56,'Infla Mensual PondENGHO'!$A$3:'Infla Mensual PondENGHO'!$A$3:$BP$1000000,COLUMN($BO$1),FALSE)</f>
        <v>4.1786403725716292</v>
      </c>
    </row>
    <row r="57" spans="11:13" x14ac:dyDescent="0.25">
      <c r="K57" s="67">
        <f t="shared" si="11"/>
        <v>45444</v>
      </c>
      <c r="L57" s="38" t="s">
        <v>140</v>
      </c>
      <c r="M57" s="68">
        <f>100*VLOOKUP($K57,'Infla Mensual PondENGHO'!$A$3:'Infla Mensual PondENGHO'!$A$3:$BP$1000000,COLUMN($BO$1),FALSE)</f>
        <v>4.5899632458950235</v>
      </c>
    </row>
    <row r="58" spans="11:13" x14ac:dyDescent="0.25">
      <c r="K58" s="67">
        <f t="shared" si="11"/>
        <v>45078</v>
      </c>
      <c r="L58" s="38" t="s">
        <v>141</v>
      </c>
      <c r="M58" s="68">
        <f>100*VLOOKUP($K58,'Infla Mensual PondENGHO'!$A$3:'Infla Mensual PondENGHO'!$A$3:$BP$1000000,COLUMN($BP$1),FALSE)</f>
        <v>6.2131595829869157</v>
      </c>
    </row>
    <row r="59" spans="11:13" x14ac:dyDescent="0.25">
      <c r="K59" s="67">
        <f t="shared" si="11"/>
        <v>45108</v>
      </c>
      <c r="L59" s="38" t="s">
        <v>141</v>
      </c>
      <c r="M59" s="68">
        <f>100*VLOOKUP($K59,'Infla Mensual PondENGHO'!$A$3:'Infla Mensual PondENGHO'!$A$3:$BP$1000000,COLUMN($BP$1),FALSE)</f>
        <v>6.567049221317367</v>
      </c>
    </row>
    <row r="60" spans="11:13" x14ac:dyDescent="0.25">
      <c r="K60" s="67">
        <f t="shared" si="11"/>
        <v>45139</v>
      </c>
      <c r="L60" s="38" t="s">
        <v>141</v>
      </c>
      <c r="M60" s="68">
        <f>100*VLOOKUP($K60,'Infla Mensual PondENGHO'!$A$3:'Infla Mensual PondENGHO'!$A$3:$BP$1000000,COLUMN($BP$1),FALSE)</f>
        <v>12.188583902114569</v>
      </c>
    </row>
    <row r="61" spans="11:13" x14ac:dyDescent="0.25">
      <c r="K61" s="67">
        <f t="shared" si="11"/>
        <v>45170</v>
      </c>
      <c r="L61" s="38" t="s">
        <v>141</v>
      </c>
      <c r="M61" s="68">
        <f>100*VLOOKUP($K61,'Infla Mensual PondENGHO'!$A$3:'Infla Mensual PondENGHO'!$A$3:$BP$1000000,COLUMN($BP$1),FALSE)</f>
        <v>12.473718469624107</v>
      </c>
    </row>
    <row r="62" spans="11:13" x14ac:dyDescent="0.25">
      <c r="K62" s="67">
        <f t="shared" si="11"/>
        <v>45200</v>
      </c>
      <c r="L62" s="38" t="s">
        <v>141</v>
      </c>
      <c r="M62" s="68">
        <f>100*VLOOKUP($K62,'Infla Mensual PondENGHO'!$A$3:'Infla Mensual PondENGHO'!$A$3:$BP$1000000,COLUMN($BP$1),FALSE)</f>
        <v>8.3794170557853533</v>
      </c>
    </row>
    <row r="63" spans="11:13" x14ac:dyDescent="0.25">
      <c r="K63" s="67">
        <f t="shared" si="11"/>
        <v>45231</v>
      </c>
      <c r="L63" s="38" t="s">
        <v>141</v>
      </c>
      <c r="M63" s="68">
        <f>100*VLOOKUP($K63,'Infla Mensual PondENGHO'!$A$3:'Infla Mensual PondENGHO'!$A$3:$BP$1000000,COLUMN($BP$1),FALSE)</f>
        <v>12.649986043209282</v>
      </c>
    </row>
    <row r="64" spans="11:13" x14ac:dyDescent="0.25">
      <c r="K64" s="67">
        <f t="shared" si="11"/>
        <v>45261</v>
      </c>
      <c r="L64" s="38" t="s">
        <v>141</v>
      </c>
      <c r="M64" s="68">
        <f>100*VLOOKUP($K64,'Infla Mensual PondENGHO'!$A$3:'Infla Mensual PondENGHO'!$A$3:$BP$1000000,COLUMN($BP$1),FALSE)</f>
        <v>25.180515107178113</v>
      </c>
    </row>
    <row r="65" spans="11:13" x14ac:dyDescent="0.25">
      <c r="K65" s="67">
        <f t="shared" si="11"/>
        <v>45292</v>
      </c>
      <c r="L65" s="38" t="s">
        <v>141</v>
      </c>
      <c r="M65" s="68">
        <f>100*VLOOKUP($K65,'Infla Mensual PondENGHO'!$A$3:'Infla Mensual PondENGHO'!$A$3:$BP$1000000,COLUMN($BP$1),FALSE)</f>
        <v>20.860510050867042</v>
      </c>
    </row>
    <row r="66" spans="11:13" x14ac:dyDescent="0.25">
      <c r="K66" s="67">
        <f t="shared" si="11"/>
        <v>45323</v>
      </c>
      <c r="L66" s="38" t="s">
        <v>141</v>
      </c>
      <c r="M66" s="68">
        <f>100*VLOOKUP($K66,'Infla Mensual PondENGHO'!$A$3:'Infla Mensual PondENGHO'!$A$3:$BP$1000000,COLUMN($BP$1),FALSE)</f>
        <v>13.487827515377537</v>
      </c>
    </row>
    <row r="67" spans="11:13" x14ac:dyDescent="0.25">
      <c r="K67" s="67">
        <f t="shared" si="11"/>
        <v>45352</v>
      </c>
      <c r="L67" s="38" t="s">
        <v>141</v>
      </c>
      <c r="M67" s="68">
        <f>100*VLOOKUP($K67,'Infla Mensual PondENGHO'!$A$3:'Infla Mensual PondENGHO'!$A$3:$BP$1000000,COLUMN($BP$1),FALSE)</f>
        <v>11.097723911231139</v>
      </c>
    </row>
    <row r="68" spans="11:13" x14ac:dyDescent="0.25">
      <c r="K68" s="67">
        <f t="shared" si="11"/>
        <v>45383</v>
      </c>
      <c r="L68" s="38" t="s">
        <v>141</v>
      </c>
      <c r="M68" s="68">
        <f>100*VLOOKUP($K68,'Infla Mensual PondENGHO'!$A$3:'Infla Mensual PondENGHO'!$A$3:$BP$1000000,COLUMN($BP$1),FALSE)</f>
        <v>9.0265424807658867</v>
      </c>
    </row>
    <row r="69" spans="11:13" x14ac:dyDescent="0.25">
      <c r="K69" s="67">
        <f t="shared" si="11"/>
        <v>45413</v>
      </c>
      <c r="L69" s="38" t="s">
        <v>141</v>
      </c>
      <c r="M69" s="68">
        <f>100*VLOOKUP($K69,'Infla Mensual PondENGHO'!$A$3:'Infla Mensual PondENGHO'!$A$3:$BP$1000000,COLUMN($BP$1),FALSE)</f>
        <v>4.1115482864875652</v>
      </c>
    </row>
    <row r="70" spans="11:13" x14ac:dyDescent="0.25">
      <c r="K70" s="67">
        <f t="shared" si="11"/>
        <v>45444</v>
      </c>
      <c r="L70" s="38" t="s">
        <v>141</v>
      </c>
      <c r="M70" s="68">
        <f>100*VLOOKUP($K70,'Infla Mensual PondENGHO'!$A$3:'Infla Mensual PondENGHO'!$A$3:$BP$1000000,COLUMN($BP$1),FALSE)</f>
        <v>4.7006677421264742</v>
      </c>
    </row>
    <row r="71" spans="11:13" x14ac:dyDescent="0.25">
      <c r="K71" s="67"/>
      <c r="L71" s="38"/>
      <c r="M71" s="68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1" activeCellId="1" sqref="C36:N36 C1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2024-07-16T17:18:20Z</dcterms:modified>
</cp:coreProperties>
</file>