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33113077-AB70-4103-8572-68B9E1755D70}" xr6:coauthVersionLast="47" xr6:coauthVersionMax="47" xr10:uidLastSave="{00000000-0000-0000-0000-000000000000}"/>
  <bookViews>
    <workbookView xWindow="-110" yWindow="-110" windowWidth="25820" windowHeight="15500" tabRatio="725" firstSheet="2" activeTab="7" xr2:uid="{00000000-000D-0000-FFFF-FFFF00000000}"/>
  </bookViews>
  <sheets>
    <sheet name="Indice PondENGHO" sheetId="1" r:id="rId1"/>
    <sheet name="Infla Mensual PondENGHO" sheetId="2" r:id="rId2"/>
    <sheet name="{g}Infla Mensual Quintiles" sheetId="4" r:id="rId3"/>
    <sheet name="auxgr12" sheetId="12" r:id="rId4"/>
    <sheet name="{g}Infla Mensual Quintiles (12)" sheetId="11" r:id="rId5"/>
    <sheet name="{g}Infla Mensual (q1q5)" sheetId="7" r:id="rId6"/>
    <sheet name="Infla Interanual PondENGHO" sheetId="3" r:id="rId7"/>
    <sheet name="Para R" sheetId="9" r:id="rId8"/>
    <sheet name="{g}Infla Interanual Quintiles" sheetId="5" r:id="rId9"/>
    <sheet name="{g}Infla Interanual (q1q5)" sheetId="8" r:id="rId10"/>
    <sheet name="Peso por quintil y region" sheetId="6" r:id="rId11"/>
  </sheets>
  <externalReferences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86" i="3" l="1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CF86" i="3" s="1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B86" i="3"/>
  <c r="C86" i="3" s="1"/>
  <c r="A86" i="3" s="1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CF86" i="2" s="1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A86" i="2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84" i="1"/>
  <c r="B85" i="3"/>
  <c r="C85" i="3" s="1"/>
  <c r="A85" i="3" s="1"/>
  <c r="C85" i="2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83" i="1"/>
  <c r="A85" i="2" s="1"/>
  <c r="BA85" i="2" l="1"/>
  <c r="BQ85" i="2"/>
  <c r="Z85" i="2"/>
  <c r="AP85" i="2"/>
  <c r="BF85" i="2"/>
  <c r="BV85" i="2"/>
  <c r="K85" i="2"/>
  <c r="AA85" i="2"/>
  <c r="AQ85" i="2"/>
  <c r="BH85" i="2"/>
  <c r="BX85" i="2"/>
  <c r="M85" i="2"/>
  <c r="AC85" i="2"/>
  <c r="AS85" i="2"/>
  <c r="BI85" i="2"/>
  <c r="BY85" i="2"/>
  <c r="N85" i="2"/>
  <c r="AD85" i="2"/>
  <c r="AT85" i="2"/>
  <c r="BJ85" i="2"/>
  <c r="AH85" i="2"/>
  <c r="AX85" i="2"/>
  <c r="B84" i="3"/>
  <c r="C84" i="3" s="1"/>
  <c r="A84" i="3" s="1"/>
  <c r="C84" i="2"/>
  <c r="CD82" i="1"/>
  <c r="CD85" i="2" s="1"/>
  <c r="CC82" i="1"/>
  <c r="CC85" i="2" s="1"/>
  <c r="CB82" i="1"/>
  <c r="CB85" i="2" s="1"/>
  <c r="CA82" i="1"/>
  <c r="CA85" i="2" s="1"/>
  <c r="BZ82" i="1"/>
  <c r="BZ85" i="2" s="1"/>
  <c r="BY82" i="1"/>
  <c r="BX82" i="1"/>
  <c r="BW82" i="1"/>
  <c r="BW85" i="2" s="1"/>
  <c r="BV82" i="1"/>
  <c r="BU82" i="1"/>
  <c r="BU85" i="2" s="1"/>
  <c r="BT82" i="1"/>
  <c r="BT85" i="2" s="1"/>
  <c r="BS82" i="1"/>
  <c r="BS85" i="2" s="1"/>
  <c r="BR82" i="1"/>
  <c r="BR85" i="2" s="1"/>
  <c r="BQ82" i="1"/>
  <c r="BP82" i="1"/>
  <c r="BP84" i="2" s="1"/>
  <c r="BO82" i="1"/>
  <c r="BO85" i="2" s="1"/>
  <c r="BN82" i="1"/>
  <c r="BN85" i="2" s="1"/>
  <c r="BM82" i="1"/>
  <c r="BM85" i="2" s="1"/>
  <c r="BL82" i="1"/>
  <c r="BL85" i="2" s="1"/>
  <c r="BK82" i="1"/>
  <c r="BK85" i="2" s="1"/>
  <c r="BJ82" i="1"/>
  <c r="BI82" i="1"/>
  <c r="BH82" i="1"/>
  <c r="BG82" i="1"/>
  <c r="BG85" i="2" s="1"/>
  <c r="BF82" i="1"/>
  <c r="BE82" i="1"/>
  <c r="BE85" i="2" s="1"/>
  <c r="BD82" i="1"/>
  <c r="BD85" i="2" s="1"/>
  <c r="BC82" i="1"/>
  <c r="BC85" i="2" s="1"/>
  <c r="BB82" i="1"/>
  <c r="BB85" i="2" s="1"/>
  <c r="BA82" i="1"/>
  <c r="AZ82" i="1"/>
  <c r="AZ84" i="2" s="1"/>
  <c r="AY82" i="1"/>
  <c r="AY85" i="2" s="1"/>
  <c r="AX82" i="1"/>
  <c r="AW82" i="1"/>
  <c r="AW85" i="2" s="1"/>
  <c r="AV82" i="1"/>
  <c r="AV85" i="2" s="1"/>
  <c r="AU82" i="1"/>
  <c r="AU85" i="2" s="1"/>
  <c r="AT82" i="1"/>
  <c r="AS82" i="1"/>
  <c r="AR82" i="1"/>
  <c r="AR85" i="2" s="1"/>
  <c r="AQ82" i="1"/>
  <c r="AP82" i="1"/>
  <c r="AO82" i="1"/>
  <c r="AO85" i="2" s="1"/>
  <c r="AN82" i="1"/>
  <c r="AM82" i="1"/>
  <c r="AM85" i="2" s="1"/>
  <c r="AL82" i="1"/>
  <c r="AL85" i="2" s="1"/>
  <c r="AK82" i="1"/>
  <c r="AK85" i="2" s="1"/>
  <c r="AJ82" i="1"/>
  <c r="AJ85" i="2" s="1"/>
  <c r="AI82" i="1"/>
  <c r="AI85" i="2" s="1"/>
  <c r="AH82" i="1"/>
  <c r="AG82" i="1"/>
  <c r="AG85" i="2" s="1"/>
  <c r="AF82" i="1"/>
  <c r="AF85" i="2" s="1"/>
  <c r="AE82" i="1"/>
  <c r="AE85" i="2" s="1"/>
  <c r="AD82" i="1"/>
  <c r="AC82" i="1"/>
  <c r="AB82" i="1"/>
  <c r="AB85" i="2" s="1"/>
  <c r="AA82" i="1"/>
  <c r="Z82" i="1"/>
  <c r="Y82" i="1"/>
  <c r="Y85" i="2" s="1"/>
  <c r="X82" i="1"/>
  <c r="X85" i="2" s="1"/>
  <c r="W82" i="1"/>
  <c r="W85" i="2" s="1"/>
  <c r="V82" i="1"/>
  <c r="V85" i="2" s="1"/>
  <c r="U82" i="1"/>
  <c r="U85" i="2" s="1"/>
  <c r="T82" i="1"/>
  <c r="T85" i="2" s="1"/>
  <c r="S82" i="1"/>
  <c r="S85" i="2" s="1"/>
  <c r="R82" i="1"/>
  <c r="R85" i="2" s="1"/>
  <c r="Q82" i="1"/>
  <c r="Q85" i="2" s="1"/>
  <c r="P82" i="1"/>
  <c r="P85" i="2" s="1"/>
  <c r="O82" i="1"/>
  <c r="O85" i="2" s="1"/>
  <c r="N82" i="1"/>
  <c r="M82" i="1"/>
  <c r="L82" i="1"/>
  <c r="L85" i="2" s="1"/>
  <c r="K82" i="1"/>
  <c r="J82" i="1"/>
  <c r="J85" i="2" s="1"/>
  <c r="I82" i="1"/>
  <c r="I85" i="2" s="1"/>
  <c r="H82" i="1"/>
  <c r="G82" i="1"/>
  <c r="G85" i="2" s="1"/>
  <c r="F82" i="1"/>
  <c r="F85" i="2" s="1"/>
  <c r="E82" i="1"/>
  <c r="E85" i="2" s="1"/>
  <c r="D82" i="1"/>
  <c r="D85" i="2" s="1"/>
  <c r="A82" i="1"/>
  <c r="A84" i="2" s="1"/>
  <c r="B83" i="3"/>
  <c r="A81" i="1"/>
  <c r="A83" i="2" s="1"/>
  <c r="C83" i="2"/>
  <c r="CD81" i="1"/>
  <c r="CC81" i="1"/>
  <c r="CB81" i="1"/>
  <c r="CA81" i="1"/>
  <c r="BZ81" i="1"/>
  <c r="BZ84" i="2" s="1"/>
  <c r="BY81" i="1"/>
  <c r="BX81" i="1"/>
  <c r="BW81" i="1"/>
  <c r="BW84" i="2" s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J84" i="2" s="1"/>
  <c r="BI81" i="1"/>
  <c r="BH81" i="1"/>
  <c r="BG81" i="1"/>
  <c r="BG84" i="2" s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T84" i="2" s="1"/>
  <c r="AS81" i="1"/>
  <c r="AR81" i="1"/>
  <c r="AQ81" i="1"/>
  <c r="AQ84" i="2" s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D84" i="2" s="1"/>
  <c r="AC81" i="1"/>
  <c r="AB81" i="1"/>
  <c r="AA81" i="1"/>
  <c r="AA84" i="2" s="1"/>
  <c r="Z81" i="1"/>
  <c r="Y81" i="1"/>
  <c r="X81" i="1"/>
  <c r="X84" i="2" s="1"/>
  <c r="W81" i="1"/>
  <c r="W84" i="2" s="1"/>
  <c r="V81" i="1"/>
  <c r="U81" i="1"/>
  <c r="T81" i="1"/>
  <c r="S81" i="1"/>
  <c r="R81" i="1"/>
  <c r="Q81" i="1"/>
  <c r="P81" i="1"/>
  <c r="O81" i="1"/>
  <c r="N81" i="1"/>
  <c r="N84" i="2" s="1"/>
  <c r="M81" i="1"/>
  <c r="L81" i="1"/>
  <c r="K81" i="1"/>
  <c r="K84" i="2" s="1"/>
  <c r="J81" i="1"/>
  <c r="I81" i="1"/>
  <c r="H81" i="1"/>
  <c r="G81" i="1"/>
  <c r="F81" i="1"/>
  <c r="E81" i="1"/>
  <c r="D81" i="1"/>
  <c r="S84" i="2" l="1"/>
  <c r="AI84" i="2"/>
  <c r="G84" i="2"/>
  <c r="AM84" i="2"/>
  <c r="BP85" i="2"/>
  <c r="CF85" i="2" s="1"/>
  <c r="AY84" i="2"/>
  <c r="AZ85" i="2"/>
  <c r="AN84" i="2"/>
  <c r="AN85" i="2"/>
  <c r="BC84" i="2"/>
  <c r="BO84" i="2"/>
  <c r="BS84" i="2"/>
  <c r="T84" i="2"/>
  <c r="BT84" i="2"/>
  <c r="AJ84" i="2"/>
  <c r="H84" i="2"/>
  <c r="H85" i="2"/>
  <c r="E84" i="2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F84" i="2" s="1"/>
  <c r="CB84" i="2"/>
  <c r="Q84" i="2"/>
  <c r="AG84" i="2"/>
  <c r="AW84" i="2"/>
  <c r="BM84" i="2"/>
  <c r="CC84" i="2"/>
  <c r="R84" i="2"/>
  <c r="AH84" i="2"/>
  <c r="AX84" i="2"/>
  <c r="BN84" i="2"/>
  <c r="CD84" i="2"/>
  <c r="BV83" i="2"/>
  <c r="BY83" i="2"/>
  <c r="B82" i="3"/>
  <c r="C82" i="3" s="1"/>
  <c r="C82" i="2"/>
  <c r="CD80" i="1"/>
  <c r="CD83" i="2" s="1"/>
  <c r="CC80" i="1"/>
  <c r="CC83" i="2" s="1"/>
  <c r="CB80" i="1"/>
  <c r="CB83" i="2" s="1"/>
  <c r="CA80" i="1"/>
  <c r="CA83" i="2" s="1"/>
  <c r="BZ80" i="1"/>
  <c r="BZ83" i="2" s="1"/>
  <c r="BY80" i="1"/>
  <c r="BX80" i="1"/>
  <c r="BX83" i="2" s="1"/>
  <c r="BW80" i="1"/>
  <c r="BW83" i="2" s="1"/>
  <c r="BV80" i="1"/>
  <c r="BU80" i="1"/>
  <c r="BU83" i="2" s="1"/>
  <c r="BT80" i="1"/>
  <c r="BT83" i="2" s="1"/>
  <c r="BS80" i="1"/>
  <c r="BS83" i="2" s="1"/>
  <c r="BR80" i="1"/>
  <c r="BR83" i="2" s="1"/>
  <c r="BQ80" i="1"/>
  <c r="BQ83" i="2" s="1"/>
  <c r="BP80" i="1"/>
  <c r="BP83" i="2" s="1"/>
  <c r="BO80" i="1"/>
  <c r="BO83" i="2" s="1"/>
  <c r="BN80" i="1"/>
  <c r="BN83" i="2" s="1"/>
  <c r="BM80" i="1"/>
  <c r="BM83" i="2" s="1"/>
  <c r="BL80" i="1"/>
  <c r="BL83" i="2" s="1"/>
  <c r="BK80" i="1"/>
  <c r="BK83" i="2" s="1"/>
  <c r="BJ80" i="1"/>
  <c r="BJ83" i="2" s="1"/>
  <c r="BI80" i="1"/>
  <c r="BI83" i="2" s="1"/>
  <c r="BH80" i="1"/>
  <c r="BH83" i="2" s="1"/>
  <c r="BG80" i="1"/>
  <c r="BG83" i="2" s="1"/>
  <c r="BF80" i="1"/>
  <c r="BF83" i="2" s="1"/>
  <c r="BE80" i="1"/>
  <c r="BE83" i="2" s="1"/>
  <c r="BD80" i="1"/>
  <c r="BD83" i="2" s="1"/>
  <c r="BC80" i="1"/>
  <c r="BC83" i="2" s="1"/>
  <c r="BB80" i="1"/>
  <c r="BB83" i="2" s="1"/>
  <c r="BA80" i="1"/>
  <c r="AZ80" i="1"/>
  <c r="AY80" i="1"/>
  <c r="AY83" i="2" s="1"/>
  <c r="AX80" i="1"/>
  <c r="AX83" i="2" s="1"/>
  <c r="AW80" i="1"/>
  <c r="AW83" i="2" s="1"/>
  <c r="AV80" i="1"/>
  <c r="AV83" i="2" s="1"/>
  <c r="AU80" i="1"/>
  <c r="AU83" i="2" s="1"/>
  <c r="AT80" i="1"/>
  <c r="AT83" i="2" s="1"/>
  <c r="AS80" i="1"/>
  <c r="AS83" i="2" s="1"/>
  <c r="AR80" i="1"/>
  <c r="AR83" i="2" s="1"/>
  <c r="AQ80" i="1"/>
  <c r="AQ83" i="2" s="1"/>
  <c r="AP80" i="1"/>
  <c r="AP83" i="2" s="1"/>
  <c r="AO80" i="1"/>
  <c r="AO83" i="2" s="1"/>
  <c r="AN80" i="1"/>
  <c r="AN83" i="2" s="1"/>
  <c r="AM80" i="1"/>
  <c r="AM83" i="2" s="1"/>
  <c r="AL80" i="1"/>
  <c r="AL83" i="2" s="1"/>
  <c r="AK80" i="1"/>
  <c r="AJ80" i="1"/>
  <c r="AI80" i="1"/>
  <c r="AI83" i="2" s="1"/>
  <c r="AH80" i="1"/>
  <c r="AH83" i="2" s="1"/>
  <c r="AG80" i="1"/>
  <c r="AG83" i="2" s="1"/>
  <c r="AF80" i="1"/>
  <c r="AF83" i="2" s="1"/>
  <c r="AE80" i="1"/>
  <c r="AE83" i="2" s="1"/>
  <c r="AD80" i="1"/>
  <c r="AD83" i="2" s="1"/>
  <c r="AC80" i="1"/>
  <c r="AC83" i="2" s="1"/>
  <c r="AB80" i="1"/>
  <c r="AB83" i="2" s="1"/>
  <c r="AA80" i="1"/>
  <c r="AA83" i="2" s="1"/>
  <c r="Z80" i="1"/>
  <c r="Z83" i="2" s="1"/>
  <c r="Y80" i="1"/>
  <c r="Y83" i="2" s="1"/>
  <c r="X80" i="1"/>
  <c r="X83" i="2" s="1"/>
  <c r="W80" i="1"/>
  <c r="W83" i="2" s="1"/>
  <c r="V80" i="1"/>
  <c r="V83" i="2" s="1"/>
  <c r="U80" i="1"/>
  <c r="T80" i="1"/>
  <c r="T83" i="2" s="1"/>
  <c r="S80" i="1"/>
  <c r="R80" i="1"/>
  <c r="R83" i="2" s="1"/>
  <c r="Q80" i="1"/>
  <c r="Q83" i="2" s="1"/>
  <c r="P80" i="1"/>
  <c r="P83" i="2" s="1"/>
  <c r="O80" i="1"/>
  <c r="O83" i="2" s="1"/>
  <c r="N80" i="1"/>
  <c r="N83" i="2" s="1"/>
  <c r="M80" i="1"/>
  <c r="M83" i="2" s="1"/>
  <c r="L80" i="1"/>
  <c r="L83" i="2" s="1"/>
  <c r="K80" i="1"/>
  <c r="K83" i="2" s="1"/>
  <c r="J80" i="1"/>
  <c r="J83" i="2" s="1"/>
  <c r="I80" i="1"/>
  <c r="I83" i="2" s="1"/>
  <c r="H80" i="1"/>
  <c r="H83" i="2" s="1"/>
  <c r="G80" i="1"/>
  <c r="G83" i="2" s="1"/>
  <c r="F80" i="1"/>
  <c r="F83" i="2" s="1"/>
  <c r="E80" i="1"/>
  <c r="E83" i="2" s="1"/>
  <c r="D80" i="1"/>
  <c r="D83" i="2" s="1"/>
  <c r="A80" i="1"/>
  <c r="A82" i="2" s="1"/>
  <c r="B81" i="3"/>
  <c r="C81" i="3" s="1"/>
  <c r="A81" i="3" s="1"/>
  <c r="C81" i="2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E82" i="2" s="1"/>
  <c r="D79" i="1"/>
  <c r="A79" i="1"/>
  <c r="A81" i="2" s="1"/>
  <c r="B5" i="3"/>
  <c r="B6" i="3" s="1"/>
  <c r="A5" i="3"/>
  <c r="A4" i="3"/>
  <c r="H3" i="12"/>
  <c r="G3" i="12" s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A80" i="2" s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82" i="2" l="1"/>
  <c r="U82" i="2"/>
  <c r="AK82" i="2"/>
  <c r="BA82" i="2"/>
  <c r="Y81" i="2"/>
  <c r="BA83" i="2"/>
  <c r="AK83" i="2"/>
  <c r="CF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A76" i="1"/>
  <c r="A78" i="2" s="1"/>
  <c r="A75" i="1"/>
  <c r="A77" i="2" s="1"/>
  <c r="A74" i="1"/>
  <c r="A76" i="2" s="1"/>
  <c r="A73" i="1"/>
  <c r="A75" i="2" s="1"/>
  <c r="A72" i="1"/>
  <c r="A74" i="2" s="1"/>
  <c r="A71" i="1"/>
  <c r="A73" i="2" s="1"/>
  <c r="A70" i="1"/>
  <c r="A72" i="2" s="1"/>
  <c r="A69" i="1"/>
  <c r="A71" i="2" s="1"/>
  <c r="A68" i="1"/>
  <c r="A70" i="2" s="1"/>
  <c r="A67" i="1"/>
  <c r="A69" i="2" s="1"/>
  <c r="A66" i="1"/>
  <c r="A68" i="2" s="1"/>
  <c r="A65" i="1"/>
  <c r="A67" i="2" s="1"/>
  <c r="A64" i="1"/>
  <c r="A66" i="2" s="1"/>
  <c r="A63" i="1"/>
  <c r="A65" i="2" s="1"/>
  <c r="A62" i="1"/>
  <c r="A64" i="2" s="1"/>
  <c r="A61" i="1"/>
  <c r="A63" i="2" s="1"/>
  <c r="A60" i="1"/>
  <c r="A62" i="2" s="1"/>
  <c r="A59" i="1"/>
  <c r="A61" i="2" s="1"/>
  <c r="A58" i="1"/>
  <c r="A60" i="2" s="1"/>
  <c r="A57" i="1"/>
  <c r="A59" i="2" s="1"/>
  <c r="A56" i="1"/>
  <c r="A58" i="2" s="1"/>
  <c r="A55" i="1"/>
  <c r="A57" i="2" s="1"/>
  <c r="A54" i="1"/>
  <c r="A56" i="2" s="1"/>
  <c r="A53" i="1"/>
  <c r="A55" i="2" s="1"/>
  <c r="A52" i="1"/>
  <c r="A54" i="2" s="1"/>
  <c r="A51" i="1"/>
  <c r="A53" i="2" s="1"/>
  <c r="A50" i="1"/>
  <c r="A52" i="2" s="1"/>
  <c r="A49" i="1"/>
  <c r="A51" i="2" s="1"/>
  <c r="A48" i="1"/>
  <c r="A50" i="2" s="1"/>
  <c r="A47" i="1"/>
  <c r="A49" i="2" s="1"/>
  <c r="A46" i="1"/>
  <c r="A48" i="2" s="1"/>
  <c r="A45" i="1"/>
  <c r="A47" i="2" s="1"/>
  <c r="A44" i="1"/>
  <c r="A46" i="2" s="1"/>
  <c r="A43" i="1"/>
  <c r="A45" i="2" s="1"/>
  <c r="A42" i="1"/>
  <c r="A44" i="2" s="1"/>
  <c r="A41" i="1"/>
  <c r="A43" i="2" s="1"/>
  <c r="A40" i="1"/>
  <c r="A42" i="2" s="1"/>
  <c r="A39" i="1"/>
  <c r="A41" i="2" s="1"/>
  <c r="A38" i="1"/>
  <c r="A40" i="2" s="1"/>
  <c r="A37" i="1"/>
  <c r="A39" i="2" s="1"/>
  <c r="A36" i="1"/>
  <c r="A38" i="2" s="1"/>
  <c r="A35" i="1"/>
  <c r="A37" i="2" s="1"/>
  <c r="A34" i="1"/>
  <c r="A36" i="2" s="1"/>
  <c r="A33" i="1"/>
  <c r="A35" i="2" s="1"/>
  <c r="A32" i="1"/>
  <c r="A34" i="2" s="1"/>
  <c r="A31" i="1"/>
  <c r="A33" i="2" s="1"/>
  <c r="A30" i="1"/>
  <c r="A32" i="2" s="1"/>
  <c r="A29" i="1"/>
  <c r="A31" i="2" s="1"/>
  <c r="A28" i="1"/>
  <c r="A30" i="2" s="1"/>
  <c r="A27" i="1"/>
  <c r="A29" i="2" s="1"/>
  <c r="A26" i="1"/>
  <c r="A28" i="2" s="1"/>
  <c r="A25" i="1"/>
  <c r="A27" i="2" s="1"/>
  <c r="A24" i="1"/>
  <c r="A26" i="2" s="1"/>
  <c r="A23" i="1"/>
  <c r="A25" i="2" s="1"/>
  <c r="A22" i="1"/>
  <c r="A24" i="2" s="1"/>
  <c r="A21" i="1"/>
  <c r="A23" i="2" s="1"/>
  <c r="A20" i="1"/>
  <c r="A22" i="2" s="1"/>
  <c r="A19" i="1"/>
  <c r="A21" i="2" s="1"/>
  <c r="A18" i="1"/>
  <c r="A20" i="2" s="1"/>
  <c r="A17" i="1"/>
  <c r="A19" i="2" s="1"/>
  <c r="A16" i="1"/>
  <c r="A18" i="2" s="1"/>
  <c r="A15" i="1"/>
  <c r="A17" i="2" s="1"/>
  <c r="A14" i="1"/>
  <c r="A16" i="2" s="1"/>
  <c r="A13" i="1"/>
  <c r="A15" i="2" s="1"/>
  <c r="A12" i="1"/>
  <c r="A14" i="2" s="1"/>
  <c r="A11" i="1"/>
  <c r="A13" i="2" s="1"/>
  <c r="A10" i="1"/>
  <c r="A12" i="2" s="1"/>
  <c r="A9" i="1"/>
  <c r="A11" i="2" s="1"/>
  <c r="A8" i="1"/>
  <c r="A10" i="2" s="1"/>
  <c r="A7" i="1"/>
  <c r="A9" i="2" s="1"/>
  <c r="A6" i="1"/>
  <c r="A8" i="2" s="1"/>
  <c r="A5" i="1"/>
  <c r="A7" i="2" s="1"/>
  <c r="A4" i="1"/>
  <c r="A6" i="2" s="1"/>
  <c r="A3" i="1"/>
  <c r="A2" i="1"/>
  <c r="CD77" i="1"/>
  <c r="CC77" i="1"/>
  <c r="CB77" i="1"/>
  <c r="CA77" i="1"/>
  <c r="BZ77" i="1"/>
  <c r="BY77" i="1"/>
  <c r="BX77" i="1"/>
  <c r="BW77" i="1"/>
  <c r="BV77" i="1"/>
  <c r="BU77" i="1"/>
  <c r="BU80" i="2" s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K80" i="2" s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F82" i="2" l="1"/>
  <c r="A5" i="2"/>
  <c r="C3" i="12"/>
  <c r="CF81" i="2"/>
  <c r="A4" i="2"/>
  <c r="C2" i="12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B7" i="9" s="1"/>
  <c r="F8" i="9"/>
  <c r="B6" i="12" l="1"/>
  <c r="B7" i="12"/>
  <c r="B8" i="12" s="1"/>
  <c r="C6" i="12"/>
  <c r="C7" i="12"/>
  <c r="D7" i="12" s="1"/>
  <c r="CF80" i="2"/>
  <c r="A8" i="3"/>
  <c r="B9" i="3"/>
  <c r="F9" i="9"/>
  <c r="D6" i="12" l="1"/>
  <c r="B9" i="12"/>
  <c r="C8" i="12"/>
  <c r="D8" i="12" s="1"/>
  <c r="B10" i="3"/>
  <c r="A9" i="3"/>
  <c r="C78" i="2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D71" i="1"/>
  <c r="CD85" i="3" s="1"/>
  <c r="CC71" i="1"/>
  <c r="CC85" i="3" s="1"/>
  <c r="CB71" i="1"/>
  <c r="CB85" i="3" s="1"/>
  <c r="CA71" i="1"/>
  <c r="CA85" i="3" s="1"/>
  <c r="BZ71" i="1"/>
  <c r="BZ85" i="3" s="1"/>
  <c r="BY71" i="1"/>
  <c r="BY85" i="3" s="1"/>
  <c r="BX71" i="1"/>
  <c r="BX85" i="3" s="1"/>
  <c r="BW71" i="1"/>
  <c r="BW85" i="3" s="1"/>
  <c r="BV71" i="1"/>
  <c r="BV85" i="3" s="1"/>
  <c r="BU71" i="1"/>
  <c r="BU85" i="3" s="1"/>
  <c r="BT71" i="1"/>
  <c r="BT85" i="3" s="1"/>
  <c r="BS71" i="1"/>
  <c r="BS85" i="3" s="1"/>
  <c r="BR71" i="1"/>
  <c r="BR85" i="3" s="1"/>
  <c r="BQ71" i="1"/>
  <c r="BQ85" i="3" s="1"/>
  <c r="BP71" i="1"/>
  <c r="BP85" i="3" s="1"/>
  <c r="BO71" i="1"/>
  <c r="BO85" i="3" s="1"/>
  <c r="BN71" i="1"/>
  <c r="BN85" i="3" s="1"/>
  <c r="BM71" i="1"/>
  <c r="BM85" i="3" s="1"/>
  <c r="BL71" i="1"/>
  <c r="BL85" i="3" s="1"/>
  <c r="CF85" i="3" s="1"/>
  <c r="BK71" i="1"/>
  <c r="BK85" i="3" s="1"/>
  <c r="BJ71" i="1"/>
  <c r="BJ85" i="3" s="1"/>
  <c r="BI71" i="1"/>
  <c r="BI85" i="3" s="1"/>
  <c r="BH71" i="1"/>
  <c r="BH85" i="3" s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Z85" i="3" s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B85" i="3" s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P85" i="3" s="1"/>
  <c r="O71" i="1"/>
  <c r="O85" i="3" s="1"/>
  <c r="N71" i="1"/>
  <c r="N85" i="3" s="1"/>
  <c r="M71" i="1"/>
  <c r="M85" i="3" s="1"/>
  <c r="L71" i="1"/>
  <c r="L85" i="3" s="1"/>
  <c r="K71" i="1"/>
  <c r="K85" i="3" s="1"/>
  <c r="J71" i="1"/>
  <c r="J85" i="3" s="1"/>
  <c r="I71" i="1"/>
  <c r="I85" i="3" s="1"/>
  <c r="H71" i="1"/>
  <c r="H85" i="3" s="1"/>
  <c r="G71" i="1"/>
  <c r="G85" i="3" s="1"/>
  <c r="F71" i="1"/>
  <c r="F85" i="3" s="1"/>
  <c r="E71" i="1"/>
  <c r="E85" i="3" s="1"/>
  <c r="D71" i="1"/>
  <c r="D85" i="3" s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P84" i="3" s="1"/>
  <c r="BO70" i="1"/>
  <c r="BO84" i="3" s="1"/>
  <c r="BN70" i="1"/>
  <c r="BN84" i="3" s="1"/>
  <c r="BM70" i="1"/>
  <c r="BM84" i="3" s="1"/>
  <c r="BL70" i="1"/>
  <c r="BL84" i="3" s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D84" i="3" s="1"/>
  <c r="BC70" i="1"/>
  <c r="BC84" i="3" s="1"/>
  <c r="BB70" i="1"/>
  <c r="BB84" i="3" s="1"/>
  <c r="BA70" i="1"/>
  <c r="BA84" i="3" s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G84" i="3" s="1"/>
  <c r="F70" i="1"/>
  <c r="F84" i="3" s="1"/>
  <c r="E70" i="1"/>
  <c r="E84" i="3" s="1"/>
  <c r="D70" i="1"/>
  <c r="D84" i="3" s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P83" i="3" s="1"/>
  <c r="BO69" i="1"/>
  <c r="BO83" i="3" s="1"/>
  <c r="BN69" i="1"/>
  <c r="BN83" i="3" s="1"/>
  <c r="BM69" i="1"/>
  <c r="BM83" i="3" s="1"/>
  <c r="BL69" i="1"/>
  <c r="BL83" i="3" s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D83" i="3" s="1"/>
  <c r="BC69" i="1"/>
  <c r="BC83" i="3" s="1"/>
  <c r="BB69" i="1"/>
  <c r="BB83" i="3" s="1"/>
  <c r="BA69" i="1"/>
  <c r="BA83" i="3" s="1"/>
  <c r="AZ69" i="1"/>
  <c r="AZ83" i="3" s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O83" i="3" s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F83" i="3" s="1"/>
  <c r="E69" i="1"/>
  <c r="E83" i="3" s="1"/>
  <c r="D69" i="1"/>
  <c r="D83" i="3" s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P82" i="3" s="1"/>
  <c r="BO68" i="1"/>
  <c r="BO82" i="3" s="1"/>
  <c r="BN68" i="1"/>
  <c r="BN82" i="3" s="1"/>
  <c r="BM68" i="1"/>
  <c r="BM82" i="3" s="1"/>
  <c r="BL68" i="1"/>
  <c r="BL82" i="3" s="1"/>
  <c r="BK68" i="1"/>
  <c r="BK82" i="3" s="1"/>
  <c r="BJ68" i="1"/>
  <c r="BJ82" i="3" s="1"/>
  <c r="BI68" i="1"/>
  <c r="BI82" i="3" s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O82" i="3" s="1"/>
  <c r="N68" i="1"/>
  <c r="N82" i="3" s="1"/>
  <c r="M68" i="1"/>
  <c r="M82" i="3" s="1"/>
  <c r="L68" i="1"/>
  <c r="L82" i="3" s="1"/>
  <c r="K68" i="1"/>
  <c r="K82" i="3" s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P81" i="3" s="1"/>
  <c r="BO67" i="1"/>
  <c r="BO81" i="3" s="1"/>
  <c r="BN67" i="1"/>
  <c r="BN81" i="3" s="1"/>
  <c r="BM67" i="1"/>
  <c r="BM81" i="3" s="1"/>
  <c r="BL67" i="1"/>
  <c r="BL81" i="3" s="1"/>
  <c r="BK67" i="1"/>
  <c r="BK81" i="3" s="1"/>
  <c r="BJ67" i="1"/>
  <c r="BJ81" i="3" s="1"/>
  <c r="BI67" i="1"/>
  <c r="BI81" i="3" s="1"/>
  <c r="BH67" i="1"/>
  <c r="BH81" i="3" s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O81" i="3" s="1"/>
  <c r="N67" i="1"/>
  <c r="N81" i="3" s="1"/>
  <c r="M67" i="1"/>
  <c r="M81" i="3" s="1"/>
  <c r="L67" i="1"/>
  <c r="L81" i="3" s="1"/>
  <c r="K67" i="1"/>
  <c r="K81" i="3" s="1"/>
  <c r="J67" i="1"/>
  <c r="J81" i="3" s="1"/>
  <c r="I67" i="1"/>
  <c r="I81" i="3" s="1"/>
  <c r="H67" i="1"/>
  <c r="H81" i="3" s="1"/>
  <c r="G67" i="1"/>
  <c r="G81" i="3" s="1"/>
  <c r="F67" i="1"/>
  <c r="F81" i="3" s="1"/>
  <c r="E67" i="1"/>
  <c r="E81" i="3" s="1"/>
  <c r="D67" i="1"/>
  <c r="D81" i="3" s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P80" i="3" s="1"/>
  <c r="BO66" i="1"/>
  <c r="BO80" i="3" s="1"/>
  <c r="BN66" i="1"/>
  <c r="BN80" i="3" s="1"/>
  <c r="BM66" i="1"/>
  <c r="BM80" i="3" s="1"/>
  <c r="BL66" i="1"/>
  <c r="BL80" i="3" s="1"/>
  <c r="BK66" i="1"/>
  <c r="BK80" i="3" s="1"/>
  <c r="BJ66" i="1"/>
  <c r="BJ80" i="3" s="1"/>
  <c r="BI66" i="1"/>
  <c r="BI80" i="3" s="1"/>
  <c r="BH66" i="1"/>
  <c r="BH80" i="3" s="1"/>
  <c r="BG66" i="1"/>
  <c r="BG80" i="3" s="1"/>
  <c r="BF66" i="1"/>
  <c r="BF80" i="3" s="1"/>
  <c r="BE66" i="1"/>
  <c r="BE80" i="3" s="1"/>
  <c r="BD66" i="1"/>
  <c r="BD80" i="3" s="1"/>
  <c r="BC66" i="1"/>
  <c r="BC80" i="3" s="1"/>
  <c r="BB66" i="1"/>
  <c r="BB80" i="3" s="1"/>
  <c r="BA66" i="1"/>
  <c r="BA80" i="3" s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O80" i="3" s="1"/>
  <c r="N66" i="1"/>
  <c r="N80" i="3" s="1"/>
  <c r="M66" i="1"/>
  <c r="M80" i="3" s="1"/>
  <c r="L66" i="1"/>
  <c r="L80" i="3" s="1"/>
  <c r="K66" i="1"/>
  <c r="K80" i="3" s="1"/>
  <c r="J66" i="1"/>
  <c r="J80" i="3" s="1"/>
  <c r="I66" i="1"/>
  <c r="I80" i="3" s="1"/>
  <c r="H66" i="1"/>
  <c r="H80" i="3" s="1"/>
  <c r="G66" i="1"/>
  <c r="G80" i="3" s="1"/>
  <c r="F66" i="1"/>
  <c r="F80" i="3" s="1"/>
  <c r="E66" i="1"/>
  <c r="E80" i="3" s="1"/>
  <c r="D66" i="1"/>
  <c r="D80" i="3" s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P79" i="3" s="1"/>
  <c r="BO65" i="1"/>
  <c r="BO79" i="3" s="1"/>
  <c r="BN65" i="1"/>
  <c r="BN79" i="3" s="1"/>
  <c r="BM65" i="1"/>
  <c r="BM79" i="3" s="1"/>
  <c r="BL65" i="1"/>
  <c r="BL79" i="3" s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D79" i="3" s="1"/>
  <c r="BC65" i="1"/>
  <c r="BC79" i="3" s="1"/>
  <c r="BB65" i="1"/>
  <c r="BB79" i="3" s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F79" i="3" s="1"/>
  <c r="E65" i="1"/>
  <c r="E79" i="3" s="1"/>
  <c r="D65" i="1"/>
  <c r="D79" i="3" s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F84" i="3" l="1"/>
  <c r="CF82" i="3"/>
  <c r="CF83" i="3"/>
  <c r="CF81" i="3"/>
  <c r="B10" i="12"/>
  <c r="C9" i="12"/>
  <c r="D9" i="12" s="1"/>
  <c r="CF80" i="3"/>
  <c r="CF79" i="3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F79" i="2" s="1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CF78" i="2" l="1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F8" i="12" l="1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F11" i="12" l="1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7" i="12"/>
  <c r="D17" i="12" s="1"/>
  <c r="A18" i="3"/>
  <c r="B19" i="3"/>
  <c r="C18" i="12" l="1"/>
  <c r="D18" i="12" s="1"/>
  <c r="F17" i="12"/>
  <c r="E17" i="12"/>
  <c r="G17" i="12"/>
  <c r="H17" i="12"/>
  <c r="I17" i="12"/>
  <c r="F18" i="12"/>
  <c r="E18" i="12"/>
  <c r="I18" i="12"/>
  <c r="H18" i="12"/>
  <c r="G18" i="12"/>
  <c r="A19" i="3"/>
  <c r="B20" i="3"/>
  <c r="B21" i="3" l="1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B24" i="3" l="1"/>
  <c r="A23" i="3"/>
  <c r="K6" i="9"/>
  <c r="M6" i="9" s="1"/>
  <c r="P7" i="9"/>
  <c r="Q7" i="9"/>
  <c r="G12" i="9"/>
  <c r="K19" i="9" l="1"/>
  <c r="M19" i="9" s="1"/>
  <c r="A24" i="3"/>
  <c r="B25" i="3"/>
  <c r="K7" i="9"/>
  <c r="K20" i="9" s="1"/>
  <c r="P8" i="9"/>
  <c r="Q8" i="9"/>
  <c r="M7" i="9"/>
  <c r="K32" i="9" l="1"/>
  <c r="M32" i="9" s="1"/>
  <c r="B26" i="3"/>
  <c r="A25" i="3"/>
  <c r="M20" i="9"/>
  <c r="K33" i="9"/>
  <c r="Q9" i="9"/>
  <c r="P9" i="9"/>
  <c r="K8" i="9"/>
  <c r="K9" i="9" l="1"/>
  <c r="K45" i="9"/>
  <c r="M45" i="9" s="1"/>
  <c r="A26" i="3"/>
  <c r="B27" i="3"/>
  <c r="M8" i="9"/>
  <c r="K21" i="9"/>
  <c r="K22" i="9"/>
  <c r="M9" i="9"/>
  <c r="Q10" i="9"/>
  <c r="P10" i="9"/>
  <c r="M33" i="9"/>
  <c r="K46" i="9"/>
  <c r="K58" i="9" l="1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12" i="9" s="1"/>
  <c r="K36" i="9"/>
  <c r="M23" i="9"/>
  <c r="K24" i="9" l="1"/>
  <c r="K37" i="9" s="1"/>
  <c r="A29" i="3"/>
  <c r="B30" i="3"/>
  <c r="K60" i="9"/>
  <c r="M60" i="9" s="1"/>
  <c r="M47" i="9"/>
  <c r="K49" i="9"/>
  <c r="M36" i="9"/>
  <c r="M12" i="9"/>
  <c r="K25" i="9"/>
  <c r="Q13" i="9"/>
  <c r="P13" i="9"/>
  <c r="K61" i="9"/>
  <c r="M61" i="9" s="1"/>
  <c r="M48" i="9"/>
  <c r="M24" i="9" l="1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M15" i="9" s="1"/>
  <c r="B33" i="3"/>
  <c r="A32" i="3"/>
  <c r="P16" i="9"/>
  <c r="Q16" i="9"/>
  <c r="M27" i="9"/>
  <c r="K40" i="9"/>
  <c r="K52" i="9"/>
  <c r="M39" i="9"/>
  <c r="K64" i="9"/>
  <c r="M64" i="9" s="1"/>
  <c r="M51" i="9"/>
  <c r="K28" i="9" l="1"/>
  <c r="K41" i="9" s="1"/>
  <c r="B34" i="3"/>
  <c r="A33" i="3"/>
  <c r="K16" i="9"/>
  <c r="M52" i="9"/>
  <c r="K65" i="9"/>
  <c r="M65" i="9" s="1"/>
  <c r="K53" i="9"/>
  <c r="M40" i="9"/>
  <c r="Q17" i="9"/>
  <c r="P17" i="9"/>
  <c r="K29" i="9"/>
  <c r="M16" i="9"/>
  <c r="M28" i="9" l="1"/>
  <c r="K17" i="9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/>
  <c r="A77" i="3" s="1"/>
  <c r="C76" i="3"/>
  <c r="A76" i="3" s="1"/>
</calcChain>
</file>

<file path=xl/sharedStrings.xml><?xml version="1.0" encoding="utf-8"?>
<sst xmlns="http://schemas.openxmlformats.org/spreadsheetml/2006/main" count="757" uniqueCount="148">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</sst>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000"/>
    <numFmt numFmtId="168" formatCode="0.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/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9" fillId="0" borderId="0" xfId="0" applyFont="1"/>
    <xf numFmtId="0" fontId="0" fillId="2" borderId="0" xfId="0" applyFill="1"/>
    <xf numFmtId="168" fontId="5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2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  <c:pt idx="79" formatCode="0.00%">
                  <c:v>6.2276960487531063E-2</c:v>
                </c:pt>
                <c:pt idx="80" formatCode="0.00%">
                  <c:v>0.12599511781629347</c:v>
                </c:pt>
                <c:pt idx="81" formatCode="0.00%">
                  <c:v>0.12985278325771588</c:v>
                </c:pt>
                <c:pt idx="82" formatCode="0.00%">
                  <c:v>8.2531664141957339E-2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  <c:pt idx="79" formatCode="0.00%">
                  <c:v>6.3219379750594218E-2</c:v>
                </c:pt>
                <c:pt idx="80" formatCode="0.00%">
                  <c:v>0.12479389858211865</c:v>
                </c:pt>
                <c:pt idx="81" formatCode="0.00%">
                  <c:v>0.12891574331296174</c:v>
                </c:pt>
                <c:pt idx="82" formatCode="0.00%">
                  <c:v>8.2852463205679738E-2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  <c:pt idx="79" formatCode="0.00%">
                  <c:v>6.3920111007106817E-2</c:v>
                </c:pt>
                <c:pt idx="80" formatCode="0.00%">
                  <c:v>0.12315197892183671</c:v>
                </c:pt>
                <c:pt idx="81" formatCode="0.00%">
                  <c:v>0.12713376024682055</c:v>
                </c:pt>
                <c:pt idx="82" formatCode="0.00%">
                  <c:v>8.2907970696898703E-2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  <c:pt idx="12">
                  <c:v>45200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6.3011256746834388E-2</c:v>
                </c:pt>
                <c:pt idx="1">
                  <c:v>4.6510375680181459E-2</c:v>
                </c:pt>
                <c:pt idx="2">
                  <c:v>4.8565417168664249E-2</c:v>
                </c:pt>
                <c:pt idx="3">
                  <c:v>6.1559174360696023E-2</c:v>
                </c:pt>
                <c:pt idx="4">
                  <c:v>7.2396997116398465E-2</c:v>
                </c:pt>
                <c:pt idx="5">
                  <c:v>7.7586494832337705E-2</c:v>
                </c:pt>
                <c:pt idx="6">
                  <c:v>8.5946149900761881E-2</c:v>
                </c:pt>
                <c:pt idx="7">
                  <c:v>7.4337232159194189E-2</c:v>
                </c:pt>
                <c:pt idx="8">
                  <c:v>5.6976255082355154E-2</c:v>
                </c:pt>
                <c:pt idx="9">
                  <c:v>6.1142218424594663E-2</c:v>
                </c:pt>
                <c:pt idx="10">
                  <c:v>0.13051800137981262</c:v>
                </c:pt>
                <c:pt idx="11">
                  <c:v>0.13247857195113033</c:v>
                </c:pt>
                <c:pt idx="12">
                  <c:v>8.1310040635020231E-2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  <c:pt idx="12">
                  <c:v>45200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6.3305875648651311E-2</c:v>
                </c:pt>
                <c:pt idx="1">
                  <c:v>4.8082913552601747E-2</c:v>
                </c:pt>
                <c:pt idx="2">
                  <c:v>5.0135315538827108E-2</c:v>
                </c:pt>
                <c:pt idx="3">
                  <c:v>6.0936999023126992E-2</c:v>
                </c:pt>
                <c:pt idx="4">
                  <c:v>6.90408772374278E-2</c:v>
                </c:pt>
                <c:pt idx="5">
                  <c:v>7.7692264898693075E-2</c:v>
                </c:pt>
                <c:pt idx="6">
                  <c:v>8.4412651823325913E-2</c:v>
                </c:pt>
                <c:pt idx="7">
                  <c:v>7.5823020190075141E-2</c:v>
                </c:pt>
                <c:pt idx="8">
                  <c:v>5.7797379716095554E-2</c:v>
                </c:pt>
                <c:pt idx="9">
                  <c:v>6.2276960487531063E-2</c:v>
                </c:pt>
                <c:pt idx="10">
                  <c:v>0.12599511781629347</c:v>
                </c:pt>
                <c:pt idx="11">
                  <c:v>0.12985278325771588</c:v>
                </c:pt>
                <c:pt idx="12">
                  <c:v>8.2531664141957339E-2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  <c:pt idx="12">
                  <c:v>45200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6.3865972209353528E-2</c:v>
                </c:pt>
                <c:pt idx="1">
                  <c:v>4.8429118122409909E-2</c:v>
                </c:pt>
                <c:pt idx="2">
                  <c:v>5.0793938283961504E-2</c:v>
                </c:pt>
                <c:pt idx="3">
                  <c:v>6.0238380928839597E-2</c:v>
                </c:pt>
                <c:pt idx="4">
                  <c:v>6.7498851489504963E-2</c:v>
                </c:pt>
                <c:pt idx="5">
                  <c:v>7.8038619876598547E-2</c:v>
                </c:pt>
                <c:pt idx="6">
                  <c:v>8.4299632029146032E-2</c:v>
                </c:pt>
                <c:pt idx="7">
                  <c:v>7.6545593138108048E-2</c:v>
                </c:pt>
                <c:pt idx="8">
                  <c:v>5.8441121044883193E-2</c:v>
                </c:pt>
                <c:pt idx="9">
                  <c:v>6.3219379750594218E-2</c:v>
                </c:pt>
                <c:pt idx="10">
                  <c:v>0.12479389858211865</c:v>
                </c:pt>
                <c:pt idx="11">
                  <c:v>0.12891574331296174</c:v>
                </c:pt>
                <c:pt idx="12">
                  <c:v>8.2852463205679738E-2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  <c:pt idx="12">
                  <c:v>45200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6.3538274812322548E-2</c:v>
                </c:pt>
                <c:pt idx="1">
                  <c:v>4.9273039395801854E-2</c:v>
                </c:pt>
                <c:pt idx="2">
                  <c:v>5.1670838209364245E-2</c:v>
                </c:pt>
                <c:pt idx="3">
                  <c:v>5.9921188490376753E-2</c:v>
                </c:pt>
                <c:pt idx="4">
                  <c:v>6.5236279031658073E-2</c:v>
                </c:pt>
                <c:pt idx="5">
                  <c:v>7.6601348602286734E-2</c:v>
                </c:pt>
                <c:pt idx="6">
                  <c:v>8.3468087491878507E-2</c:v>
                </c:pt>
                <c:pt idx="7">
                  <c:v>7.7746253814737321E-2</c:v>
                </c:pt>
                <c:pt idx="8">
                  <c:v>5.9827916226151467E-2</c:v>
                </c:pt>
                <c:pt idx="9">
                  <c:v>6.3920111007106817E-2</c:v>
                </c:pt>
                <c:pt idx="10">
                  <c:v>0.12315197892183671</c:v>
                </c:pt>
                <c:pt idx="11">
                  <c:v>0.12713376024682055</c:v>
                </c:pt>
                <c:pt idx="12">
                  <c:v>8.2907970696898703E-2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  <c:pt idx="12">
                  <c:v>45200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6.3973304975850853E-2</c:v>
                </c:pt>
                <c:pt idx="1">
                  <c:v>5.0348989543882228E-2</c:v>
                </c:pt>
                <c:pt idx="2">
                  <c:v>5.2919637048833401E-2</c:v>
                </c:pt>
                <c:pt idx="3">
                  <c:v>5.9724380347623507E-2</c:v>
                </c:pt>
                <c:pt idx="4">
                  <c:v>6.2711359496998131E-2</c:v>
                </c:pt>
                <c:pt idx="5">
                  <c:v>7.5019126341982378E-2</c:v>
                </c:pt>
                <c:pt idx="6">
                  <c:v>8.2287214751164628E-2</c:v>
                </c:pt>
                <c:pt idx="7">
                  <c:v>8.0005208860851162E-2</c:v>
                </c:pt>
                <c:pt idx="8">
                  <c:v>6.2131595829869157E-2</c:v>
                </c:pt>
                <c:pt idx="9">
                  <c:v>6.567049221317367E-2</c:v>
                </c:pt>
                <c:pt idx="10">
                  <c:v>0.12188583902114569</c:v>
                </c:pt>
                <c:pt idx="11">
                  <c:v>0.12473718469624107</c:v>
                </c:pt>
                <c:pt idx="12">
                  <c:v>8.3794170557853542E-2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  <c:pt idx="66" formatCode="0.0%">
                  <c:v>1.1536373783146461</c:v>
                </c:pt>
                <c:pt idx="67" formatCode="0.0%">
                  <c:v>1.1343250656629196</c:v>
                </c:pt>
                <c:pt idx="68" formatCode="0.0%">
                  <c:v>1.2452767645122855</c:v>
                </c:pt>
                <c:pt idx="69" formatCode="0.0%">
                  <c:v>1.3856779493096902</c:v>
                </c:pt>
                <c:pt idx="70" formatCode="0.0%">
                  <c:v>1.4288137399763152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  <c:pt idx="66" formatCode="0.0%">
                  <c:v>1.1539520456144228</c:v>
                </c:pt>
                <c:pt idx="67" formatCode="0.0%">
                  <c:v>1.1345919010337631</c:v>
                </c:pt>
                <c:pt idx="68" formatCode="0.0%">
                  <c:v>1.2448628415979592</c:v>
                </c:pt>
                <c:pt idx="69" formatCode="0.0%">
                  <c:v>1.3853637562003809</c:v>
                </c:pt>
                <c:pt idx="70" formatCode="0.0%">
                  <c:v>1.4279346144317118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  <c:pt idx="66" formatCode="0.0%">
                  <c:v>1.1519054271255729</c:v>
                </c:pt>
                <c:pt idx="67" formatCode="0.0%">
                  <c:v>1.1316596644955963</c:v>
                </c:pt>
                <c:pt idx="68" formatCode="0.0%">
                  <c:v>1.2392467534188958</c:v>
                </c:pt>
                <c:pt idx="69" formatCode="0.0%">
                  <c:v>1.3778634745488412</c:v>
                </c:pt>
                <c:pt idx="70" formatCode="0.0%">
                  <c:v>1.421170324380062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97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897" cy="628431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8453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  <row r="84">
          <cell r="A84">
            <v>45200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  <row r="81">
          <cell r="D81">
            <v>1966.556640625</v>
          </cell>
          <cell r="E81">
            <v>1499.584716796875</v>
          </cell>
          <cell r="F81">
            <v>1994.58447265625</v>
          </cell>
          <cell r="G81">
            <v>1429.326904296875</v>
          </cell>
          <cell r="H81">
            <v>1821.224853515625</v>
          </cell>
          <cell r="I81">
            <v>2024.6173095703125</v>
          </cell>
          <cell r="J81">
            <v>1811.275634765625</v>
          </cell>
          <cell r="K81">
            <v>1403.6280517578125</v>
          </cell>
          <cell r="L81">
            <v>1724.3636474609375</v>
          </cell>
          <cell r="M81">
            <v>1501.2705078125</v>
          </cell>
          <cell r="N81">
            <v>2045.173095703125</v>
          </cell>
          <cell r="O81">
            <v>1561.875732421875</v>
          </cell>
          <cell r="P81">
            <v>1960.9854736328125</v>
          </cell>
          <cell r="Q81">
            <v>1489.2073974609375</v>
          </cell>
          <cell r="R81">
            <v>2015.533935546875</v>
          </cell>
          <cell r="S81">
            <v>1398.6148681640625</v>
          </cell>
          <cell r="T81">
            <v>1823.4251708984375</v>
          </cell>
          <cell r="U81">
            <v>2007.3262939453125</v>
          </cell>
          <cell r="V81">
            <v>1807.195556640625</v>
          </cell>
          <cell r="W81">
            <v>1398.0517578125</v>
          </cell>
          <cell r="X81">
            <v>1729.9122314453125</v>
          </cell>
          <cell r="Y81">
            <v>1529.3760986328125</v>
          </cell>
          <cell r="Z81">
            <v>2043.3662109375</v>
          </cell>
          <cell r="AA81">
            <v>1556.4384765625</v>
          </cell>
          <cell r="AB81">
            <v>1956.7760009765625</v>
          </cell>
          <cell r="AC81">
            <v>1488.63623046875</v>
          </cell>
          <cell r="AD81">
            <v>2025.794189453125</v>
          </cell>
          <cell r="AE81">
            <v>1374.2984619140625</v>
          </cell>
          <cell r="AF81">
            <v>1820.852783203125</v>
          </cell>
          <cell r="AG81">
            <v>2008.1256103515625</v>
          </cell>
          <cell r="AH81">
            <v>1815.548095703125</v>
          </cell>
          <cell r="AI81">
            <v>1395.8726806640625</v>
          </cell>
          <cell r="AJ81">
            <v>1732.0025634765625</v>
          </cell>
          <cell r="AK81">
            <v>1536.9000244140625</v>
          </cell>
          <cell r="AL81">
            <v>2034.7833251953125</v>
          </cell>
          <cell r="AM81">
            <v>1553.3392333984375</v>
          </cell>
          <cell r="AN81">
            <v>1952.56103515625</v>
          </cell>
          <cell r="AO81">
            <v>1485.93896484375</v>
          </cell>
          <cell r="AP81">
            <v>2036.2525634765625</v>
          </cell>
          <cell r="AQ81">
            <v>1370.481689453125</v>
          </cell>
          <cell r="AR81">
            <v>1821.015869140625</v>
          </cell>
          <cell r="AS81">
            <v>1970.2440185546875</v>
          </cell>
          <cell r="AT81">
            <v>1804.489501953125</v>
          </cell>
          <cell r="AU81">
            <v>1388.905029296875</v>
          </cell>
          <cell r="AV81">
            <v>1735.6171875</v>
          </cell>
          <cell r="AW81">
            <v>1524.5257568359375</v>
          </cell>
          <cell r="AX81">
            <v>2028.666259765625</v>
          </cell>
          <cell r="AY81">
            <v>1554.7276611328125</v>
          </cell>
          <cell r="AZ81">
            <v>1946.4547119140625</v>
          </cell>
          <cell r="BA81">
            <v>1479.72509765625</v>
          </cell>
          <cell r="BB81">
            <v>2051.1328125</v>
          </cell>
          <cell r="BC81">
            <v>1360.8436279296875</v>
          </cell>
          <cell r="BD81">
            <v>1826.1044921875</v>
          </cell>
          <cell r="BE81">
            <v>1939.5897216796875</v>
          </cell>
          <cell r="BF81">
            <v>1795.3118896484375</v>
          </cell>
          <cell r="BG81">
            <v>1384.7261962890625</v>
          </cell>
          <cell r="BH81">
            <v>1741.479736328125</v>
          </cell>
          <cell r="BI81">
            <v>1558.39208984375</v>
          </cell>
          <cell r="BJ81">
            <v>2019.5751953125</v>
          </cell>
          <cell r="BK81">
            <v>1557.88720703125</v>
          </cell>
          <cell r="BL81">
            <v>1844.9276123046875</v>
          </cell>
          <cell r="BM81">
            <v>1825.8851318359375</v>
          </cell>
          <cell r="BN81">
            <v>1825.267333984375</v>
          </cell>
          <cell r="BO81">
            <v>1817.7320556640625</v>
          </cell>
          <cell r="BP81">
            <v>1804.824462890625</v>
          </cell>
          <cell r="BQ81">
            <v>1956.1124267578125</v>
          </cell>
          <cell r="BR81">
            <v>1486.93896484375</v>
          </cell>
          <cell r="BS81">
            <v>2029.346435546875</v>
          </cell>
          <cell r="BT81">
            <v>1379.236328125</v>
          </cell>
          <cell r="BU81">
            <v>1823.43115234375</v>
          </cell>
          <cell r="BV81">
            <v>1972.5054931640625</v>
          </cell>
          <cell r="BW81">
            <v>1803.96875</v>
          </cell>
          <cell r="BX81">
            <v>1392.2935791015625</v>
          </cell>
          <cell r="BY81">
            <v>1735.2113037109375</v>
          </cell>
          <cell r="BZ81">
            <v>1539.342529296875</v>
          </cell>
          <cell r="CA81">
            <v>2029.0816650390625</v>
          </cell>
          <cell r="CB81">
            <v>1556.6068115234375</v>
          </cell>
          <cell r="CC81">
            <v>1819.4791259765625</v>
          </cell>
          <cell r="CD81">
            <v>1819.4791259765625</v>
          </cell>
        </row>
        <row r="82">
          <cell r="D82">
            <v>2283.075439453125</v>
          </cell>
          <cell r="E82">
            <v>1632.6173095703125</v>
          </cell>
          <cell r="F82">
            <v>2183.88720703125</v>
          </cell>
          <cell r="G82">
            <v>1548.423828125</v>
          </cell>
          <cell r="H82">
            <v>2081.99853515625</v>
          </cell>
          <cell r="I82">
            <v>2331.720703125</v>
          </cell>
          <cell r="J82">
            <v>2005.028564453125</v>
          </cell>
          <cell r="K82">
            <v>1468.1953125</v>
          </cell>
          <cell r="L82">
            <v>1924.8724365234375</v>
          </cell>
          <cell r="M82">
            <v>1632.58447265625</v>
          </cell>
          <cell r="N82">
            <v>2307.400146484375</v>
          </cell>
          <cell r="O82">
            <v>1712.3974609375</v>
          </cell>
          <cell r="P82">
            <v>2271.78125</v>
          </cell>
          <cell r="Q82">
            <v>1616.3836669921875</v>
          </cell>
          <cell r="R82">
            <v>2203.396240234375</v>
          </cell>
          <cell r="S82">
            <v>1521.0791015625</v>
          </cell>
          <cell r="T82">
            <v>2081.25341796875</v>
          </cell>
          <cell r="U82">
            <v>2310.579345703125</v>
          </cell>
          <cell r="V82">
            <v>1999.231689453125</v>
          </cell>
          <cell r="W82">
            <v>1461.0416259765625</v>
          </cell>
          <cell r="X82">
            <v>1931.213134765625</v>
          </cell>
          <cell r="Y82">
            <v>1665.53076171875</v>
          </cell>
          <cell r="Z82">
            <v>2303.627685546875</v>
          </cell>
          <cell r="AA82">
            <v>1702.9273681640625</v>
          </cell>
          <cell r="AB82">
            <v>2263.38720703125</v>
          </cell>
          <cell r="AC82">
            <v>1616.553466796875</v>
          </cell>
          <cell r="AD82">
            <v>2213.66357421875</v>
          </cell>
          <cell r="AE82">
            <v>1496.8309326171875</v>
          </cell>
          <cell r="AF82">
            <v>2075.29638671875</v>
          </cell>
          <cell r="AG82">
            <v>2309.08349609375</v>
          </cell>
          <cell r="AH82">
            <v>2008.875244140625</v>
          </cell>
          <cell r="AI82">
            <v>1458.2501220703125</v>
          </cell>
          <cell r="AJ82">
            <v>1933.2208251953125</v>
          </cell>
          <cell r="AK82">
            <v>1675.2244873046875</v>
          </cell>
          <cell r="AL82">
            <v>2289.582275390625</v>
          </cell>
          <cell r="AM82">
            <v>1698.0758056640625</v>
          </cell>
          <cell r="AN82">
            <v>2255.906494140625</v>
          </cell>
          <cell r="AO82">
            <v>1612.0185546875</v>
          </cell>
          <cell r="AP82">
            <v>2223.44921875</v>
          </cell>
          <cell r="AQ82">
            <v>1494.9429931640625</v>
          </cell>
          <cell r="AR82">
            <v>2075.359619140625</v>
          </cell>
          <cell r="AS82">
            <v>2270.177001953125</v>
          </cell>
          <cell r="AT82">
            <v>1994.732177734375</v>
          </cell>
          <cell r="AU82">
            <v>1451.086181640625</v>
          </cell>
          <cell r="AV82">
            <v>1939.2286376953125</v>
          </cell>
          <cell r="AW82">
            <v>1661.55615234375</v>
          </cell>
          <cell r="AX82">
            <v>2281.782470703125</v>
          </cell>
          <cell r="AY82">
            <v>1699.4422607421875</v>
          </cell>
          <cell r="AZ82">
            <v>2245.627197265625</v>
          </cell>
          <cell r="BA82">
            <v>1601.8603515625</v>
          </cell>
          <cell r="BB82">
            <v>2237.948486328125</v>
          </cell>
          <cell r="BC82">
            <v>1490.9464111328125</v>
          </cell>
          <cell r="BD82">
            <v>2082.730224609375</v>
          </cell>
          <cell r="BE82">
            <v>2237.79248046875</v>
          </cell>
          <cell r="BF82">
            <v>1983.57861328125</v>
          </cell>
          <cell r="BG82">
            <v>1447.0848388671875</v>
          </cell>
          <cell r="BH82">
            <v>1946.9710693359375</v>
          </cell>
          <cell r="BI82">
            <v>1700.7626953125</v>
          </cell>
          <cell r="BJ82">
            <v>2269.48291015625</v>
          </cell>
          <cell r="BK82">
            <v>1701.7784423828125</v>
          </cell>
          <cell r="BL82">
            <v>2085.723876953125</v>
          </cell>
          <cell r="BM82">
            <v>2055.937744140625</v>
          </cell>
          <cell r="BN82">
            <v>2053.049560546875</v>
          </cell>
          <cell r="BO82">
            <v>2041.58935546875</v>
          </cell>
          <cell r="BP82">
            <v>2024.8070068359375</v>
          </cell>
          <cell r="BQ82">
            <v>2262.9287109375</v>
          </cell>
          <cell r="BR82">
            <v>1613.2640380859375</v>
          </cell>
          <cell r="BS82">
            <v>2216.9619140625</v>
          </cell>
          <cell r="BT82">
            <v>1504.2818603515625</v>
          </cell>
          <cell r="BU82">
            <v>2079.751953125</v>
          </cell>
          <cell r="BV82">
            <v>2272.83544921875</v>
          </cell>
          <cell r="BW82">
            <v>1994.56298828125</v>
          </cell>
          <cell r="BX82">
            <v>1454.97607421875</v>
          </cell>
          <cell r="BY82">
            <v>1938.477294921875</v>
          </cell>
          <cell r="BZ82">
            <v>1678.2552490234375</v>
          </cell>
          <cell r="CA82">
            <v>2282.7724609375</v>
          </cell>
          <cell r="CB82">
            <v>1701.83740234375</v>
          </cell>
          <cell r="CC82">
            <v>2045.808349609375</v>
          </cell>
          <cell r="CD82">
            <v>2045.808349609375</v>
          </cell>
        </row>
        <row r="83">
          <cell r="D83">
            <v>2613.584228515625</v>
          </cell>
          <cell r="E83">
            <v>1821.865234375</v>
          </cell>
          <cell r="F83">
            <v>2515.08447265625</v>
          </cell>
          <cell r="G83">
            <v>1687.1995849609375</v>
          </cell>
          <cell r="H83">
            <v>2349.667724609375</v>
          </cell>
          <cell r="I83">
            <v>2563.7607421875</v>
          </cell>
          <cell r="J83">
            <v>2229.331298828125</v>
          </cell>
          <cell r="K83">
            <v>1609.956787109375</v>
          </cell>
          <cell r="L83">
            <v>2215.42578125</v>
          </cell>
          <cell r="M83">
            <v>1764.8367919921875</v>
          </cell>
          <cell r="N83">
            <v>2605.0947265625</v>
          </cell>
          <cell r="O83">
            <v>1911.4449462890625</v>
          </cell>
          <cell r="P83">
            <v>2599.826416015625</v>
          </cell>
          <cell r="Q83">
            <v>1803.35595703125</v>
          </cell>
          <cell r="R83">
            <v>2542.2890625</v>
          </cell>
          <cell r="S83">
            <v>1653.55322265625</v>
          </cell>
          <cell r="T83">
            <v>2347.15478515625</v>
          </cell>
          <cell r="U83">
            <v>2539.3876953125</v>
          </cell>
          <cell r="V83">
            <v>2220.2392578125</v>
          </cell>
          <cell r="W83">
            <v>1601.60107421875</v>
          </cell>
          <cell r="X83">
            <v>2223.984375</v>
          </cell>
          <cell r="Y83">
            <v>1808.620361328125</v>
          </cell>
          <cell r="Z83">
            <v>2602.2783203125</v>
          </cell>
          <cell r="AA83">
            <v>1901.299072265625</v>
          </cell>
          <cell r="AB83">
            <v>2590.07470703125</v>
          </cell>
          <cell r="AC83">
            <v>1803.869873046875</v>
          </cell>
          <cell r="AD83">
            <v>2554.729736328125</v>
          </cell>
          <cell r="AE83">
            <v>1625.1451416015625</v>
          </cell>
          <cell r="AF83">
            <v>2340.020263671875</v>
          </cell>
          <cell r="AG83">
            <v>2538.505126953125</v>
          </cell>
          <cell r="AH83">
            <v>2229.92578125</v>
          </cell>
          <cell r="AI83">
            <v>1598.2919921875</v>
          </cell>
          <cell r="AJ83">
            <v>2226.99169921875</v>
          </cell>
          <cell r="AK83">
            <v>1820.83740234375</v>
          </cell>
          <cell r="AL83">
            <v>2591.127197265625</v>
          </cell>
          <cell r="AM83">
            <v>1895.6834716796875</v>
          </cell>
          <cell r="AN83">
            <v>2581.61767578125</v>
          </cell>
          <cell r="AO83">
            <v>1798.45849609375</v>
          </cell>
          <cell r="AP83">
            <v>2569.423095703125</v>
          </cell>
          <cell r="AQ83">
            <v>1622.8753662109375</v>
          </cell>
          <cell r="AR83">
            <v>2339.892822265625</v>
          </cell>
          <cell r="AS83">
            <v>2486.328369140625</v>
          </cell>
          <cell r="AT83">
            <v>2210.633544921875</v>
          </cell>
          <cell r="AU83">
            <v>1589.8804931640625</v>
          </cell>
          <cell r="AV83">
            <v>2233.35693359375</v>
          </cell>
          <cell r="AW83">
            <v>1804.1087646484375</v>
          </cell>
          <cell r="AX83">
            <v>2584.99951171875</v>
          </cell>
          <cell r="AY83">
            <v>1897.87255859375</v>
          </cell>
          <cell r="AZ83">
            <v>2567.32470703125</v>
          </cell>
          <cell r="BA83">
            <v>1786.5576171875</v>
          </cell>
          <cell r="BB83">
            <v>2589.390380859375</v>
          </cell>
          <cell r="BC83">
            <v>1615.953125</v>
          </cell>
          <cell r="BD83">
            <v>2344.77685546875</v>
          </cell>
          <cell r="BE83">
            <v>2443.228271484375</v>
          </cell>
          <cell r="BF83">
            <v>2195.341552734375</v>
          </cell>
          <cell r="BG83">
            <v>1584.296630859375</v>
          </cell>
          <cell r="BH83">
            <v>2242.447998046875</v>
          </cell>
          <cell r="BI83">
            <v>1854.774658203125</v>
          </cell>
          <cell r="BJ83">
            <v>2575.373291015625</v>
          </cell>
          <cell r="BK83">
            <v>1903.0467529296875</v>
          </cell>
          <cell r="BL83">
            <v>2362.03759765625</v>
          </cell>
          <cell r="BM83">
            <v>2322.906982421875</v>
          </cell>
          <cell r="BN83">
            <v>2317.719970703125</v>
          </cell>
          <cell r="BO83">
            <v>2301.144287109375</v>
          </cell>
          <cell r="BP83">
            <v>2277.375732421875</v>
          </cell>
          <cell r="BQ83">
            <v>2589.22607421875</v>
          </cell>
          <cell r="BR83">
            <v>1799.7969970703125</v>
          </cell>
          <cell r="BS83">
            <v>2560.36279296875</v>
          </cell>
          <cell r="BT83">
            <v>1633.2891845703125</v>
          </cell>
          <cell r="BU83">
            <v>2343.7333984375</v>
          </cell>
          <cell r="BV83">
            <v>2489.507568359375</v>
          </cell>
          <cell r="BW83">
            <v>2211.271240234375</v>
          </cell>
          <cell r="BX83">
            <v>1594.194580078125</v>
          </cell>
          <cell r="BY83">
            <v>2232.479248046875</v>
          </cell>
          <cell r="BZ83">
            <v>1825.329345703125</v>
          </cell>
          <cell r="CA83">
            <v>2585.80419921875</v>
          </cell>
          <cell r="CB83">
            <v>1901.234375</v>
          </cell>
          <cell r="CC83">
            <v>2307.20703125</v>
          </cell>
          <cell r="CD83">
            <v>2307.20703125</v>
          </cell>
        </row>
        <row r="84">
          <cell r="D84">
            <v>2805.372314453125</v>
          </cell>
          <cell r="E84">
            <v>1998.6875</v>
          </cell>
          <cell r="F84">
            <v>2786.978271484375</v>
          </cell>
          <cell r="G84">
            <v>1809.190185546875</v>
          </cell>
          <cell r="H84">
            <v>2596.068359375</v>
          </cell>
          <cell r="I84">
            <v>2689.5205078125</v>
          </cell>
          <cell r="J84">
            <v>2386.760986328125</v>
          </cell>
          <cell r="K84">
            <v>1810.3914794921875</v>
          </cell>
          <cell r="L84">
            <v>2426.427001953125</v>
          </cell>
          <cell r="M84">
            <v>1876.76220703125</v>
          </cell>
          <cell r="N84">
            <v>2836.185302734375</v>
          </cell>
          <cell r="O84">
            <v>2060.776611328125</v>
          </cell>
          <cell r="P84">
            <v>2795.179443359375</v>
          </cell>
          <cell r="Q84">
            <v>1980.632568359375</v>
          </cell>
          <cell r="R84">
            <v>2820.1650390625</v>
          </cell>
          <cell r="S84">
            <v>1778.279296875</v>
          </cell>
          <cell r="T84">
            <v>2596.39208984375</v>
          </cell>
          <cell r="U84">
            <v>2665.885498046875</v>
          </cell>
          <cell r="V84">
            <v>2376.055419921875</v>
          </cell>
          <cell r="W84">
            <v>1802.4083251953125</v>
          </cell>
          <cell r="X84">
            <v>2430.72802734375</v>
          </cell>
          <cell r="Y84">
            <v>1925.4990234375</v>
          </cell>
          <cell r="Z84">
            <v>2831.818359375</v>
          </cell>
          <cell r="AA84">
            <v>2048.106689453125</v>
          </cell>
          <cell r="AB84">
            <v>2787.367919921875</v>
          </cell>
          <cell r="AC84">
            <v>1980.65380859375</v>
          </cell>
          <cell r="AD84">
            <v>2836.5244140625</v>
          </cell>
          <cell r="AE84">
            <v>1750.891845703125</v>
          </cell>
          <cell r="AF84">
            <v>2589.058837890625</v>
          </cell>
          <cell r="AG84">
            <v>2667.865966796875</v>
          </cell>
          <cell r="AH84">
            <v>2389.603515625</v>
          </cell>
          <cell r="AI84">
            <v>1799.745849609375</v>
          </cell>
          <cell r="AJ84">
            <v>2431.3798828125</v>
          </cell>
          <cell r="AK84">
            <v>1939.661865234375</v>
          </cell>
          <cell r="AL84">
            <v>2818.844970703125</v>
          </cell>
          <cell r="AM84">
            <v>2041.7578125</v>
          </cell>
          <cell r="AN84">
            <v>2780.26123046875</v>
          </cell>
          <cell r="AO84">
            <v>1975.21240234375</v>
          </cell>
          <cell r="AP84">
            <v>2852.551025390625</v>
          </cell>
          <cell r="AQ84">
            <v>1749.8231201171875</v>
          </cell>
          <cell r="AR84">
            <v>2589.210693359375</v>
          </cell>
          <cell r="AS84">
            <v>2614.387939453125</v>
          </cell>
          <cell r="AT84">
            <v>2367.1162109375</v>
          </cell>
          <cell r="AU84">
            <v>1790.0443115234375</v>
          </cell>
          <cell r="AV84">
            <v>2438.131591796875</v>
          </cell>
          <cell r="AW84">
            <v>1921.5341796875</v>
          </cell>
          <cell r="AX84">
            <v>2811.4267578125</v>
          </cell>
          <cell r="AY84">
            <v>2041.8582763671875</v>
          </cell>
          <cell r="AZ84">
            <v>2769.28955078125</v>
          </cell>
          <cell r="BA84">
            <v>1963.46533203125</v>
          </cell>
          <cell r="BB84">
            <v>2875.721435546875</v>
          </cell>
          <cell r="BC84">
            <v>1745.9569091796875</v>
          </cell>
          <cell r="BD84">
            <v>2597.823974609375</v>
          </cell>
          <cell r="BE84">
            <v>2571.240966796875</v>
          </cell>
          <cell r="BF84">
            <v>2351.360107421875</v>
          </cell>
          <cell r="BG84">
            <v>1785.0751953125</v>
          </cell>
          <cell r="BH84">
            <v>2447.14404296875</v>
          </cell>
          <cell r="BI84">
            <v>1976.590576171875</v>
          </cell>
          <cell r="BJ84">
            <v>2800.867431640625</v>
          </cell>
          <cell r="BK84">
            <v>2043.1153564453125</v>
          </cell>
          <cell r="BL84">
            <v>2554.094970703125</v>
          </cell>
          <cell r="BM84">
            <v>2514.620361328125</v>
          </cell>
          <cell r="BN84">
            <v>2509.748779296875</v>
          </cell>
          <cell r="BO84">
            <v>2491.927490234375</v>
          </cell>
          <cell r="BP84">
            <v>2468.20654296875</v>
          </cell>
          <cell r="BQ84">
            <v>2786.502685546875</v>
          </cell>
          <cell r="BR84">
            <v>1976.709716796875</v>
          </cell>
          <cell r="BS84">
            <v>2841.728759765625</v>
          </cell>
          <cell r="BT84">
            <v>1760.1082763671875</v>
          </cell>
          <cell r="BU84">
            <v>2594.289794921875</v>
          </cell>
          <cell r="BV84">
            <v>2617.41064453125</v>
          </cell>
          <cell r="BW84">
            <v>2368.091796875</v>
          </cell>
          <cell r="BX84">
            <v>1794.9287109375</v>
          </cell>
          <cell r="BY84">
            <v>2438.093994140625</v>
          </cell>
          <cell r="BZ84">
            <v>1944.3326416015625</v>
          </cell>
          <cell r="CA84">
            <v>2812.81494140625</v>
          </cell>
          <cell r="CB84">
            <v>2045.0362548828125</v>
          </cell>
          <cell r="CC84">
            <v>2498.525634765625</v>
          </cell>
          <cell r="CD84">
            <v>2498.525634765625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Para R"/>
      <sheetName val="Gráfico1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86"/>
  <sheetViews>
    <sheetView workbookViewId="0">
      <pane xSplit="3" ySplit="1" topLeftCell="BS69" activePane="bottomRight" state="frozen"/>
      <selection pane="topRight" activeCell="D1" sqref="D1"/>
      <selection pane="bottomLeft" activeCell="A2" sqref="A2"/>
      <selection pane="bottomRight" activeCell="A85" sqref="A85"/>
    </sheetView>
  </sheetViews>
  <sheetFormatPr baseColWidth="10" defaultColWidth="14.36328125" defaultRowHeight="14.5" x14ac:dyDescent="0.35"/>
  <cols>
    <col min="1" max="3" width="14.36328125" style="1"/>
  </cols>
  <sheetData>
    <row r="1" spans="1:82" x14ac:dyDescent="0.3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35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35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35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35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35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35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35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35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35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35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35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35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35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35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35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35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35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35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35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35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35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35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35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35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35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35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35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35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35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35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35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35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35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35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35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35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35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35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35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35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35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35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35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35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35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35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35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35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35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35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35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35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35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35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35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35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35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35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35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4" customHeight="1" x14ac:dyDescent="0.35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35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35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35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35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35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35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35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35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35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35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35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35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35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35">
      <c r="A75" s="2">
        <f>+[1]Sheet1!A75</f>
        <v>44927</v>
      </c>
      <c r="B75" s="1" t="s">
        <v>83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35">
      <c r="A76" s="2">
        <f>+[1]Sheet1!A76</f>
        <v>44958</v>
      </c>
      <c r="B76" s="1" t="s">
        <v>84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35">
      <c r="A77" s="2">
        <f>+[1]Sheet1!A77</f>
        <v>44986</v>
      </c>
      <c r="B77" s="1" t="s">
        <v>85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35">
      <c r="A78" s="2">
        <f>+[1]Sheet1!A78</f>
        <v>45017</v>
      </c>
      <c r="B78" s="1" t="s">
        <v>86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35">
      <c r="A79" s="2">
        <f>+[1]Sheet1!A79</f>
        <v>45047</v>
      </c>
      <c r="B79" s="1" t="s">
        <v>87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35">
      <c r="A80" s="2">
        <f>+[1]Sheet1!A80</f>
        <v>45078</v>
      </c>
      <c r="B80" s="1" t="s">
        <v>87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1" spans="1:82" x14ac:dyDescent="0.35">
      <c r="A81" s="2">
        <f>+[1]Sheet1!A81</f>
        <v>45108</v>
      </c>
      <c r="B81" s="1" t="s">
        <v>87</v>
      </c>
      <c r="C81" s="1">
        <v>2023</v>
      </c>
      <c r="D81" s="57">
        <f>+[2]Sheet1!D81</f>
        <v>1966.556640625</v>
      </c>
      <c r="E81" s="57">
        <f>+[2]Sheet1!E81</f>
        <v>1499.584716796875</v>
      </c>
      <c r="F81" s="57">
        <f>+[2]Sheet1!F81</f>
        <v>1994.58447265625</v>
      </c>
      <c r="G81" s="57">
        <f>+[2]Sheet1!G81</f>
        <v>1429.326904296875</v>
      </c>
      <c r="H81" s="57">
        <f>+[2]Sheet1!H81</f>
        <v>1821.224853515625</v>
      </c>
      <c r="I81" s="57">
        <f>+[2]Sheet1!I81</f>
        <v>2024.6173095703125</v>
      </c>
      <c r="J81" s="57">
        <f>+[2]Sheet1!J81</f>
        <v>1811.275634765625</v>
      </c>
      <c r="K81" s="57">
        <f>+[2]Sheet1!K81</f>
        <v>1403.6280517578125</v>
      </c>
      <c r="L81" s="57">
        <f>+[2]Sheet1!L81</f>
        <v>1724.3636474609375</v>
      </c>
      <c r="M81" s="57">
        <f>+[2]Sheet1!M81</f>
        <v>1501.2705078125</v>
      </c>
      <c r="N81" s="57">
        <f>+[2]Sheet1!N81</f>
        <v>2045.173095703125</v>
      </c>
      <c r="O81" s="57">
        <f>+[2]Sheet1!O81</f>
        <v>1561.875732421875</v>
      </c>
      <c r="P81" s="57">
        <f>+[2]Sheet1!P81</f>
        <v>1960.9854736328125</v>
      </c>
      <c r="Q81" s="57">
        <f>+[2]Sheet1!Q81</f>
        <v>1489.2073974609375</v>
      </c>
      <c r="R81" s="57">
        <f>+[2]Sheet1!R81</f>
        <v>2015.533935546875</v>
      </c>
      <c r="S81" s="57">
        <f>+[2]Sheet1!S81</f>
        <v>1398.6148681640625</v>
      </c>
      <c r="T81" s="57">
        <f>+[2]Sheet1!T81</f>
        <v>1823.4251708984375</v>
      </c>
      <c r="U81" s="57">
        <f>+[2]Sheet1!U81</f>
        <v>2007.3262939453125</v>
      </c>
      <c r="V81" s="57">
        <f>+[2]Sheet1!V81</f>
        <v>1807.195556640625</v>
      </c>
      <c r="W81" s="57">
        <f>+[2]Sheet1!W81</f>
        <v>1398.0517578125</v>
      </c>
      <c r="X81" s="57">
        <f>+[2]Sheet1!X81</f>
        <v>1729.9122314453125</v>
      </c>
      <c r="Y81" s="57">
        <f>+[2]Sheet1!Y81</f>
        <v>1529.3760986328125</v>
      </c>
      <c r="Z81" s="57">
        <f>+[2]Sheet1!Z81</f>
        <v>2043.3662109375</v>
      </c>
      <c r="AA81" s="57">
        <f>+[2]Sheet1!AA81</f>
        <v>1556.4384765625</v>
      </c>
      <c r="AB81" s="57">
        <f>+[2]Sheet1!AB81</f>
        <v>1956.7760009765625</v>
      </c>
      <c r="AC81" s="57">
        <f>+[2]Sheet1!AC81</f>
        <v>1488.63623046875</v>
      </c>
      <c r="AD81" s="57">
        <f>+[2]Sheet1!AD81</f>
        <v>2025.794189453125</v>
      </c>
      <c r="AE81" s="57">
        <f>+[2]Sheet1!AE81</f>
        <v>1374.2984619140625</v>
      </c>
      <c r="AF81" s="57">
        <f>+[2]Sheet1!AF81</f>
        <v>1820.852783203125</v>
      </c>
      <c r="AG81" s="57">
        <f>+[2]Sheet1!AG81</f>
        <v>2008.1256103515625</v>
      </c>
      <c r="AH81" s="57">
        <f>+[2]Sheet1!AH81</f>
        <v>1815.548095703125</v>
      </c>
      <c r="AI81" s="57">
        <f>+[2]Sheet1!AI81</f>
        <v>1395.8726806640625</v>
      </c>
      <c r="AJ81" s="57">
        <f>+[2]Sheet1!AJ81</f>
        <v>1732.0025634765625</v>
      </c>
      <c r="AK81" s="57">
        <f>+[2]Sheet1!AK81</f>
        <v>1536.9000244140625</v>
      </c>
      <c r="AL81" s="57">
        <f>+[2]Sheet1!AL81</f>
        <v>2034.7833251953125</v>
      </c>
      <c r="AM81" s="57">
        <f>+[2]Sheet1!AM81</f>
        <v>1553.3392333984375</v>
      </c>
      <c r="AN81" s="57">
        <f>+[2]Sheet1!AN81</f>
        <v>1952.56103515625</v>
      </c>
      <c r="AO81" s="57">
        <f>+[2]Sheet1!AO81</f>
        <v>1485.93896484375</v>
      </c>
      <c r="AP81" s="57">
        <f>+[2]Sheet1!AP81</f>
        <v>2036.2525634765625</v>
      </c>
      <c r="AQ81" s="57">
        <f>+[2]Sheet1!AQ81</f>
        <v>1370.481689453125</v>
      </c>
      <c r="AR81" s="57">
        <f>+[2]Sheet1!AR81</f>
        <v>1821.015869140625</v>
      </c>
      <c r="AS81" s="57">
        <f>+[2]Sheet1!AS81</f>
        <v>1970.2440185546875</v>
      </c>
      <c r="AT81" s="57">
        <f>+[2]Sheet1!AT81</f>
        <v>1804.489501953125</v>
      </c>
      <c r="AU81" s="57">
        <f>+[2]Sheet1!AU81</f>
        <v>1388.905029296875</v>
      </c>
      <c r="AV81" s="57">
        <f>+[2]Sheet1!AV81</f>
        <v>1735.6171875</v>
      </c>
      <c r="AW81" s="57">
        <f>+[2]Sheet1!AW81</f>
        <v>1524.5257568359375</v>
      </c>
      <c r="AX81" s="57">
        <f>+[2]Sheet1!AX81</f>
        <v>2028.666259765625</v>
      </c>
      <c r="AY81" s="57">
        <f>+[2]Sheet1!AY81</f>
        <v>1554.7276611328125</v>
      </c>
      <c r="AZ81" s="57">
        <f>+[2]Sheet1!AZ81</f>
        <v>1946.4547119140625</v>
      </c>
      <c r="BA81" s="57">
        <f>+[2]Sheet1!BA81</f>
        <v>1479.72509765625</v>
      </c>
      <c r="BB81" s="57">
        <f>+[2]Sheet1!BB81</f>
        <v>2051.1328125</v>
      </c>
      <c r="BC81" s="57">
        <f>+[2]Sheet1!BC81</f>
        <v>1360.8436279296875</v>
      </c>
      <c r="BD81" s="57">
        <f>+[2]Sheet1!BD81</f>
        <v>1826.1044921875</v>
      </c>
      <c r="BE81" s="57">
        <f>+[2]Sheet1!BE81</f>
        <v>1939.5897216796875</v>
      </c>
      <c r="BF81" s="57">
        <f>+[2]Sheet1!BF81</f>
        <v>1795.3118896484375</v>
      </c>
      <c r="BG81" s="57">
        <f>+[2]Sheet1!BG81</f>
        <v>1384.7261962890625</v>
      </c>
      <c r="BH81" s="57">
        <f>+[2]Sheet1!BH81</f>
        <v>1741.479736328125</v>
      </c>
      <c r="BI81" s="57">
        <f>+[2]Sheet1!BI81</f>
        <v>1558.39208984375</v>
      </c>
      <c r="BJ81" s="57">
        <f>+[2]Sheet1!BJ81</f>
        <v>2019.5751953125</v>
      </c>
      <c r="BK81" s="57">
        <f>+[2]Sheet1!BK81</f>
        <v>1557.88720703125</v>
      </c>
      <c r="BL81" s="57">
        <f>+[2]Sheet1!BL81</f>
        <v>1844.9276123046875</v>
      </c>
      <c r="BM81" s="57">
        <f>+[2]Sheet1!BM81</f>
        <v>1825.8851318359375</v>
      </c>
      <c r="BN81" s="57">
        <f>+[2]Sheet1!BN81</f>
        <v>1825.267333984375</v>
      </c>
      <c r="BO81" s="57">
        <f>+[2]Sheet1!BO81</f>
        <v>1817.7320556640625</v>
      </c>
      <c r="BP81" s="57">
        <f>+[2]Sheet1!BP81</f>
        <v>1804.824462890625</v>
      </c>
      <c r="BQ81" s="57">
        <f>+[2]Sheet1!BQ81</f>
        <v>1956.1124267578125</v>
      </c>
      <c r="BR81" s="57">
        <f>+[2]Sheet1!BR81</f>
        <v>1486.93896484375</v>
      </c>
      <c r="BS81" s="57">
        <f>+[2]Sheet1!BS81</f>
        <v>2029.346435546875</v>
      </c>
      <c r="BT81" s="57">
        <f>+[2]Sheet1!BT81</f>
        <v>1379.236328125</v>
      </c>
      <c r="BU81" s="57">
        <f>+[2]Sheet1!BU81</f>
        <v>1823.43115234375</v>
      </c>
      <c r="BV81" s="57">
        <f>+[2]Sheet1!BV81</f>
        <v>1972.5054931640625</v>
      </c>
      <c r="BW81" s="57">
        <f>+[2]Sheet1!BW81</f>
        <v>1803.96875</v>
      </c>
      <c r="BX81" s="57">
        <f>+[2]Sheet1!BX81</f>
        <v>1392.2935791015625</v>
      </c>
      <c r="BY81" s="57">
        <f>+[2]Sheet1!BY81</f>
        <v>1735.2113037109375</v>
      </c>
      <c r="BZ81" s="57">
        <f>+[2]Sheet1!BZ81</f>
        <v>1539.342529296875</v>
      </c>
      <c r="CA81" s="57">
        <f>+[2]Sheet1!CA81</f>
        <v>2029.0816650390625</v>
      </c>
      <c r="CB81" s="57">
        <f>+[2]Sheet1!CB81</f>
        <v>1556.6068115234375</v>
      </c>
      <c r="CC81" s="57">
        <f>+[2]Sheet1!CC81</f>
        <v>1819.4791259765625</v>
      </c>
      <c r="CD81" s="57">
        <f>+[2]Sheet1!CD81</f>
        <v>1819.4791259765625</v>
      </c>
    </row>
    <row r="82" spans="1:82" x14ac:dyDescent="0.35">
      <c r="A82" s="2">
        <f>+[1]Sheet1!A82</f>
        <v>45139</v>
      </c>
      <c r="B82" s="1" t="s">
        <v>87</v>
      </c>
      <c r="C82" s="1">
        <v>2023</v>
      </c>
      <c r="D82" s="57">
        <f>+[2]Sheet1!D82</f>
        <v>2283.075439453125</v>
      </c>
      <c r="E82" s="57">
        <f>+[2]Sheet1!E82</f>
        <v>1632.6173095703125</v>
      </c>
      <c r="F82" s="57">
        <f>+[2]Sheet1!F82</f>
        <v>2183.88720703125</v>
      </c>
      <c r="G82" s="57">
        <f>+[2]Sheet1!G82</f>
        <v>1548.423828125</v>
      </c>
      <c r="H82" s="57">
        <f>+[2]Sheet1!H82</f>
        <v>2081.99853515625</v>
      </c>
      <c r="I82" s="57">
        <f>+[2]Sheet1!I82</f>
        <v>2331.720703125</v>
      </c>
      <c r="J82" s="57">
        <f>+[2]Sheet1!J82</f>
        <v>2005.028564453125</v>
      </c>
      <c r="K82" s="57">
        <f>+[2]Sheet1!K82</f>
        <v>1468.1953125</v>
      </c>
      <c r="L82" s="57">
        <f>+[2]Sheet1!L82</f>
        <v>1924.8724365234375</v>
      </c>
      <c r="M82" s="57">
        <f>+[2]Sheet1!M82</f>
        <v>1632.58447265625</v>
      </c>
      <c r="N82" s="57">
        <f>+[2]Sheet1!N82</f>
        <v>2307.400146484375</v>
      </c>
      <c r="O82" s="57">
        <f>+[2]Sheet1!O82</f>
        <v>1712.3974609375</v>
      </c>
      <c r="P82" s="57">
        <f>+[2]Sheet1!P82</f>
        <v>2271.78125</v>
      </c>
      <c r="Q82" s="57">
        <f>+[2]Sheet1!Q82</f>
        <v>1616.3836669921875</v>
      </c>
      <c r="R82" s="57">
        <f>+[2]Sheet1!R82</f>
        <v>2203.396240234375</v>
      </c>
      <c r="S82" s="57">
        <f>+[2]Sheet1!S82</f>
        <v>1521.0791015625</v>
      </c>
      <c r="T82" s="57">
        <f>+[2]Sheet1!T82</f>
        <v>2081.25341796875</v>
      </c>
      <c r="U82" s="57">
        <f>+[2]Sheet1!U82</f>
        <v>2310.579345703125</v>
      </c>
      <c r="V82" s="57">
        <f>+[2]Sheet1!V82</f>
        <v>1999.231689453125</v>
      </c>
      <c r="W82" s="57">
        <f>+[2]Sheet1!W82</f>
        <v>1461.0416259765625</v>
      </c>
      <c r="X82" s="57">
        <f>+[2]Sheet1!X82</f>
        <v>1931.213134765625</v>
      </c>
      <c r="Y82" s="57">
        <f>+[2]Sheet1!Y82</f>
        <v>1665.53076171875</v>
      </c>
      <c r="Z82" s="57">
        <f>+[2]Sheet1!Z82</f>
        <v>2303.627685546875</v>
      </c>
      <c r="AA82" s="57">
        <f>+[2]Sheet1!AA82</f>
        <v>1702.9273681640625</v>
      </c>
      <c r="AB82" s="57">
        <f>+[2]Sheet1!AB82</f>
        <v>2263.38720703125</v>
      </c>
      <c r="AC82" s="57">
        <f>+[2]Sheet1!AC82</f>
        <v>1616.553466796875</v>
      </c>
      <c r="AD82" s="57">
        <f>+[2]Sheet1!AD82</f>
        <v>2213.66357421875</v>
      </c>
      <c r="AE82" s="57">
        <f>+[2]Sheet1!AE82</f>
        <v>1496.8309326171875</v>
      </c>
      <c r="AF82" s="57">
        <f>+[2]Sheet1!AF82</f>
        <v>2075.29638671875</v>
      </c>
      <c r="AG82" s="57">
        <f>+[2]Sheet1!AG82</f>
        <v>2309.08349609375</v>
      </c>
      <c r="AH82" s="57">
        <f>+[2]Sheet1!AH82</f>
        <v>2008.875244140625</v>
      </c>
      <c r="AI82" s="57">
        <f>+[2]Sheet1!AI82</f>
        <v>1458.2501220703125</v>
      </c>
      <c r="AJ82" s="57">
        <f>+[2]Sheet1!AJ82</f>
        <v>1933.2208251953125</v>
      </c>
      <c r="AK82" s="57">
        <f>+[2]Sheet1!AK82</f>
        <v>1675.2244873046875</v>
      </c>
      <c r="AL82" s="57">
        <f>+[2]Sheet1!AL82</f>
        <v>2289.582275390625</v>
      </c>
      <c r="AM82" s="57">
        <f>+[2]Sheet1!AM82</f>
        <v>1698.0758056640625</v>
      </c>
      <c r="AN82" s="57">
        <f>+[2]Sheet1!AN82</f>
        <v>2255.906494140625</v>
      </c>
      <c r="AO82" s="57">
        <f>+[2]Sheet1!AO82</f>
        <v>1612.0185546875</v>
      </c>
      <c r="AP82" s="57">
        <f>+[2]Sheet1!AP82</f>
        <v>2223.44921875</v>
      </c>
      <c r="AQ82" s="57">
        <f>+[2]Sheet1!AQ82</f>
        <v>1494.9429931640625</v>
      </c>
      <c r="AR82" s="57">
        <f>+[2]Sheet1!AR82</f>
        <v>2075.359619140625</v>
      </c>
      <c r="AS82" s="57">
        <f>+[2]Sheet1!AS82</f>
        <v>2270.177001953125</v>
      </c>
      <c r="AT82" s="57">
        <f>+[2]Sheet1!AT82</f>
        <v>1994.732177734375</v>
      </c>
      <c r="AU82" s="57">
        <f>+[2]Sheet1!AU82</f>
        <v>1451.086181640625</v>
      </c>
      <c r="AV82" s="57">
        <f>+[2]Sheet1!AV82</f>
        <v>1939.2286376953125</v>
      </c>
      <c r="AW82" s="57">
        <f>+[2]Sheet1!AW82</f>
        <v>1661.55615234375</v>
      </c>
      <c r="AX82" s="57">
        <f>+[2]Sheet1!AX82</f>
        <v>2281.782470703125</v>
      </c>
      <c r="AY82" s="57">
        <f>+[2]Sheet1!AY82</f>
        <v>1699.4422607421875</v>
      </c>
      <c r="AZ82" s="57">
        <f>+[2]Sheet1!AZ82</f>
        <v>2245.627197265625</v>
      </c>
      <c r="BA82" s="57">
        <f>+[2]Sheet1!BA82</f>
        <v>1601.8603515625</v>
      </c>
      <c r="BB82" s="57">
        <f>+[2]Sheet1!BB82</f>
        <v>2237.948486328125</v>
      </c>
      <c r="BC82" s="57">
        <f>+[2]Sheet1!BC82</f>
        <v>1490.9464111328125</v>
      </c>
      <c r="BD82" s="57">
        <f>+[2]Sheet1!BD82</f>
        <v>2082.730224609375</v>
      </c>
      <c r="BE82" s="57">
        <f>+[2]Sheet1!BE82</f>
        <v>2237.79248046875</v>
      </c>
      <c r="BF82" s="57">
        <f>+[2]Sheet1!BF82</f>
        <v>1983.57861328125</v>
      </c>
      <c r="BG82" s="57">
        <f>+[2]Sheet1!BG82</f>
        <v>1447.0848388671875</v>
      </c>
      <c r="BH82" s="57">
        <f>+[2]Sheet1!BH82</f>
        <v>1946.9710693359375</v>
      </c>
      <c r="BI82" s="57">
        <f>+[2]Sheet1!BI82</f>
        <v>1700.7626953125</v>
      </c>
      <c r="BJ82" s="57">
        <f>+[2]Sheet1!BJ82</f>
        <v>2269.48291015625</v>
      </c>
      <c r="BK82" s="57">
        <f>+[2]Sheet1!BK82</f>
        <v>1701.7784423828125</v>
      </c>
      <c r="BL82" s="57">
        <f>+[2]Sheet1!BL82</f>
        <v>2085.723876953125</v>
      </c>
      <c r="BM82" s="57">
        <f>+[2]Sheet1!BM82</f>
        <v>2055.937744140625</v>
      </c>
      <c r="BN82" s="57">
        <f>+[2]Sheet1!BN82</f>
        <v>2053.049560546875</v>
      </c>
      <c r="BO82" s="57">
        <f>+[2]Sheet1!BO82</f>
        <v>2041.58935546875</v>
      </c>
      <c r="BP82" s="57">
        <f>+[2]Sheet1!BP82</f>
        <v>2024.8070068359375</v>
      </c>
      <c r="BQ82" s="57">
        <f>+[2]Sheet1!BQ82</f>
        <v>2262.9287109375</v>
      </c>
      <c r="BR82" s="57">
        <f>+[2]Sheet1!BR82</f>
        <v>1613.2640380859375</v>
      </c>
      <c r="BS82" s="57">
        <f>+[2]Sheet1!BS82</f>
        <v>2216.9619140625</v>
      </c>
      <c r="BT82" s="57">
        <f>+[2]Sheet1!BT82</f>
        <v>1504.2818603515625</v>
      </c>
      <c r="BU82" s="57">
        <f>+[2]Sheet1!BU82</f>
        <v>2079.751953125</v>
      </c>
      <c r="BV82" s="57">
        <f>+[2]Sheet1!BV82</f>
        <v>2272.83544921875</v>
      </c>
      <c r="BW82" s="57">
        <f>+[2]Sheet1!BW82</f>
        <v>1994.56298828125</v>
      </c>
      <c r="BX82" s="57">
        <f>+[2]Sheet1!BX82</f>
        <v>1454.97607421875</v>
      </c>
      <c r="BY82" s="57">
        <f>+[2]Sheet1!BY82</f>
        <v>1938.477294921875</v>
      </c>
      <c r="BZ82" s="57">
        <f>+[2]Sheet1!BZ82</f>
        <v>1678.2552490234375</v>
      </c>
      <c r="CA82" s="57">
        <f>+[2]Sheet1!CA82</f>
        <v>2282.7724609375</v>
      </c>
      <c r="CB82" s="57">
        <f>+[2]Sheet1!CB82</f>
        <v>1701.83740234375</v>
      </c>
      <c r="CC82" s="57">
        <f>+[2]Sheet1!CC82</f>
        <v>2045.808349609375</v>
      </c>
      <c r="CD82" s="57">
        <f>+[2]Sheet1!CD82</f>
        <v>2045.808349609375</v>
      </c>
    </row>
    <row r="83" spans="1:82" x14ac:dyDescent="0.35">
      <c r="A83" s="2">
        <f>+[1]Sheet1!A83</f>
        <v>45170</v>
      </c>
      <c r="B83" s="1" t="s">
        <v>87</v>
      </c>
      <c r="C83" s="1">
        <v>2023</v>
      </c>
      <c r="D83" s="57">
        <f>+[2]Sheet1!D83</f>
        <v>2613.584228515625</v>
      </c>
      <c r="E83" s="57">
        <f>+[2]Sheet1!E83</f>
        <v>1821.865234375</v>
      </c>
      <c r="F83" s="57">
        <f>+[2]Sheet1!F83</f>
        <v>2515.08447265625</v>
      </c>
      <c r="G83" s="57">
        <f>+[2]Sheet1!G83</f>
        <v>1687.1995849609375</v>
      </c>
      <c r="H83" s="57">
        <f>+[2]Sheet1!H83</f>
        <v>2349.667724609375</v>
      </c>
      <c r="I83" s="57">
        <f>+[2]Sheet1!I83</f>
        <v>2563.7607421875</v>
      </c>
      <c r="J83" s="57">
        <f>+[2]Sheet1!J83</f>
        <v>2229.331298828125</v>
      </c>
      <c r="K83" s="57">
        <f>+[2]Sheet1!K83</f>
        <v>1609.956787109375</v>
      </c>
      <c r="L83" s="57">
        <f>+[2]Sheet1!L83</f>
        <v>2215.42578125</v>
      </c>
      <c r="M83" s="57">
        <f>+[2]Sheet1!M83</f>
        <v>1764.8367919921875</v>
      </c>
      <c r="N83" s="57">
        <f>+[2]Sheet1!N83</f>
        <v>2605.0947265625</v>
      </c>
      <c r="O83" s="57">
        <f>+[2]Sheet1!O83</f>
        <v>1911.4449462890625</v>
      </c>
      <c r="P83" s="57">
        <f>+[2]Sheet1!P83</f>
        <v>2599.826416015625</v>
      </c>
      <c r="Q83" s="57">
        <f>+[2]Sheet1!Q83</f>
        <v>1803.35595703125</v>
      </c>
      <c r="R83" s="57">
        <f>+[2]Sheet1!R83</f>
        <v>2542.2890625</v>
      </c>
      <c r="S83" s="57">
        <f>+[2]Sheet1!S83</f>
        <v>1653.55322265625</v>
      </c>
      <c r="T83" s="57">
        <f>+[2]Sheet1!T83</f>
        <v>2347.15478515625</v>
      </c>
      <c r="U83" s="57">
        <f>+[2]Sheet1!U83</f>
        <v>2539.3876953125</v>
      </c>
      <c r="V83" s="57">
        <f>+[2]Sheet1!V83</f>
        <v>2220.2392578125</v>
      </c>
      <c r="W83" s="57">
        <f>+[2]Sheet1!W83</f>
        <v>1601.60107421875</v>
      </c>
      <c r="X83" s="57">
        <f>+[2]Sheet1!X83</f>
        <v>2223.984375</v>
      </c>
      <c r="Y83" s="57">
        <f>+[2]Sheet1!Y83</f>
        <v>1808.620361328125</v>
      </c>
      <c r="Z83" s="57">
        <f>+[2]Sheet1!Z83</f>
        <v>2602.2783203125</v>
      </c>
      <c r="AA83" s="57">
        <f>+[2]Sheet1!AA83</f>
        <v>1901.299072265625</v>
      </c>
      <c r="AB83" s="57">
        <f>+[2]Sheet1!AB83</f>
        <v>2590.07470703125</v>
      </c>
      <c r="AC83" s="57">
        <f>+[2]Sheet1!AC83</f>
        <v>1803.869873046875</v>
      </c>
      <c r="AD83" s="57">
        <f>+[2]Sheet1!AD83</f>
        <v>2554.729736328125</v>
      </c>
      <c r="AE83" s="57">
        <f>+[2]Sheet1!AE83</f>
        <v>1625.1451416015625</v>
      </c>
      <c r="AF83" s="57">
        <f>+[2]Sheet1!AF83</f>
        <v>2340.020263671875</v>
      </c>
      <c r="AG83" s="57">
        <f>+[2]Sheet1!AG83</f>
        <v>2538.505126953125</v>
      </c>
      <c r="AH83" s="57">
        <f>+[2]Sheet1!AH83</f>
        <v>2229.92578125</v>
      </c>
      <c r="AI83" s="57">
        <f>+[2]Sheet1!AI83</f>
        <v>1598.2919921875</v>
      </c>
      <c r="AJ83" s="57">
        <f>+[2]Sheet1!AJ83</f>
        <v>2226.99169921875</v>
      </c>
      <c r="AK83" s="57">
        <f>+[2]Sheet1!AK83</f>
        <v>1820.83740234375</v>
      </c>
      <c r="AL83" s="57">
        <f>+[2]Sheet1!AL83</f>
        <v>2591.127197265625</v>
      </c>
      <c r="AM83" s="57">
        <f>+[2]Sheet1!AM83</f>
        <v>1895.6834716796875</v>
      </c>
      <c r="AN83" s="57">
        <f>+[2]Sheet1!AN83</f>
        <v>2581.61767578125</v>
      </c>
      <c r="AO83" s="57">
        <f>+[2]Sheet1!AO83</f>
        <v>1798.45849609375</v>
      </c>
      <c r="AP83" s="57">
        <f>+[2]Sheet1!AP83</f>
        <v>2569.423095703125</v>
      </c>
      <c r="AQ83" s="57">
        <f>+[2]Sheet1!AQ83</f>
        <v>1622.8753662109375</v>
      </c>
      <c r="AR83" s="57">
        <f>+[2]Sheet1!AR83</f>
        <v>2339.892822265625</v>
      </c>
      <c r="AS83" s="57">
        <f>+[2]Sheet1!AS83</f>
        <v>2486.328369140625</v>
      </c>
      <c r="AT83" s="57">
        <f>+[2]Sheet1!AT83</f>
        <v>2210.633544921875</v>
      </c>
      <c r="AU83" s="57">
        <f>+[2]Sheet1!AU83</f>
        <v>1589.8804931640625</v>
      </c>
      <c r="AV83" s="57">
        <f>+[2]Sheet1!AV83</f>
        <v>2233.35693359375</v>
      </c>
      <c r="AW83" s="57">
        <f>+[2]Sheet1!AW83</f>
        <v>1804.1087646484375</v>
      </c>
      <c r="AX83" s="57">
        <f>+[2]Sheet1!AX83</f>
        <v>2584.99951171875</v>
      </c>
      <c r="AY83" s="57">
        <f>+[2]Sheet1!AY83</f>
        <v>1897.87255859375</v>
      </c>
      <c r="AZ83" s="57">
        <f>+[2]Sheet1!AZ83</f>
        <v>2567.32470703125</v>
      </c>
      <c r="BA83" s="57">
        <f>+[2]Sheet1!BA83</f>
        <v>1786.5576171875</v>
      </c>
      <c r="BB83" s="57">
        <f>+[2]Sheet1!BB83</f>
        <v>2589.390380859375</v>
      </c>
      <c r="BC83" s="57">
        <f>+[2]Sheet1!BC83</f>
        <v>1615.953125</v>
      </c>
      <c r="BD83" s="57">
        <f>+[2]Sheet1!BD83</f>
        <v>2344.77685546875</v>
      </c>
      <c r="BE83" s="57">
        <f>+[2]Sheet1!BE83</f>
        <v>2443.228271484375</v>
      </c>
      <c r="BF83" s="57">
        <f>+[2]Sheet1!BF83</f>
        <v>2195.341552734375</v>
      </c>
      <c r="BG83" s="57">
        <f>+[2]Sheet1!BG83</f>
        <v>1584.296630859375</v>
      </c>
      <c r="BH83" s="57">
        <f>+[2]Sheet1!BH83</f>
        <v>2242.447998046875</v>
      </c>
      <c r="BI83" s="57">
        <f>+[2]Sheet1!BI83</f>
        <v>1854.774658203125</v>
      </c>
      <c r="BJ83" s="57">
        <f>+[2]Sheet1!BJ83</f>
        <v>2575.373291015625</v>
      </c>
      <c r="BK83" s="57">
        <f>+[2]Sheet1!BK83</f>
        <v>1903.0467529296875</v>
      </c>
      <c r="BL83" s="57">
        <f>+[2]Sheet1!BL83</f>
        <v>2362.03759765625</v>
      </c>
      <c r="BM83" s="57">
        <f>+[2]Sheet1!BM83</f>
        <v>2322.906982421875</v>
      </c>
      <c r="BN83" s="57">
        <f>+[2]Sheet1!BN83</f>
        <v>2317.719970703125</v>
      </c>
      <c r="BO83" s="57">
        <f>+[2]Sheet1!BO83</f>
        <v>2301.144287109375</v>
      </c>
      <c r="BP83" s="57">
        <f>+[2]Sheet1!BP83</f>
        <v>2277.375732421875</v>
      </c>
      <c r="BQ83" s="57">
        <f>+[2]Sheet1!BQ83</f>
        <v>2589.22607421875</v>
      </c>
      <c r="BR83" s="57">
        <f>+[2]Sheet1!BR83</f>
        <v>1799.7969970703125</v>
      </c>
      <c r="BS83" s="57">
        <f>+[2]Sheet1!BS83</f>
        <v>2560.36279296875</v>
      </c>
      <c r="BT83" s="57">
        <f>+[2]Sheet1!BT83</f>
        <v>1633.2891845703125</v>
      </c>
      <c r="BU83" s="57">
        <f>+[2]Sheet1!BU83</f>
        <v>2343.7333984375</v>
      </c>
      <c r="BV83" s="57">
        <f>+[2]Sheet1!BV83</f>
        <v>2489.507568359375</v>
      </c>
      <c r="BW83" s="57">
        <f>+[2]Sheet1!BW83</f>
        <v>2211.271240234375</v>
      </c>
      <c r="BX83" s="57">
        <f>+[2]Sheet1!BX83</f>
        <v>1594.194580078125</v>
      </c>
      <c r="BY83" s="57">
        <f>+[2]Sheet1!BY83</f>
        <v>2232.479248046875</v>
      </c>
      <c r="BZ83" s="57">
        <f>+[2]Sheet1!BZ83</f>
        <v>1825.329345703125</v>
      </c>
      <c r="CA83" s="57">
        <f>+[2]Sheet1!CA83</f>
        <v>2585.80419921875</v>
      </c>
      <c r="CB83" s="57">
        <f>+[2]Sheet1!CB83</f>
        <v>1901.234375</v>
      </c>
      <c r="CC83" s="57">
        <f>+[2]Sheet1!CC83</f>
        <v>2307.20703125</v>
      </c>
      <c r="CD83" s="57">
        <f>+[2]Sheet1!CD83</f>
        <v>2307.20703125</v>
      </c>
    </row>
    <row r="84" spans="1:82" x14ac:dyDescent="0.35">
      <c r="A84" s="2">
        <f>+[1]Sheet1!A84</f>
        <v>45200</v>
      </c>
      <c r="B84" s="1" t="s">
        <v>87</v>
      </c>
      <c r="C84" s="1">
        <v>2023</v>
      </c>
      <c r="D84" s="57">
        <f>+[2]Sheet1!D84</f>
        <v>2805.372314453125</v>
      </c>
      <c r="E84" s="57">
        <f>+[2]Sheet1!E84</f>
        <v>1998.6875</v>
      </c>
      <c r="F84" s="57">
        <f>+[2]Sheet1!F84</f>
        <v>2786.978271484375</v>
      </c>
      <c r="G84" s="57">
        <f>+[2]Sheet1!G84</f>
        <v>1809.190185546875</v>
      </c>
      <c r="H84" s="57">
        <f>+[2]Sheet1!H84</f>
        <v>2596.068359375</v>
      </c>
      <c r="I84" s="57">
        <f>+[2]Sheet1!I84</f>
        <v>2689.5205078125</v>
      </c>
      <c r="J84" s="57">
        <f>+[2]Sheet1!J84</f>
        <v>2386.760986328125</v>
      </c>
      <c r="K84" s="57">
        <f>+[2]Sheet1!K84</f>
        <v>1810.3914794921875</v>
      </c>
      <c r="L84" s="57">
        <f>+[2]Sheet1!L84</f>
        <v>2426.427001953125</v>
      </c>
      <c r="M84" s="57">
        <f>+[2]Sheet1!M84</f>
        <v>1876.76220703125</v>
      </c>
      <c r="N84" s="57">
        <f>+[2]Sheet1!N84</f>
        <v>2836.185302734375</v>
      </c>
      <c r="O84" s="57">
        <f>+[2]Sheet1!O84</f>
        <v>2060.776611328125</v>
      </c>
      <c r="P84" s="57">
        <f>+[2]Sheet1!P84</f>
        <v>2795.179443359375</v>
      </c>
      <c r="Q84" s="57">
        <f>+[2]Sheet1!Q84</f>
        <v>1980.632568359375</v>
      </c>
      <c r="R84" s="57">
        <f>+[2]Sheet1!R84</f>
        <v>2820.1650390625</v>
      </c>
      <c r="S84" s="57">
        <f>+[2]Sheet1!S84</f>
        <v>1778.279296875</v>
      </c>
      <c r="T84" s="57">
        <f>+[2]Sheet1!T84</f>
        <v>2596.39208984375</v>
      </c>
      <c r="U84" s="57">
        <f>+[2]Sheet1!U84</f>
        <v>2665.885498046875</v>
      </c>
      <c r="V84" s="57">
        <f>+[2]Sheet1!V84</f>
        <v>2376.055419921875</v>
      </c>
      <c r="W84" s="57">
        <f>+[2]Sheet1!W84</f>
        <v>1802.4083251953125</v>
      </c>
      <c r="X84" s="57">
        <f>+[2]Sheet1!X84</f>
        <v>2430.72802734375</v>
      </c>
      <c r="Y84" s="57">
        <f>+[2]Sheet1!Y84</f>
        <v>1925.4990234375</v>
      </c>
      <c r="Z84" s="57">
        <f>+[2]Sheet1!Z84</f>
        <v>2831.818359375</v>
      </c>
      <c r="AA84" s="57">
        <f>+[2]Sheet1!AA84</f>
        <v>2048.106689453125</v>
      </c>
      <c r="AB84" s="57">
        <f>+[2]Sheet1!AB84</f>
        <v>2787.367919921875</v>
      </c>
      <c r="AC84" s="57">
        <f>+[2]Sheet1!AC84</f>
        <v>1980.65380859375</v>
      </c>
      <c r="AD84" s="57">
        <f>+[2]Sheet1!AD84</f>
        <v>2836.5244140625</v>
      </c>
      <c r="AE84" s="57">
        <f>+[2]Sheet1!AE84</f>
        <v>1750.891845703125</v>
      </c>
      <c r="AF84" s="57">
        <f>+[2]Sheet1!AF84</f>
        <v>2589.058837890625</v>
      </c>
      <c r="AG84" s="57">
        <f>+[2]Sheet1!AG84</f>
        <v>2667.865966796875</v>
      </c>
      <c r="AH84" s="57">
        <f>+[2]Sheet1!AH84</f>
        <v>2389.603515625</v>
      </c>
      <c r="AI84" s="57">
        <f>+[2]Sheet1!AI84</f>
        <v>1799.745849609375</v>
      </c>
      <c r="AJ84" s="57">
        <f>+[2]Sheet1!AJ84</f>
        <v>2431.3798828125</v>
      </c>
      <c r="AK84" s="57">
        <f>+[2]Sheet1!AK84</f>
        <v>1939.661865234375</v>
      </c>
      <c r="AL84" s="57">
        <f>+[2]Sheet1!AL84</f>
        <v>2818.844970703125</v>
      </c>
      <c r="AM84" s="57">
        <f>+[2]Sheet1!AM84</f>
        <v>2041.7578125</v>
      </c>
      <c r="AN84" s="57">
        <f>+[2]Sheet1!AN84</f>
        <v>2780.26123046875</v>
      </c>
      <c r="AO84" s="57">
        <f>+[2]Sheet1!AO84</f>
        <v>1975.21240234375</v>
      </c>
      <c r="AP84" s="57">
        <f>+[2]Sheet1!AP84</f>
        <v>2852.551025390625</v>
      </c>
      <c r="AQ84" s="57">
        <f>+[2]Sheet1!AQ84</f>
        <v>1749.8231201171875</v>
      </c>
      <c r="AR84" s="57">
        <f>+[2]Sheet1!AR84</f>
        <v>2589.210693359375</v>
      </c>
      <c r="AS84" s="57">
        <f>+[2]Sheet1!AS84</f>
        <v>2614.387939453125</v>
      </c>
      <c r="AT84" s="57">
        <f>+[2]Sheet1!AT84</f>
        <v>2367.1162109375</v>
      </c>
      <c r="AU84" s="57">
        <f>+[2]Sheet1!AU84</f>
        <v>1790.0443115234375</v>
      </c>
      <c r="AV84" s="57">
        <f>+[2]Sheet1!AV84</f>
        <v>2438.131591796875</v>
      </c>
      <c r="AW84" s="57">
        <f>+[2]Sheet1!AW84</f>
        <v>1921.5341796875</v>
      </c>
      <c r="AX84" s="57">
        <f>+[2]Sheet1!AX84</f>
        <v>2811.4267578125</v>
      </c>
      <c r="AY84" s="57">
        <f>+[2]Sheet1!AY84</f>
        <v>2041.8582763671875</v>
      </c>
      <c r="AZ84" s="57">
        <f>+[2]Sheet1!AZ84</f>
        <v>2769.28955078125</v>
      </c>
      <c r="BA84" s="57">
        <f>+[2]Sheet1!BA84</f>
        <v>1963.46533203125</v>
      </c>
      <c r="BB84" s="57">
        <f>+[2]Sheet1!BB84</f>
        <v>2875.721435546875</v>
      </c>
      <c r="BC84" s="57">
        <f>+[2]Sheet1!BC84</f>
        <v>1745.9569091796875</v>
      </c>
      <c r="BD84" s="57">
        <f>+[2]Sheet1!BD84</f>
        <v>2597.823974609375</v>
      </c>
      <c r="BE84" s="57">
        <f>+[2]Sheet1!BE84</f>
        <v>2571.240966796875</v>
      </c>
      <c r="BF84" s="57">
        <f>+[2]Sheet1!BF84</f>
        <v>2351.360107421875</v>
      </c>
      <c r="BG84" s="57">
        <f>+[2]Sheet1!BG84</f>
        <v>1785.0751953125</v>
      </c>
      <c r="BH84" s="57">
        <f>+[2]Sheet1!BH84</f>
        <v>2447.14404296875</v>
      </c>
      <c r="BI84" s="57">
        <f>+[2]Sheet1!BI84</f>
        <v>1976.590576171875</v>
      </c>
      <c r="BJ84" s="57">
        <f>+[2]Sheet1!BJ84</f>
        <v>2800.867431640625</v>
      </c>
      <c r="BK84" s="57">
        <f>+[2]Sheet1!BK84</f>
        <v>2043.1153564453125</v>
      </c>
      <c r="BL84" s="57">
        <f>+[2]Sheet1!BL84</f>
        <v>2554.094970703125</v>
      </c>
      <c r="BM84" s="57">
        <f>+[2]Sheet1!BM84</f>
        <v>2514.620361328125</v>
      </c>
      <c r="BN84" s="57">
        <f>+[2]Sheet1!BN84</f>
        <v>2509.748779296875</v>
      </c>
      <c r="BO84" s="57">
        <f>+[2]Sheet1!BO84</f>
        <v>2491.927490234375</v>
      </c>
      <c r="BP84" s="57">
        <f>+[2]Sheet1!BP84</f>
        <v>2468.20654296875</v>
      </c>
      <c r="BQ84" s="57">
        <f>+[2]Sheet1!BQ84</f>
        <v>2786.502685546875</v>
      </c>
      <c r="BR84" s="57">
        <f>+[2]Sheet1!BR84</f>
        <v>1976.709716796875</v>
      </c>
      <c r="BS84" s="57">
        <f>+[2]Sheet1!BS84</f>
        <v>2841.728759765625</v>
      </c>
      <c r="BT84" s="57">
        <f>+[2]Sheet1!BT84</f>
        <v>1760.1082763671875</v>
      </c>
      <c r="BU84" s="57">
        <f>+[2]Sheet1!BU84</f>
        <v>2594.289794921875</v>
      </c>
      <c r="BV84" s="57">
        <f>+[2]Sheet1!BV84</f>
        <v>2617.41064453125</v>
      </c>
      <c r="BW84" s="57">
        <f>+[2]Sheet1!BW84</f>
        <v>2368.091796875</v>
      </c>
      <c r="BX84" s="57">
        <f>+[2]Sheet1!BX84</f>
        <v>1794.9287109375</v>
      </c>
      <c r="BY84" s="57">
        <f>+[2]Sheet1!BY84</f>
        <v>2438.093994140625</v>
      </c>
      <c r="BZ84" s="57">
        <f>+[2]Sheet1!BZ84</f>
        <v>1944.3326416015625</v>
      </c>
      <c r="CA84" s="57">
        <f>+[2]Sheet1!CA84</f>
        <v>2812.81494140625</v>
      </c>
      <c r="CB84" s="57">
        <f>+[2]Sheet1!CB84</f>
        <v>2045.0362548828125</v>
      </c>
      <c r="CC84" s="57">
        <f>+[2]Sheet1!CC84</f>
        <v>2498.525634765625</v>
      </c>
      <c r="CD84" s="57">
        <f>+[2]Sheet1!CD84</f>
        <v>2498.525634765625</v>
      </c>
    </row>
    <row r="86" spans="1:82" x14ac:dyDescent="0.35">
      <c r="BV86" s="7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86"/>
  <sheetViews>
    <sheetView zoomScale="130" zoomScaleNormal="130" workbookViewId="0">
      <pane xSplit="3" ySplit="3" topLeftCell="BP79" activePane="bottomRight" state="frozen"/>
      <selection pane="topRight" activeCell="D1" sqref="D1"/>
      <selection pane="bottomLeft" activeCell="A4" sqref="A4"/>
      <selection pane="bottomRight" activeCell="BU92" sqref="BU92"/>
    </sheetView>
  </sheetViews>
  <sheetFormatPr baseColWidth="10" defaultRowHeight="14.5" x14ac:dyDescent="0.35"/>
  <cols>
    <col min="1" max="3" width="11.453125" style="1"/>
    <col min="4" max="4" width="11.453125" style="8"/>
    <col min="15" max="15" width="11.453125" style="9"/>
    <col min="28" max="28" width="11.453125" style="8"/>
    <col min="39" max="39" width="11.453125" style="9"/>
    <col min="52" max="52" width="11.453125" style="8"/>
    <col min="63" max="63" width="11.453125" style="9"/>
    <col min="69" max="69" width="11.453125" style="8"/>
    <col min="80" max="80" width="11.453125" style="9"/>
    <col min="81" max="81" width="11.453125" style="8"/>
    <col min="82" max="82" width="11.453125" style="9"/>
  </cols>
  <sheetData>
    <row r="1" spans="1:84" s="18" customFormat="1" ht="33.75" customHeight="1" x14ac:dyDescent="0.35">
      <c r="D1" s="73" t="s">
        <v>94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  <c r="P1" s="73" t="s">
        <v>95</v>
      </c>
      <c r="Q1" s="74"/>
      <c r="R1" s="74"/>
      <c r="S1" s="74"/>
      <c r="T1" s="74"/>
      <c r="U1" s="74"/>
      <c r="V1" s="74"/>
      <c r="W1" s="74"/>
      <c r="X1" s="74"/>
      <c r="Y1" s="74"/>
      <c r="Z1" s="74"/>
      <c r="AA1" s="75"/>
      <c r="AB1" s="73" t="s">
        <v>96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5"/>
      <c r="AN1" s="73" t="s">
        <v>97</v>
      </c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5"/>
      <c r="AZ1" s="73" t="s">
        <v>98</v>
      </c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5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60" x14ac:dyDescent="0.3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77" t="s">
        <v>105</v>
      </c>
      <c r="BW2" s="77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3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35">
      <c r="A4" s="2">
        <f>+'Indice PondENGHO'!A2</f>
        <v>42705</v>
      </c>
      <c r="B4" s="1" t="s">
        <v>82</v>
      </c>
      <c r="C4" s="1">
        <v>2016</v>
      </c>
    </row>
    <row r="5" spans="1:84" x14ac:dyDescent="0.35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35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35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35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35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35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35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35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35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35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35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35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35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35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35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35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35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35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35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35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35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35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35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35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35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35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35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35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35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35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35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35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35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35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35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35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35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35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35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35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35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35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35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35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35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35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35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35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35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35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35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35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35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35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35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35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35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35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35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35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35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35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35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35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35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35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35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35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35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35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35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35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35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35">
      <c r="A78" s="2">
        <f>+'Indice PondENGHO'!A76</f>
        <v>44958</v>
      </c>
      <c r="B78" s="1" t="s">
        <v>84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  <c r="CF78" s="3">
        <f t="shared" si="1"/>
        <v>9.6856376194003335E-3</v>
      </c>
    </row>
    <row r="79" spans="1:84" x14ac:dyDescent="0.35">
      <c r="A79" s="2">
        <f>+'Indice PondENGHO'!A77</f>
        <v>44986</v>
      </c>
      <c r="B79" s="1" t="s">
        <v>84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6">
        <f>+'Indice PondENGHO'!BL77/'Indice PondENGHO'!BL76-1</f>
        <v>7.7586494832337705E-2</v>
      </c>
      <c r="BM79" s="66">
        <f>+'Indice PondENGHO'!BM77/'Indice PondENGHO'!BM76-1</f>
        <v>7.7692264898693075E-2</v>
      </c>
      <c r="BN79" s="66">
        <f>+'Indice PondENGHO'!BN77/'Indice PondENGHO'!BN76-1</f>
        <v>7.8038619876598547E-2</v>
      </c>
      <c r="BO79" s="66">
        <f>+'Indice PondENGHO'!BO77/'Indice PondENGHO'!BO76-1</f>
        <v>7.6601348602286734E-2</v>
      </c>
      <c r="BP79" s="66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  <c r="CF79" s="3">
        <f t="shared" si="1"/>
        <v>2.5673684903553262E-3</v>
      </c>
    </row>
    <row r="80" spans="1:84" x14ac:dyDescent="0.35">
      <c r="A80" s="2">
        <f>+'Indice PondENGHO'!A78</f>
        <v>45017</v>
      </c>
      <c r="B80" s="1" t="s">
        <v>84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6">
        <f>+'Indice PondENGHO'!BL78/'Indice PondENGHO'!BL77-1</f>
        <v>8.5946149900761881E-2</v>
      </c>
      <c r="BM80" s="66">
        <f>+'Indice PondENGHO'!BM78/'Indice PondENGHO'!BM77-1</f>
        <v>8.4412651823325913E-2</v>
      </c>
      <c r="BN80" s="66">
        <f>+'Indice PondENGHO'!BN78/'Indice PondENGHO'!BN77-1</f>
        <v>8.4299632029146032E-2</v>
      </c>
      <c r="BO80" s="66">
        <f>+'Indice PondENGHO'!BO78/'Indice PondENGHO'!BO77-1</f>
        <v>8.3468087491878507E-2</v>
      </c>
      <c r="BP80" s="66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  <c r="CF80" s="3">
        <f t="shared" si="1"/>
        <v>3.6589351495972533E-3</v>
      </c>
    </row>
    <row r="81" spans="1:84" x14ac:dyDescent="0.35">
      <c r="A81" s="2">
        <f>+'Indice PondENGHO'!A79</f>
        <v>45047</v>
      </c>
      <c r="B81" s="1" t="s">
        <v>84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6">
        <f>+'Indice PondENGHO'!BL79/'Indice PondENGHO'!BL78-1</f>
        <v>7.4337232159194189E-2</v>
      </c>
      <c r="BM81" s="66">
        <f>+'Indice PondENGHO'!BM79/'Indice PondENGHO'!BM78-1</f>
        <v>7.5823020190075141E-2</v>
      </c>
      <c r="BN81" s="66">
        <f>+'Indice PondENGHO'!BN79/'Indice PondENGHO'!BN78-1</f>
        <v>7.6545593138108048E-2</v>
      </c>
      <c r="BO81" s="66">
        <f>+'Indice PondENGHO'!BO79/'Indice PondENGHO'!BO78-1</f>
        <v>7.7746253814737321E-2</v>
      </c>
      <c r="BP81" s="66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  <c r="CF81" s="3">
        <f t="shared" si="1"/>
        <v>-5.6679767016569738E-3</v>
      </c>
    </row>
    <row r="82" spans="1:84" x14ac:dyDescent="0.35">
      <c r="A82" s="2">
        <f>+'Indice PondENGHO'!A80</f>
        <v>45078</v>
      </c>
      <c r="B82" s="1" t="s">
        <v>84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6">
        <f>+'Indice PondENGHO'!BL80/'Indice PondENGHO'!BL79-1</f>
        <v>5.6976255082355154E-2</v>
      </c>
      <c r="BM82" s="66">
        <f>+'Indice PondENGHO'!BM80/'Indice PondENGHO'!BM79-1</f>
        <v>5.7797379716095554E-2</v>
      </c>
      <c r="BN82" s="66">
        <f>+'Indice PondENGHO'!BN80/'Indice PondENGHO'!BN79-1</f>
        <v>5.8441121044883193E-2</v>
      </c>
      <c r="BO82" s="66">
        <f>+'Indice PondENGHO'!BO80/'Indice PondENGHO'!BO79-1</f>
        <v>5.9827916226151467E-2</v>
      </c>
      <c r="BP82" s="66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  <c r="CF82" s="3">
        <f t="shared" si="1"/>
        <v>-5.1553407475140034E-3</v>
      </c>
    </row>
    <row r="83" spans="1:84" x14ac:dyDescent="0.35">
      <c r="A83" s="2">
        <f>+'Indice PondENGHO'!A81</f>
        <v>45108</v>
      </c>
      <c r="B83" s="1" t="s">
        <v>84</v>
      </c>
      <c r="C83" s="1">
        <f>+'Indice PondENGHO'!C81</f>
        <v>2023</v>
      </c>
      <c r="D83" s="10">
        <f>+'Indice PondENGHO'!D81/'Indice PondENGHO'!D80-1</f>
        <v>5.6332715162449087E-2</v>
      </c>
      <c r="E83" s="3">
        <f>+'Indice PondENGHO'!E81/'Indice PondENGHO'!E80-1</f>
        <v>9.0484987431715957E-2</v>
      </c>
      <c r="F83" s="3">
        <f>+'Indice PondENGHO'!F81/'Indice PondENGHO'!F80-1</f>
        <v>3.2555154460800928E-2</v>
      </c>
      <c r="G83" s="3">
        <f>+'Indice PondENGHO'!G81/'Indice PondENGHO'!G80-1</f>
        <v>4.2831724546019467E-2</v>
      </c>
      <c r="H83" s="3">
        <f>+'Indice PondENGHO'!H81/'Indice PondENGHO'!H80-1</f>
        <v>6.2605480844507788E-2</v>
      </c>
      <c r="I83" s="3">
        <f>+'Indice PondENGHO'!I81/'Indice PondENGHO'!I80-1</f>
        <v>9.2445507037741237E-2</v>
      </c>
      <c r="J83" s="3">
        <f>+'Indice PondENGHO'!J81/'Indice PondENGHO'!J80-1</f>
        <v>5.6149875358688206E-2</v>
      </c>
      <c r="K83" s="3">
        <f>+'Indice PondENGHO'!K81/'Indice PondENGHO'!K80-1</f>
        <v>0.11902247140164879</v>
      </c>
      <c r="L83" s="3">
        <f>+'Indice PondENGHO'!L81/'Indice PondENGHO'!L80-1</f>
        <v>0.10835954633011502</v>
      </c>
      <c r="M83" s="3">
        <f>+'Indice PondENGHO'!M81/'Indice PondENGHO'!M80-1</f>
        <v>6.3251418370797952E-2</v>
      </c>
      <c r="N83" s="3">
        <f>+'Indice PondENGHO'!N81/'Indice PondENGHO'!N80-1</f>
        <v>7.4300573691448601E-2</v>
      </c>
      <c r="O83" s="11">
        <f>+'Indice PondENGHO'!O81/'Indice PondENGHO'!O80-1</f>
        <v>6.2597473113220836E-2</v>
      </c>
      <c r="P83" s="3">
        <f>+'Indice PondENGHO'!P81/'Indice PondENGHO'!P80-1</f>
        <v>5.6990209788737367E-2</v>
      </c>
      <c r="Q83" s="3">
        <f>+'Indice PondENGHO'!Q81/'Indice PondENGHO'!Q80-1</f>
        <v>9.0290456060700741E-2</v>
      </c>
      <c r="R83" s="3">
        <f>+'Indice PondENGHO'!R81/'Indice PondENGHO'!R80-1</f>
        <v>3.1658449640708852E-2</v>
      </c>
      <c r="S83" s="3">
        <f>+'Indice PondENGHO'!S81/'Indice PondENGHO'!S80-1</f>
        <v>4.124974474167864E-2</v>
      </c>
      <c r="T83" s="3">
        <f>+'Indice PondENGHO'!T81/'Indice PondENGHO'!T80-1</f>
        <v>6.212260426009486E-2</v>
      </c>
      <c r="U83" s="3">
        <f>+'Indice PondENGHO'!U81/'Indice PondENGHO'!U80-1</f>
        <v>9.1554612722877682E-2</v>
      </c>
      <c r="V83" s="3">
        <f>+'Indice PondENGHO'!V81/'Indice PondENGHO'!V80-1</f>
        <v>5.5251994490995049E-2</v>
      </c>
      <c r="W83" s="3">
        <f>+'Indice PondENGHO'!W81/'Indice PondENGHO'!W80-1</f>
        <v>0.12043641769568803</v>
      </c>
      <c r="X83" s="3">
        <f>+'Indice PondENGHO'!X81/'Indice PondENGHO'!X80-1</f>
        <v>0.10968092282863906</v>
      </c>
      <c r="Y83" s="3">
        <f>+'Indice PondENGHO'!Y81/'Indice PondENGHO'!Y80-1</f>
        <v>6.4381643969869895E-2</v>
      </c>
      <c r="Z83" s="3">
        <f>+'Indice PondENGHO'!Z81/'Indice PondENGHO'!Z80-1</f>
        <v>7.41408977432092E-2</v>
      </c>
      <c r="AA83" s="3">
        <f>+'Indice PondENGHO'!AA81/'Indice PondENGHO'!AA80-1</f>
        <v>6.322676363922608E-2</v>
      </c>
      <c r="AB83" s="10">
        <f>+'Indice PondENGHO'!AB81/'Indice PondENGHO'!AB80-1</f>
        <v>5.7383464368052861E-2</v>
      </c>
      <c r="AC83" s="3">
        <f>+'Indice PondENGHO'!AC81/'Indice PondENGHO'!AC80-1</f>
        <v>9.1228949614192478E-2</v>
      </c>
      <c r="AD83" s="3">
        <f>+'Indice PondENGHO'!AD81/'Indice PondENGHO'!AD80-1</f>
        <v>3.1144205980476514E-2</v>
      </c>
      <c r="AE83" s="3">
        <f>+'Indice PondENGHO'!AE81/'Indice PondENGHO'!AE80-1</f>
        <v>4.0061227170762548E-2</v>
      </c>
      <c r="AF83" s="3">
        <f>+'Indice PondENGHO'!AF81/'Indice PondENGHO'!AF80-1</f>
        <v>6.1733982161727097E-2</v>
      </c>
      <c r="AG83" s="3">
        <f>+'Indice PondENGHO'!AG81/'Indice PondENGHO'!AG80-1</f>
        <v>9.1716716343048565E-2</v>
      </c>
      <c r="AH83" s="3">
        <f>+'Indice PondENGHO'!AH81/'Indice PondENGHO'!AH80-1</f>
        <v>5.5295749837994457E-2</v>
      </c>
      <c r="AI83" s="3">
        <f>+'Indice PondENGHO'!AI81/'Indice PondENGHO'!AI80-1</f>
        <v>0.12133218117607503</v>
      </c>
      <c r="AJ83" s="3">
        <f>+'Indice PondENGHO'!AJ81/'Indice PondENGHO'!AJ80-1</f>
        <v>0.11038065178501766</v>
      </c>
      <c r="AK83" s="3">
        <f>+'Indice PondENGHO'!AK81/'Indice PondENGHO'!AK80-1</f>
        <v>6.4687745315543443E-2</v>
      </c>
      <c r="AL83" s="3">
        <f>+'Indice PondENGHO'!AL81/'Indice PondENGHO'!AL80-1</f>
        <v>7.4566413696734779E-2</v>
      </c>
      <c r="AM83" s="11">
        <f>+'Indice PondENGHO'!AM81/'Indice PondENGHO'!AM80-1</f>
        <v>6.3192633807757081E-2</v>
      </c>
      <c r="AN83" s="3">
        <f>+'Indice PondENGHO'!AN81/'Indice PondENGHO'!AN80-1</f>
        <v>5.7868985955973784E-2</v>
      </c>
      <c r="AO83" s="3">
        <f>+'Indice PondENGHO'!AO81/'Indice PondENGHO'!AO80-1</f>
        <v>9.1466933412046592E-2</v>
      </c>
      <c r="AP83" s="3">
        <f>+'Indice PondENGHO'!AP81/'Indice PondENGHO'!AP80-1</f>
        <v>3.1274847208120571E-2</v>
      </c>
      <c r="AQ83" s="3">
        <f>+'Indice PondENGHO'!AQ81/'Indice PondENGHO'!AQ80-1</f>
        <v>4.0233467707414095E-2</v>
      </c>
      <c r="AR83" s="3">
        <f>+'Indice PondENGHO'!AR81/'Indice PondENGHO'!AR80-1</f>
        <v>6.1939586219935894E-2</v>
      </c>
      <c r="AS83" s="3">
        <f>+'Indice PondENGHO'!AS81/'Indice PondENGHO'!AS80-1</f>
        <v>8.983437936302896E-2</v>
      </c>
      <c r="AT83" s="3">
        <f>+'Indice PondENGHO'!AT81/'Indice PondENGHO'!AT80-1</f>
        <v>5.4417072132281197E-2</v>
      </c>
      <c r="AU83" s="3">
        <f>+'Indice PondENGHO'!AU81/'Indice PondENGHO'!AU80-1</f>
        <v>0.12169490248827386</v>
      </c>
      <c r="AV83" s="3">
        <f>+'Indice PondENGHO'!AV81/'Indice PondENGHO'!AV80-1</f>
        <v>0.11124696497653663</v>
      </c>
      <c r="AW83" s="3">
        <f>+'Indice PondENGHO'!AW81/'Indice PondENGHO'!AW80-1</f>
        <v>6.3656107905150527E-2</v>
      </c>
      <c r="AX83" s="3">
        <f>+'Indice PondENGHO'!AX81/'Indice PondENGHO'!AX80-1</f>
        <v>7.3899414961618559E-2</v>
      </c>
      <c r="AY83" s="3">
        <f>+'Indice PondENGHO'!AY81/'Indice PondENGHO'!AY80-1</f>
        <v>6.400524637275562E-2</v>
      </c>
      <c r="AZ83" s="10">
        <f>+'Indice PondENGHO'!AZ81/'Indice PondENGHO'!AZ80-1</f>
        <v>5.8519095568956958E-2</v>
      </c>
      <c r="BA83" s="3">
        <f>+'Indice PondENGHO'!BA81/'Indice PondENGHO'!BA80-1</f>
        <v>9.1212539695385342E-2</v>
      </c>
      <c r="BB83" s="3">
        <f>+'Indice PondENGHO'!BB81/'Indice PondENGHO'!BB80-1</f>
        <v>3.1037120424007636E-2</v>
      </c>
      <c r="BC83" s="3">
        <f>+'Indice PondENGHO'!BC81/'Indice PondENGHO'!BC80-1</f>
        <v>3.9541443020875811E-2</v>
      </c>
      <c r="BD83" s="3">
        <f>+'Indice PondENGHO'!BD81/'Indice PondENGHO'!BD80-1</f>
        <v>6.2181369332953818E-2</v>
      </c>
      <c r="BE83" s="3">
        <f>+'Indice PondENGHO'!BE81/'Indice PondENGHO'!BE80-1</f>
        <v>8.827480181547176E-2</v>
      </c>
      <c r="BF83" s="3">
        <f>+'Indice PondENGHO'!BF81/'Indice PondENGHO'!BF80-1</f>
        <v>5.427490367960508E-2</v>
      </c>
      <c r="BG83" s="3">
        <f>+'Indice PondENGHO'!BG81/'Indice PondENGHO'!BG80-1</f>
        <v>0.12285606731230758</v>
      </c>
      <c r="BH83" s="3">
        <f>+'Indice PondENGHO'!BH81/'Indice PondENGHO'!BH80-1</f>
        <v>0.11288648289556069</v>
      </c>
      <c r="BI83" s="3">
        <f>+'Indice PondENGHO'!BI81/'Indice PondENGHO'!BI80-1</f>
        <v>6.5574978717877652E-2</v>
      </c>
      <c r="BJ83" s="3">
        <f>+'Indice PondENGHO'!BJ81/'Indice PondENGHO'!BJ80-1</f>
        <v>7.3449703805310573E-2</v>
      </c>
      <c r="BK83" s="11">
        <f>+'Indice PondENGHO'!BK81/'Indice PondENGHO'!BK80-1</f>
        <v>6.4644237710871133E-2</v>
      </c>
      <c r="BL83" s="66">
        <f>+'Indice PondENGHO'!BL81/'Indice PondENGHO'!BL80-1</f>
        <v>6.1142218424594663E-2</v>
      </c>
      <c r="BM83" s="66">
        <f>+'Indice PondENGHO'!BM81/'Indice PondENGHO'!BM80-1</f>
        <v>6.2276960487531063E-2</v>
      </c>
      <c r="BN83" s="66">
        <f>+'Indice PondENGHO'!BN81/'Indice PondENGHO'!BN80-1</f>
        <v>6.3219379750594218E-2</v>
      </c>
      <c r="BO83" s="66">
        <f>+'Indice PondENGHO'!BO81/'Indice PondENGHO'!BO80-1</f>
        <v>6.3920111007106817E-2</v>
      </c>
      <c r="BP83" s="66">
        <f>+'Indice PondENGHO'!BP81/'Indice PondENGHO'!BP80-1</f>
        <v>6.567049221317367E-2</v>
      </c>
      <c r="BQ83" s="10">
        <f>+'Indice PondENGHO'!BQ81/'Indice PondENGHO'!BQ80-1</f>
        <v>5.7475502221695507E-2</v>
      </c>
      <c r="BR83" s="3">
        <f>+'Indice PondENGHO'!BR81/'Indice PondENGHO'!BR80-1</f>
        <v>9.0995887875646053E-2</v>
      </c>
      <c r="BS83" s="3">
        <f>+'Indice PondENGHO'!BS81/'Indice PondENGHO'!BS80-1</f>
        <v>3.1419430266358406E-2</v>
      </c>
      <c r="BT83" s="3">
        <f>+'Indice PondENGHO'!BT81/'Indice PondENGHO'!BT80-1</f>
        <v>4.0451117683178106E-2</v>
      </c>
      <c r="BU83" s="3">
        <f>+'Indice PondENGHO'!BU81/'Indice PondENGHO'!BU80-1</f>
        <v>6.2091575996629844E-2</v>
      </c>
      <c r="BV83" s="3">
        <f>+'Indice PondENGHO'!BV81/'Indice PondENGHO'!BV80-1</f>
        <v>8.9933833396681484E-2</v>
      </c>
      <c r="BW83" s="3">
        <f>+'Indice PondENGHO'!BW81/'Indice PondENGHO'!BW80-1</f>
        <v>5.4778776138997953E-2</v>
      </c>
      <c r="BX83" s="3">
        <f>+'Indice PondENGHO'!BX81/'Indice PondENGHO'!BX80-1</f>
        <v>0.1214341126048486</v>
      </c>
      <c r="BY83" s="3">
        <f>+'Indice PondENGHO'!BY81/'Indice PondENGHO'!BY80-1</f>
        <v>0.1111916187366615</v>
      </c>
      <c r="BZ83" s="3">
        <f>+'Indice PondENGHO'!BZ81/'Indice PondENGHO'!BZ80-1</f>
        <v>6.4677345275002907E-2</v>
      </c>
      <c r="CA83" s="3">
        <f>+'Indice PondENGHO'!CA81/'Indice PondENGHO'!CA80-1</f>
        <v>7.3886081964210648E-2</v>
      </c>
      <c r="CB83" s="11">
        <f>+'Indice PondENGHO'!CB81/'Indice PondENGHO'!CB80-1</f>
        <v>6.3858687263969927E-2</v>
      </c>
      <c r="CC83" s="55">
        <f>+'Indice PondENGHO'!CC81/'Indice PondENGHO'!CC80-1</f>
        <v>6.3754745893315645E-2</v>
      </c>
      <c r="CD83" s="56">
        <f>+'Indice PondENGHO'!CD81/'Indice PondENGHO'!CD80-1</f>
        <v>6.3754745893315645E-2</v>
      </c>
      <c r="CF83" s="3">
        <f t="shared" si="1"/>
        <v>-4.528273788579007E-3</v>
      </c>
    </row>
    <row r="84" spans="1:84" x14ac:dyDescent="0.35">
      <c r="A84" s="2">
        <f>+'Indice PondENGHO'!A82</f>
        <v>45139</v>
      </c>
      <c r="B84" s="1" t="s">
        <v>84</v>
      </c>
      <c r="C84" s="1">
        <f>+'Indice PondENGHO'!C82</f>
        <v>2023</v>
      </c>
      <c r="D84" s="10">
        <f>+'Indice PondENGHO'!D82/'Indice PondENGHO'!D81-1</f>
        <v>0.16095076657824148</v>
      </c>
      <c r="E84" s="3">
        <f>+'Indice PondENGHO'!E82/'Indice PondENGHO'!E81-1</f>
        <v>8.8712955849267416E-2</v>
      </c>
      <c r="F84" s="3">
        <f>+'Indice PondENGHO'!F82/'Indice PondENGHO'!F81-1</f>
        <v>9.490835658762542E-2</v>
      </c>
      <c r="G84" s="3">
        <f>+'Indice PondENGHO'!G82/'Indice PondENGHO'!G81-1</f>
        <v>8.3323782313264427E-2</v>
      </c>
      <c r="H84" s="3">
        <f>+'Indice PondENGHO'!H82/'Indice PondENGHO'!H81-1</f>
        <v>0.14318587907321656</v>
      </c>
      <c r="I84" s="3">
        <f>+'Indice PondENGHO'!I82/'Indice PondENGHO'!I81-1</f>
        <v>0.15168466262884239</v>
      </c>
      <c r="J84" s="3">
        <f>+'Indice PondENGHO'!J82/'Indice PondENGHO'!J81-1</f>
        <v>0.10697042789546019</v>
      </c>
      <c r="K84" s="3">
        <f>+'Indice PondENGHO'!K82/'Indice PondENGHO'!K81-1</f>
        <v>4.6000263860021651E-2</v>
      </c>
      <c r="L84" s="3">
        <f>+'Indice PondENGHO'!L82/'Indice PondENGHO'!L81-1</f>
        <v>0.11627987481511903</v>
      </c>
      <c r="M84" s="3">
        <f>+'Indice PondENGHO'!M82/'Indice PondENGHO'!M81-1</f>
        <v>8.746855690590194E-2</v>
      </c>
      <c r="N84" s="3">
        <f>+'Indice PondENGHO'!N82/'Indice PondENGHO'!N81-1</f>
        <v>0.12821753392521384</v>
      </c>
      <c r="O84" s="11">
        <f>+'Indice PondENGHO'!O82/'Indice PondENGHO'!O81-1</f>
        <v>9.6372410039448519E-2</v>
      </c>
      <c r="P84" s="3">
        <f>+'Indice PondENGHO'!P82/'Indice PondENGHO'!P81-1</f>
        <v>0.15848958625451948</v>
      </c>
      <c r="Q84" s="3">
        <f>+'Indice PondENGHO'!Q82/'Indice PondENGHO'!Q81-1</f>
        <v>8.539862865849468E-2</v>
      </c>
      <c r="R84" s="3">
        <f>+'Indice PondENGHO'!R82/'Indice PondENGHO'!R81-1</f>
        <v>9.3207214909297731E-2</v>
      </c>
      <c r="S84" s="3">
        <f>+'Indice PondENGHO'!S82/'Indice PondENGHO'!S81-1</f>
        <v>8.7561083602088585E-2</v>
      </c>
      <c r="T84" s="3">
        <f>+'Indice PondENGHO'!T82/'Indice PondENGHO'!T81-1</f>
        <v>0.14139776678813498</v>
      </c>
      <c r="U84" s="3">
        <f>+'Indice PondENGHO'!U82/'Indice PondENGHO'!U81-1</f>
        <v>0.15107312282637508</v>
      </c>
      <c r="V84" s="3">
        <f>+'Indice PondENGHO'!V82/'Indice PondENGHO'!V81-1</f>
        <v>0.10626195494275881</v>
      </c>
      <c r="W84" s="3">
        <f>+'Indice PondENGHO'!W82/'Indice PondENGHO'!W81-1</f>
        <v>4.5055462225963128E-2</v>
      </c>
      <c r="X84" s="3">
        <f>+'Indice PondENGHO'!X82/'Indice PondENGHO'!X81-1</f>
        <v>0.11636480722038067</v>
      </c>
      <c r="Y84" s="3">
        <f>+'Indice PondENGHO'!Y82/'Indice PondENGHO'!Y81-1</f>
        <v>8.9026278890884436E-2</v>
      </c>
      <c r="Z84" s="3">
        <f>+'Indice PondENGHO'!Z82/'Indice PondENGHO'!Z81-1</f>
        <v>0.12736898222955673</v>
      </c>
      <c r="AA84" s="3">
        <f>+'Indice PondENGHO'!AA82/'Indice PondENGHO'!AA81-1</f>
        <v>9.4118009678797687E-2</v>
      </c>
      <c r="AB84" s="10">
        <f>+'Indice PondENGHO'!AB82/'Indice PondENGHO'!AB81-1</f>
        <v>0.1566920311275628</v>
      </c>
      <c r="AC84" s="3">
        <f>+'Indice PondENGHO'!AC82/'Indice PondENGHO'!AC81-1</f>
        <v>8.5929143540894204E-2</v>
      </c>
      <c r="AD84" s="3">
        <f>+'Indice PondENGHO'!AD82/'Indice PondENGHO'!AD81-1</f>
        <v>9.2738633442492668E-2</v>
      </c>
      <c r="AE84" s="3">
        <f>+'Indice PondENGHO'!AE82/'Indice PondENGHO'!AE81-1</f>
        <v>8.9160014435632151E-2</v>
      </c>
      <c r="AF84" s="3">
        <f>+'Indice PondENGHO'!AF82/'Indice PondENGHO'!AF81-1</f>
        <v>0.13973870148251333</v>
      </c>
      <c r="AG84" s="3">
        <f>+'Indice PondENGHO'!AG82/'Indice PondENGHO'!AG81-1</f>
        <v>0.14987005005603149</v>
      </c>
      <c r="AH84" s="3">
        <f>+'Indice PondENGHO'!AH82/'Indice PondENGHO'!AH81-1</f>
        <v>0.10648417901737184</v>
      </c>
      <c r="AI84" s="3">
        <f>+'Indice PondENGHO'!AI82/'Indice PondENGHO'!AI81-1</f>
        <v>4.4687056541987014E-2</v>
      </c>
      <c r="AJ84" s="3">
        <f>+'Indice PondENGHO'!AJ82/'Indice PondENGHO'!AJ81-1</f>
        <v>0.11617665352345363</v>
      </c>
      <c r="AK84" s="3">
        <f>+'Indice PondENGHO'!AK82/'Indice PondENGHO'!AK81-1</f>
        <v>9.0002251736160055E-2</v>
      </c>
      <c r="AL84" s="3">
        <f>+'Indice PondENGHO'!AL82/'Indice PondENGHO'!AL81-1</f>
        <v>0.12522166219877739</v>
      </c>
      <c r="AM84" s="11">
        <f>+'Indice PondENGHO'!AM82/'Indice PondENGHO'!AM81-1</f>
        <v>9.3177696895588191E-2</v>
      </c>
      <c r="AN84" s="3">
        <f>+'Indice PondENGHO'!AN82/'Indice PondENGHO'!AN81-1</f>
        <v>0.15535773454585011</v>
      </c>
      <c r="AO84" s="3">
        <f>+'Indice PondENGHO'!AO82/'Indice PondENGHO'!AO81-1</f>
        <v>8.484843107738782E-2</v>
      </c>
      <c r="AP84" s="3">
        <f>+'Indice PondENGHO'!AP82/'Indice PondENGHO'!AP81-1</f>
        <v>9.1931943331150512E-2</v>
      </c>
      <c r="AQ84" s="3">
        <f>+'Indice PondENGHO'!AQ82/'Indice PondENGHO'!AQ81-1</f>
        <v>9.0815736298237137E-2</v>
      </c>
      <c r="AR84" s="3">
        <f>+'Indice PondENGHO'!AR82/'Indice PondENGHO'!AR81-1</f>
        <v>0.13967135284769938</v>
      </c>
      <c r="AS84" s="3">
        <f>+'Indice PondENGHO'!AS82/'Indice PondENGHO'!AS81-1</f>
        <v>0.15223138889083354</v>
      </c>
      <c r="AT84" s="3">
        <f>+'Indice PondENGHO'!AT82/'Indice PondENGHO'!AT81-1</f>
        <v>0.10542742175852893</v>
      </c>
      <c r="AU84" s="3">
        <f>+'Indice PondENGHO'!AU82/'Indice PondENGHO'!AU81-1</f>
        <v>4.4769909412185616E-2</v>
      </c>
      <c r="AV84" s="3">
        <f>+'Indice PondENGHO'!AV82/'Indice PondENGHO'!AV81-1</f>
        <v>0.11731357102345608</v>
      </c>
      <c r="AW84" s="3">
        <f>+'Indice PondENGHO'!AW82/'Indice PondENGHO'!AW81-1</f>
        <v>8.9883949086049464E-2</v>
      </c>
      <c r="AX84" s="3">
        <f>+'Indice PondENGHO'!AX82/'Indice PondENGHO'!AX81-1</f>
        <v>0.12476976423255692</v>
      </c>
      <c r="AY84" s="3">
        <f>+'Indice PondENGHO'!AY82/'Indice PondENGHO'!AY81-1</f>
        <v>9.3080353059346921E-2</v>
      </c>
      <c r="AZ84" s="10">
        <f>+'Indice PondENGHO'!AZ82/'Indice PondENGHO'!AZ81-1</f>
        <v>0.15370123102292421</v>
      </c>
      <c r="BA84" s="3">
        <f>+'Indice PondENGHO'!BA82/'Indice PondENGHO'!BA81-1</f>
        <v>8.2539151427316604E-2</v>
      </c>
      <c r="BB84" s="3">
        <f>+'Indice PondENGHO'!BB82/'Indice PondENGHO'!BB81-1</f>
        <v>9.1079267363689986E-2</v>
      </c>
      <c r="BC84" s="3">
        <f>+'Indice PondENGHO'!BC82/'Indice PondENGHO'!BC81-1</f>
        <v>9.5604506302503056E-2</v>
      </c>
      <c r="BD84" s="3">
        <f>+'Indice PondENGHO'!BD82/'Indice PondENGHO'!BD81-1</f>
        <v>0.14053178967566193</v>
      </c>
      <c r="BE84" s="3">
        <f>+'Indice PondENGHO'!BE82/'Indice PondENGHO'!BE81-1</f>
        <v>0.15374527687784334</v>
      </c>
      <c r="BF84" s="3">
        <f>+'Indice PondENGHO'!BF82/'Indice PondENGHO'!BF81-1</f>
        <v>0.10486574768336188</v>
      </c>
      <c r="BG84" s="3">
        <f>+'Indice PondENGHO'!BG82/'Indice PondENGHO'!BG81-1</f>
        <v>4.5033193381652126E-2</v>
      </c>
      <c r="BH84" s="3">
        <f>+'Indice PondENGHO'!BH82/'Indice PondENGHO'!BH81-1</f>
        <v>0.11799811891069534</v>
      </c>
      <c r="BI84" s="3">
        <f>+'Indice PondENGHO'!BI82/'Indice PondENGHO'!BI81-1</f>
        <v>9.135737174014058E-2</v>
      </c>
      <c r="BJ84" s="3">
        <f>+'Indice PondENGHO'!BJ82/'Indice PondENGHO'!BJ81-1</f>
        <v>0.12374271352896082</v>
      </c>
      <c r="BK84" s="11">
        <f>+'Indice PondENGHO'!BK82/'Indice PondENGHO'!BK81-1</f>
        <v>9.2363063707137982E-2</v>
      </c>
      <c r="BL84" s="66">
        <f>+'Indice PondENGHO'!BL82/'Indice PondENGHO'!BL81-1</f>
        <v>0.13051800137981262</v>
      </c>
      <c r="BM84" s="66">
        <f>+'Indice PondENGHO'!BM82/'Indice PondENGHO'!BM81-1</f>
        <v>0.12599511781629347</v>
      </c>
      <c r="BN84" s="66">
        <f>+'Indice PondENGHO'!BN82/'Indice PondENGHO'!BN81-1</f>
        <v>0.12479389858211865</v>
      </c>
      <c r="BO84" s="66">
        <f>+'Indice PondENGHO'!BO82/'Indice PondENGHO'!BO81-1</f>
        <v>0.12315197892183671</v>
      </c>
      <c r="BP84" s="66">
        <f>+'Indice PondENGHO'!BP82/'Indice PondENGHO'!BP81-1</f>
        <v>0.12188583902114569</v>
      </c>
      <c r="BQ84" s="10">
        <f>+'Indice PondENGHO'!BQ82/'Indice PondENGHO'!BQ81-1</f>
        <v>0.15685002558274452</v>
      </c>
      <c r="BR84" s="3">
        <f>+'Indice PondENGHO'!BR82/'Indice PondENGHO'!BR81-1</f>
        <v>8.4956461716948706E-2</v>
      </c>
      <c r="BS84" s="3">
        <f>+'Indice PondENGHO'!BS82/'Indice PondENGHO'!BS81-1</f>
        <v>9.2451182917452801E-2</v>
      </c>
      <c r="BT84" s="3">
        <f>+'Indice PondENGHO'!BT82/'Indice PondENGHO'!BT81-1</f>
        <v>9.066287602542733E-2</v>
      </c>
      <c r="BU84" s="3">
        <f>+'Indice PondENGHO'!BU82/'Indice PondENGHO'!BU81-1</f>
        <v>0.14057059431708607</v>
      </c>
      <c r="BV84" s="3">
        <f>+'Indice PondENGHO'!BV82/'Indice PondENGHO'!BV81-1</f>
        <v>0.15225810883443125</v>
      </c>
      <c r="BW84" s="3">
        <f>+'Indice PondENGHO'!BW82/'Indice PondENGHO'!BW81-1</f>
        <v>0.10565273832002364</v>
      </c>
      <c r="BX84" s="3">
        <f>+'Indice PondENGHO'!BX82/'Indice PondENGHO'!BX81-1</f>
        <v>4.5021032961766627E-2</v>
      </c>
      <c r="BY84" s="3">
        <f>+'Indice PondENGHO'!BY82/'Indice PondENGHO'!BY81-1</f>
        <v>0.11714192431563308</v>
      </c>
      <c r="BZ84" s="3">
        <f>+'Indice PondENGHO'!BZ82/'Indice PondENGHO'!BZ81-1</f>
        <v>9.0241591512457919E-2</v>
      </c>
      <c r="CA84" s="3">
        <f>+'Indice PondENGHO'!CA82/'Indice PondENGHO'!CA81-1</f>
        <v>0.12502739553045727</v>
      </c>
      <c r="CB84" s="11">
        <f>+'Indice PondENGHO'!CB82/'Indice PondENGHO'!CB81-1</f>
        <v>9.3299470197086398E-2</v>
      </c>
      <c r="CC84" s="55">
        <f>+'Indice PondENGHO'!CC82/'Indice PondENGHO'!CC81-1</f>
        <v>0.12439231668092687</v>
      </c>
      <c r="CD84" s="56">
        <f>+'Indice PondENGHO'!CD82/'Indice PondENGHO'!CD81-1</f>
        <v>0.12439231668092687</v>
      </c>
      <c r="CF84" s="3">
        <f t="shared" ref="CF84" si="2">+BL84-BP84</f>
        <v>8.6321623586669283E-3</v>
      </c>
    </row>
    <row r="85" spans="1:84" x14ac:dyDescent="0.35">
      <c r="A85" s="2">
        <f>+'Indice PondENGHO'!A83</f>
        <v>45170</v>
      </c>
      <c r="B85" s="1" t="s">
        <v>84</v>
      </c>
      <c r="C85" s="1">
        <f>+'Indice PondENGHO'!C83</f>
        <v>2023</v>
      </c>
      <c r="D85" s="10">
        <f>+'Indice PondENGHO'!D83/'Indice PondENGHO'!D82-1</f>
        <v>0.14476472540113172</v>
      </c>
      <c r="E85" s="3">
        <f>+'Indice PondENGHO'!E83/'Indice PondENGHO'!E82-1</f>
        <v>0.11591689227801671</v>
      </c>
      <c r="F85" s="3">
        <f>+'Indice PondENGHO'!F83/'Indice PondENGHO'!F82-1</f>
        <v>0.15165493188415424</v>
      </c>
      <c r="G85" s="3">
        <f>+'Indice PondENGHO'!G83/'Indice PondENGHO'!G82-1</f>
        <v>8.9623883535803195E-2</v>
      </c>
      <c r="H85" s="3">
        <f>+'Indice PondENGHO'!H83/'Indice PondENGHO'!H82-1</f>
        <v>0.12856358202626539</v>
      </c>
      <c r="I85" s="3">
        <f>+'Indice PondENGHO'!I83/'Indice PondENGHO'!I82-1</f>
        <v>9.9514508213405239E-2</v>
      </c>
      <c r="J85" s="3">
        <f>+'Indice PondENGHO'!J83/'Indice PondENGHO'!J82-1</f>
        <v>0.11187009419797422</v>
      </c>
      <c r="K85" s="3">
        <f>+'Indice PondENGHO'!K83/'Indice PondENGHO'!K82-1</f>
        <v>9.6554915686243303E-2</v>
      </c>
      <c r="L85" s="3">
        <f>+'Indice PondENGHO'!L83/'Indice PondENGHO'!L82-1</f>
        <v>0.15094680520821346</v>
      </c>
      <c r="M85" s="3">
        <f>+'Indice PondENGHO'!M83/'Indice PondENGHO'!M82-1</f>
        <v>8.1007948777535699E-2</v>
      </c>
      <c r="N85" s="3">
        <f>+'Indice PondENGHO'!N83/'Indice PondENGHO'!N82-1</f>
        <v>0.1290173187046475</v>
      </c>
      <c r="O85" s="11">
        <f>+'Indice PondENGHO'!O83/'Indice PondENGHO'!O82-1</f>
        <v>0.11623906826081631</v>
      </c>
      <c r="P85" s="3">
        <f>+'Indice PondENGHO'!P83/'Indice PondENGHO'!P82-1</f>
        <v>0.14439997953835793</v>
      </c>
      <c r="Q85" s="3">
        <f>+'Indice PondENGHO'!Q83/'Indice PondENGHO'!Q82-1</f>
        <v>0.11567321166204669</v>
      </c>
      <c r="R85" s="3">
        <f>+'Indice PondENGHO'!R83/'Indice PondENGHO'!R82-1</f>
        <v>0.15380475652875636</v>
      </c>
      <c r="S85" s="3">
        <f>+'Indice PondENGHO'!S83/'Indice PondENGHO'!S82-1</f>
        <v>8.7092197215561162E-2</v>
      </c>
      <c r="T85" s="3">
        <f>+'Indice PondENGHO'!T83/'Indice PondENGHO'!T82-1</f>
        <v>0.12776020685026079</v>
      </c>
      <c r="U85" s="3">
        <f>+'Indice PondENGHO'!U83/'Indice PondENGHO'!U82-1</f>
        <v>9.9026397875008776E-2</v>
      </c>
      <c r="V85" s="3">
        <f>+'Indice PondENGHO'!V83/'Indice PondENGHO'!V82-1</f>
        <v>0.11054625110500815</v>
      </c>
      <c r="W85" s="3">
        <f>+'Indice PondENGHO'!W83/'Indice PondENGHO'!W82-1</f>
        <v>9.6204957985531303E-2</v>
      </c>
      <c r="X85" s="3">
        <f>+'Indice PondENGHO'!X83/'Indice PondENGHO'!X82-1</f>
        <v>0.15159965255202468</v>
      </c>
      <c r="Y85" s="3">
        <f>+'Indice PondENGHO'!Y83/'Indice PondENGHO'!Y82-1</f>
        <v>8.5912312698273485E-2</v>
      </c>
      <c r="Z85" s="3">
        <f>+'Indice PondENGHO'!Z83/'Indice PondENGHO'!Z82-1</f>
        <v>0.12964362107617489</v>
      </c>
      <c r="AA85" s="3">
        <f>+'Indice PondENGHO'!AA83/'Indice PondENGHO'!AA82-1</f>
        <v>0.11648864643911883</v>
      </c>
      <c r="AB85" s="10">
        <f>+'Indice PondENGHO'!AB83/'Indice PondENGHO'!AB82-1</f>
        <v>0.14433566602530035</v>
      </c>
      <c r="AC85" s="3">
        <f>+'Indice PondENGHO'!AC83/'Indice PondENGHO'!AC82-1</f>
        <v>0.1158739318540194</v>
      </c>
      <c r="AD85" s="3">
        <f>+'Indice PondENGHO'!AD83/'Indice PondENGHO'!AD82-1</f>
        <v>0.15407316905855706</v>
      </c>
      <c r="AE85" s="3">
        <f>+'Indice PondENGHO'!AE83/'Indice PondENGHO'!AE82-1</f>
        <v>8.5723915900120629E-2</v>
      </c>
      <c r="AF85" s="3">
        <f>+'Indice PondENGHO'!AF83/'Indice PondENGHO'!AF82-1</f>
        <v>0.12755955180535916</v>
      </c>
      <c r="AG85" s="3">
        <f>+'Indice PondENGHO'!AG83/'Indice PondENGHO'!AG82-1</f>
        <v>9.9356143356221116E-2</v>
      </c>
      <c r="AH85" s="3">
        <f>+'Indice PondENGHO'!AH83/'Indice PondENGHO'!AH82-1</f>
        <v>0.11003696608543656</v>
      </c>
      <c r="AI85" s="3">
        <f>+'Indice PondENGHO'!AI83/'Indice PondENGHO'!AI82-1</f>
        <v>9.6034190566956168E-2</v>
      </c>
      <c r="AJ85" s="3">
        <f>+'Indice PondENGHO'!AJ83/'Indice PondENGHO'!AJ82-1</f>
        <v>0.15195929517972062</v>
      </c>
      <c r="AK85" s="3">
        <f>+'Indice PondENGHO'!AK83/'Indice PondENGHO'!AK82-1</f>
        <v>8.6921434197361203E-2</v>
      </c>
      <c r="AL85" s="3">
        <f>+'Indice PondENGHO'!AL83/'Indice PondENGHO'!AL82-1</f>
        <v>0.13170302946355283</v>
      </c>
      <c r="AM85" s="11">
        <f>+'Indice PondENGHO'!AM83/'Indice PondENGHO'!AM82-1</f>
        <v>0.11637152202303902</v>
      </c>
      <c r="AN85" s="3">
        <f>+'Indice PondENGHO'!AN83/'Indice PondENGHO'!AN82-1</f>
        <v>0.14438150804858729</v>
      </c>
      <c r="AO85" s="3">
        <f>+'Indice PondENGHO'!AO83/'Indice PondENGHO'!AO82-1</f>
        <v>0.11565620064614746</v>
      </c>
      <c r="AP85" s="3">
        <f>+'Indice PondENGHO'!AP83/'Indice PondENGHO'!AP82-1</f>
        <v>0.1556023290460522</v>
      </c>
      <c r="AQ85" s="3">
        <f>+'Indice PondENGHO'!AQ83/'Indice PondENGHO'!AQ82-1</f>
        <v>8.5576756860878511E-2</v>
      </c>
      <c r="AR85" s="3">
        <f>+'Indice PondENGHO'!AR83/'Indice PondENGHO'!AR82-1</f>
        <v>0.12746379021990384</v>
      </c>
      <c r="AS85" s="3">
        <f>+'Indice PondENGHO'!AS83/'Indice PondENGHO'!AS82-1</f>
        <v>9.5213442388649039E-2</v>
      </c>
      <c r="AT85" s="3">
        <f>+'Indice PondENGHO'!AT83/'Indice PondENGHO'!AT82-1</f>
        <v>0.10823576698538129</v>
      </c>
      <c r="AU85" s="3">
        <f>+'Indice PondENGHO'!AU83/'Indice PondENGHO'!AU82-1</f>
        <v>9.5648565384665263E-2</v>
      </c>
      <c r="AV85" s="3">
        <f>+'Indice PondENGHO'!AV83/'Indice PondENGHO'!AV82-1</f>
        <v>0.15167283020737354</v>
      </c>
      <c r="AW85" s="3">
        <f>+'Indice PondENGHO'!AW83/'Indice PondENGHO'!AW82-1</f>
        <v>8.5794640225433483E-2</v>
      </c>
      <c r="AX85" s="3">
        <f>+'Indice PondENGHO'!AX83/'Indice PondENGHO'!AX82-1</f>
        <v>0.1328860419031046</v>
      </c>
      <c r="AY85" s="3">
        <f>+'Indice PondENGHO'!AY83/'Indice PondENGHO'!AY82-1</f>
        <v>0.11676201212326176</v>
      </c>
      <c r="AZ85" s="10">
        <f>+'Indice PondENGHO'!AZ83/'Indice PondENGHO'!AZ82-1</f>
        <v>0.14325508265901754</v>
      </c>
      <c r="BA85" s="3">
        <f>+'Indice PondENGHO'!BA83/'Indice PondENGHO'!BA82-1</f>
        <v>0.115301727422644</v>
      </c>
      <c r="BB85" s="3">
        <f>+'Indice PondENGHO'!BB83/'Indice PondENGHO'!BB82-1</f>
        <v>0.15703752641235824</v>
      </c>
      <c r="BC85" s="3">
        <f>+'Indice PondENGHO'!BC83/'Indice PondENGHO'!BC82-1</f>
        <v>8.3843867850493803E-2</v>
      </c>
      <c r="BD85" s="3">
        <f>+'Indice PondENGHO'!BD83/'Indice PondENGHO'!BD82-1</f>
        <v>0.12581880637398579</v>
      </c>
      <c r="BE85" s="3">
        <f>+'Indice PondENGHO'!BE83/'Indice PondENGHO'!BE82-1</f>
        <v>9.1802878420876866E-2</v>
      </c>
      <c r="BF85" s="3">
        <f>+'Indice PondENGHO'!BF83/'Indice PondENGHO'!BF82-1</f>
        <v>0.10675802715115235</v>
      </c>
      <c r="BG85" s="3">
        <f>+'Indice PondENGHO'!BG83/'Indice PondENGHO'!BG82-1</f>
        <v>9.4819452396170512E-2</v>
      </c>
      <c r="BH85" s="3">
        <f>+'Indice PondENGHO'!BH83/'Indice PondENGHO'!BH82-1</f>
        <v>0.15176236224800044</v>
      </c>
      <c r="BI85" s="3">
        <f>+'Indice PondENGHO'!BI83/'Indice PondENGHO'!BI82-1</f>
        <v>9.0554645462944228E-2</v>
      </c>
      <c r="BJ85" s="3">
        <f>+'Indice PondENGHO'!BJ83/'Indice PondENGHO'!BJ82-1</f>
        <v>0.13478417461989833</v>
      </c>
      <c r="BK85" s="11">
        <f>+'Indice PondENGHO'!BK83/'Indice PondENGHO'!BK82-1</f>
        <v>0.11826939719900387</v>
      </c>
      <c r="BL85" s="66">
        <f>+'Indice PondENGHO'!BL83/'Indice PondENGHO'!BL82-1</f>
        <v>0.13247857195113033</v>
      </c>
      <c r="BM85" s="66">
        <f>+'Indice PondENGHO'!BM83/'Indice PondENGHO'!BM82-1</f>
        <v>0.12985278325771588</v>
      </c>
      <c r="BN85" s="66">
        <f>+'Indice PondENGHO'!BN83/'Indice PondENGHO'!BN82-1</f>
        <v>0.12891574331296174</v>
      </c>
      <c r="BO85" s="66">
        <f>+'Indice PondENGHO'!BO83/'Indice PondENGHO'!BO82-1</f>
        <v>0.12713376024682055</v>
      </c>
      <c r="BP85" s="66">
        <f>+'Indice PondENGHO'!BP83/'Indice PondENGHO'!BP82-1</f>
        <v>0.12473718469624107</v>
      </c>
      <c r="BQ85" s="10">
        <f>+'Indice PondENGHO'!BQ83/'Indice PondENGHO'!BQ82-1</f>
        <v>0.14419250668575834</v>
      </c>
      <c r="BR85" s="3">
        <f>+'Indice PondENGHO'!BR83/'Indice PondENGHO'!BR82-1</f>
        <v>0.11562456893645723</v>
      </c>
      <c r="BS85" s="3">
        <f>+'Indice PondENGHO'!BS83/'Indice PondENGHO'!BS82-1</f>
        <v>0.15489705832473266</v>
      </c>
      <c r="BT85" s="3">
        <f>+'Indice PondENGHO'!BT83/'Indice PondENGHO'!BT82-1</f>
        <v>8.5760074371035833E-2</v>
      </c>
      <c r="BU85" s="3">
        <f>+'Indice PondENGHO'!BU83/'Indice PondENGHO'!BU82-1</f>
        <v>0.12692929313798507</v>
      </c>
      <c r="BV85" s="3">
        <f>+'Indice PondENGHO'!BV83/'Indice PondENGHO'!BV82-1</f>
        <v>9.533119488043118E-2</v>
      </c>
      <c r="BW85" s="3">
        <f>+'Indice PondENGHO'!BW83/'Indice PondENGHO'!BW82-1</f>
        <v>0.10864949025243176</v>
      </c>
      <c r="BX85" s="3">
        <f>+'Indice PondENGHO'!BX83/'Indice PondENGHO'!BX82-1</f>
        <v>9.5684395314973525E-2</v>
      </c>
      <c r="BY85" s="3">
        <f>+'Indice PondENGHO'!BY83/'Indice PondENGHO'!BY82-1</f>
        <v>0.15166644143585328</v>
      </c>
      <c r="BZ85" s="3">
        <f>+'Indice PondENGHO'!BZ83/'Indice PondENGHO'!BZ82-1</f>
        <v>8.7635117938864582E-2</v>
      </c>
      <c r="CA85" s="3">
        <f>+'Indice PondENGHO'!CA83/'Indice PondENGHO'!CA82-1</f>
        <v>0.13274723760983154</v>
      </c>
      <c r="CB85" s="11">
        <f>+'Indice PondENGHO'!CB83/'Indice PondENGHO'!CB82-1</f>
        <v>0.11716570124833492</v>
      </c>
      <c r="CC85" s="55">
        <f>+'Indice PondENGHO'!CC83/'Indice PondENGHO'!CC82-1</f>
        <v>0.1277728100437836</v>
      </c>
      <c r="CD85" s="56">
        <f>+'Indice PondENGHO'!CD83/'Indice PondENGHO'!CD82-1</f>
        <v>0.1277728100437836</v>
      </c>
      <c r="CF85" s="3">
        <f t="shared" ref="CF85" si="3">+BL85-BP85</f>
        <v>7.7413872548892648E-3</v>
      </c>
    </row>
    <row r="86" spans="1:84" x14ac:dyDescent="0.35">
      <c r="A86" s="2">
        <f>+'Indice PondENGHO'!A84</f>
        <v>45200</v>
      </c>
      <c r="B86" s="1" t="s">
        <v>84</v>
      </c>
      <c r="C86" s="1">
        <f>+'Indice PondENGHO'!C84</f>
        <v>2023</v>
      </c>
      <c r="D86" s="10">
        <f>+'Indice PondENGHO'!D84/'Indice PondENGHO'!D83-1</f>
        <v>7.3381253163754101E-2</v>
      </c>
      <c r="E86" s="3">
        <f>+'Indice PondENGHO'!E84/'Indice PondENGHO'!E83-1</f>
        <v>9.7055623154069126E-2</v>
      </c>
      <c r="F86" s="3">
        <f>+'Indice PondENGHO'!F84/'Indice PondENGHO'!F83-1</f>
        <v>0.10810523534462857</v>
      </c>
      <c r="G86" s="3">
        <f>+'Indice PondENGHO'!G84/'Indice PondENGHO'!G83-1</f>
        <v>7.2303598029133997E-2</v>
      </c>
      <c r="H86" s="3">
        <f>+'Indice PondENGHO'!H84/'Indice PondENGHO'!H83-1</f>
        <v>0.10486616136610905</v>
      </c>
      <c r="I86" s="3">
        <f>+'Indice PondENGHO'!I84/'Indice PondENGHO'!I83-1</f>
        <v>4.9052847855723503E-2</v>
      </c>
      <c r="J86" s="3">
        <f>+'Indice PondENGHO'!J84/'Indice PondENGHO'!J83-1</f>
        <v>7.0617448192987098E-2</v>
      </c>
      <c r="K86" s="3">
        <f>+'Indice PondENGHO'!K84/'Indice PondENGHO'!K83-1</f>
        <v>0.12449693928908889</v>
      </c>
      <c r="L86" s="3">
        <f>+'Indice PondENGHO'!L84/'Indice PondENGHO'!L83-1</f>
        <v>9.5241836801263968E-2</v>
      </c>
      <c r="M86" s="3">
        <f>+'Indice PondENGHO'!M84/'Indice PondENGHO'!M83-1</f>
        <v>6.3419697247312445E-2</v>
      </c>
      <c r="N86" s="3">
        <f>+'Indice PondENGHO'!N84/'Indice PondENGHO'!N83-1</f>
        <v>8.8707168232921019E-2</v>
      </c>
      <c r="O86" s="11">
        <f>+'Indice PondENGHO'!O84/'Indice PondENGHO'!O83-1</f>
        <v>7.8125014967854289E-2</v>
      </c>
      <c r="P86" s="3">
        <f>+'Indice PondENGHO'!P84/'Indice PondENGHO'!P83-1</f>
        <v>7.5140796377913155E-2</v>
      </c>
      <c r="Q86" s="3">
        <f>+'Indice PondENGHO'!Q84/'Indice PondENGHO'!Q83-1</f>
        <v>9.8303726802757341E-2</v>
      </c>
      <c r="R86" s="3">
        <f>+'Indice PondENGHO'!R84/'Indice PondENGHO'!R83-1</f>
        <v>0.10930148764800429</v>
      </c>
      <c r="S86" s="3">
        <f>+'Indice PondENGHO'!S84/'Indice PondENGHO'!S83-1</f>
        <v>7.5429125902818805E-2</v>
      </c>
      <c r="T86" s="3">
        <f>+'Indice PondENGHO'!T84/'Indice PondENGHO'!T83-1</f>
        <v>0.10618699127288633</v>
      </c>
      <c r="U86" s="3">
        <f>+'Indice PondENGHO'!U84/'Indice PondENGHO'!U83-1</f>
        <v>4.9814293015548294E-2</v>
      </c>
      <c r="V86" s="3">
        <f>+'Indice PondENGHO'!V84/'Indice PondENGHO'!V83-1</f>
        <v>7.0179896856203516E-2</v>
      </c>
      <c r="W86" s="3">
        <f>+'Indice PondENGHO'!W84/'Indice PondENGHO'!W83-1</f>
        <v>0.12537906861389625</v>
      </c>
      <c r="X86" s="3">
        <f>+'Indice PondENGHO'!X84/'Indice PondENGHO'!X83-1</f>
        <v>9.2960928443460933E-2</v>
      </c>
      <c r="Y86" s="3">
        <f>+'Indice PondENGHO'!Y84/'Indice PondENGHO'!Y83-1</f>
        <v>6.462310422268347E-2</v>
      </c>
      <c r="Z86" s="3">
        <f>+'Indice PondENGHO'!Z84/'Indice PondENGHO'!Z83-1</f>
        <v>8.8207336344767073E-2</v>
      </c>
      <c r="AA86" s="3">
        <f>+'Indice PondENGHO'!AA84/'Indice PondENGHO'!AA83-1</f>
        <v>7.7214373755813748E-2</v>
      </c>
      <c r="AB86" s="10">
        <f>+'Indice PondENGHO'!AB84/'Indice PondENGHO'!AB83-1</f>
        <v>7.6172788512638201E-2</v>
      </c>
      <c r="AC86" s="3">
        <f>+'Indice PondENGHO'!AC84/'Indice PondENGHO'!AC83-1</f>
        <v>9.8002598850588596E-2</v>
      </c>
      <c r="AD86" s="3">
        <f>+'Indice PondENGHO'!AD84/'Indice PondENGHO'!AD83-1</f>
        <v>0.11030312667804698</v>
      </c>
      <c r="AE86" s="3">
        <f>+'Indice PondENGHO'!AE84/'Indice PondENGHO'!AE83-1</f>
        <v>7.7375676105852609E-2</v>
      </c>
      <c r="AF86" s="3">
        <f>+'Indice PondENGHO'!AF84/'Indice PondENGHO'!AF83-1</f>
        <v>0.10642581950464303</v>
      </c>
      <c r="AG86" s="3">
        <f>+'Indice PondENGHO'!AG84/'Indice PondENGHO'!AG83-1</f>
        <v>5.095945581130934E-2</v>
      </c>
      <c r="AH86" s="3">
        <f>+'Indice PondENGHO'!AH84/'Indice PondENGHO'!AH83-1</f>
        <v>7.1606748402851084E-2</v>
      </c>
      <c r="AI86" s="3">
        <f>+'Indice PondENGHO'!AI84/'Indice PondENGHO'!AI83-1</f>
        <v>0.12604321263360352</v>
      </c>
      <c r="AJ86" s="3">
        <f>+'Indice PondENGHO'!AJ84/'Indice PondENGHO'!AJ83-1</f>
        <v>9.1777703376914932E-2</v>
      </c>
      <c r="AK86" s="3">
        <f>+'Indice PondENGHO'!AK84/'Indice PondENGHO'!AK83-1</f>
        <v>6.5258140423563482E-2</v>
      </c>
      <c r="AL86" s="3">
        <f>+'Indice PondENGHO'!AL84/'Indice PondENGHO'!AL83-1</f>
        <v>8.7883672278924463E-2</v>
      </c>
      <c r="AM86" s="11">
        <f>+'Indice PondENGHO'!AM84/'Indice PondENGHO'!AM83-1</f>
        <v>7.705629288991056E-2</v>
      </c>
      <c r="AN86" s="3">
        <f>+'Indice PondENGHO'!AN84/'Indice PondENGHO'!AN83-1</f>
        <v>7.6945380623560489E-2</v>
      </c>
      <c r="AO86" s="3">
        <f>+'Indice PondENGHO'!AO84/'Indice PondENGHO'!AO83-1</f>
        <v>9.8280781365769343E-2</v>
      </c>
      <c r="AP86" s="3">
        <f>+'Indice PondENGHO'!AP84/'Indice PondENGHO'!AP83-1</f>
        <v>0.11019124493781418</v>
      </c>
      <c r="AQ86" s="3">
        <f>+'Indice PondENGHO'!AQ84/'Indice PondENGHO'!AQ83-1</f>
        <v>7.8223969966742191E-2</v>
      </c>
      <c r="AR86" s="3">
        <f>+'Indice PondENGHO'!AR84/'Indice PondENGHO'!AR83-1</f>
        <v>0.10655097905396604</v>
      </c>
      <c r="AS86" s="3">
        <f>+'Indice PondENGHO'!AS84/'Indice PondENGHO'!AS83-1</f>
        <v>5.1505493764189447E-2</v>
      </c>
      <c r="AT86" s="3">
        <f>+'Indice PondENGHO'!AT84/'Indice PondENGHO'!AT83-1</f>
        <v>7.0786343749775771E-2</v>
      </c>
      <c r="AU86" s="3">
        <f>+'Indice PondENGHO'!AU84/'Indice PondENGHO'!AU83-1</f>
        <v>0.12589865667263056</v>
      </c>
      <c r="AV86" s="3">
        <f>+'Indice PondENGHO'!AV84/'Indice PondENGHO'!AV83-1</f>
        <v>9.1689176558812369E-2</v>
      </c>
      <c r="AW86" s="3">
        <f>+'Indice PondENGHO'!AW84/'Indice PondENGHO'!AW83-1</f>
        <v>6.5087769285320674E-2</v>
      </c>
      <c r="AX86" s="3">
        <f>+'Indice PondENGHO'!AX84/'Indice PondENGHO'!AX83-1</f>
        <v>8.7592761649382345E-2</v>
      </c>
      <c r="AY86" s="3">
        <f>+'Indice PondENGHO'!AY84/'Indice PondENGHO'!AY83-1</f>
        <v>7.5866905352235836E-2</v>
      </c>
      <c r="AZ86" s="10">
        <f>+'Indice PondENGHO'!AZ84/'Indice PondENGHO'!AZ83-1</f>
        <v>7.8667432754754296E-2</v>
      </c>
      <c r="BA86" s="3">
        <f>+'Indice PondENGHO'!BA84/'Indice PondENGHO'!BA83-1</f>
        <v>9.902155583554495E-2</v>
      </c>
      <c r="BB86" s="3">
        <f>+'Indice PondENGHO'!BB84/'Indice PondENGHO'!BB83-1</f>
        <v>0.11057855810542994</v>
      </c>
      <c r="BC86" s="3">
        <f>+'Indice PondENGHO'!BC84/'Indice PondENGHO'!BC83-1</f>
        <v>8.0450219853801519E-2</v>
      </c>
      <c r="BD86" s="3">
        <f>+'Indice PondENGHO'!BD84/'Indice PondENGHO'!BD83-1</f>
        <v>0.10791948860738731</v>
      </c>
      <c r="BE86" s="3">
        <f>+'Indice PondENGHO'!BE84/'Indice PondENGHO'!BE83-1</f>
        <v>5.2394897687855657E-2</v>
      </c>
      <c r="BF86" s="3">
        <f>+'Indice PondENGHO'!BF84/'Indice PondENGHO'!BF83-1</f>
        <v>7.1068009664907672E-2</v>
      </c>
      <c r="BG86" s="3">
        <f>+'Indice PondENGHO'!BG84/'Indice PondENGHO'!BG83-1</f>
        <v>0.12673041180692035</v>
      </c>
      <c r="BH86" s="3">
        <f>+'Indice PondENGHO'!BH84/'Indice PondENGHO'!BH83-1</f>
        <v>9.1282404363517422E-2</v>
      </c>
      <c r="BI86" s="3">
        <f>+'Indice PondENGHO'!BI84/'Indice PondENGHO'!BI83-1</f>
        <v>6.567693678042974E-2</v>
      </c>
      <c r="BJ86" s="3">
        <f>+'Indice PondENGHO'!BJ84/'Indice PondENGHO'!BJ83-1</f>
        <v>8.7557847016451085E-2</v>
      </c>
      <c r="BK86" s="11">
        <f>+'Indice PondENGHO'!BK84/'Indice PondENGHO'!BK83-1</f>
        <v>7.3602292376681477E-2</v>
      </c>
      <c r="BL86" s="66">
        <f>+'Indice PondENGHO'!BL84/'Indice PondENGHO'!BL83-1</f>
        <v>8.1310040635020231E-2</v>
      </c>
      <c r="BM86" s="66">
        <f>+'Indice PondENGHO'!BM84/'Indice PondENGHO'!BM83-1</f>
        <v>8.2531664141957339E-2</v>
      </c>
      <c r="BN86" s="66">
        <f>+'Indice PondENGHO'!BN84/'Indice PondENGHO'!BN83-1</f>
        <v>8.2852463205679738E-2</v>
      </c>
      <c r="BO86" s="66">
        <f>+'Indice PondENGHO'!BO84/'Indice PondENGHO'!BO83-1</f>
        <v>8.2907970696898703E-2</v>
      </c>
      <c r="BP86" s="66">
        <f>+'Indice PondENGHO'!BP84/'Indice PondENGHO'!BP83-1</f>
        <v>8.3794170557853542E-2</v>
      </c>
      <c r="BQ86" s="10">
        <f>+'Indice PondENGHO'!BQ84/'Indice PondENGHO'!BQ83-1</f>
        <v>7.6191342769344583E-2</v>
      </c>
      <c r="BR86" s="3">
        <f>+'Indice PondENGHO'!BR84/'Indice PondENGHO'!BR83-1</f>
        <v>9.8295930049077107E-2</v>
      </c>
      <c r="BS86" s="3">
        <f>+'Indice PondENGHO'!BS84/'Indice PondENGHO'!BS83-1</f>
        <v>0.10989300718224793</v>
      </c>
      <c r="BT86" s="3">
        <f>+'Indice PondENGHO'!BT84/'Indice PondENGHO'!BT83-1</f>
        <v>7.7646440688480256E-2</v>
      </c>
      <c r="BU86" s="3">
        <f>+'Indice PondENGHO'!BU84/'Indice PondENGHO'!BU83-1</f>
        <v>0.10690481974247312</v>
      </c>
      <c r="BV86" s="3">
        <f>+'Indice PondENGHO'!BV84/'Indice PondENGHO'!BV83-1</f>
        <v>5.1376857735831338E-2</v>
      </c>
      <c r="BW86" s="3">
        <f>+'Indice PondENGHO'!BW84/'Indice PondENGHO'!BW83-1</f>
        <v>7.0918733888115648E-2</v>
      </c>
      <c r="BX86" s="3">
        <f>+'Indice PondENGHO'!BX84/'Indice PondENGHO'!BX83-1</f>
        <v>0.12591570274284702</v>
      </c>
      <c r="BY86" s="3">
        <f>+'Indice PondENGHO'!BY84/'Indice PondENGHO'!BY83-1</f>
        <v>9.2101526262174938E-2</v>
      </c>
      <c r="BZ86" s="3">
        <f>+'Indice PondENGHO'!BZ84/'Indice PondENGHO'!BZ83-1</f>
        <v>6.5195520018660913E-2</v>
      </c>
      <c r="CA86" s="3">
        <f>+'Indice PondENGHO'!CA84/'Indice PondENGHO'!CA83-1</f>
        <v>8.7791156908201717E-2</v>
      </c>
      <c r="CB86" s="11">
        <f>+'Indice PondENGHO'!CB84/'Indice PondENGHO'!CB83-1</f>
        <v>7.5636061378709485E-2</v>
      </c>
      <c r="CC86" s="55">
        <f>+'Indice PondENGHO'!CC84/'Indice PondENGHO'!CC83-1</f>
        <v>8.2922165598625197E-2</v>
      </c>
      <c r="CD86" s="56">
        <f>+'Indice PondENGHO'!CD84/'Indice PondENGHO'!CD83-1</f>
        <v>8.2922165598625197E-2</v>
      </c>
      <c r="CF86" s="3">
        <f t="shared" ref="CF86" si="4">+BL86-BP86</f>
        <v>-2.4841299228333114E-3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workbookViewId="0">
      <selection activeCell="C2" sqref="C2"/>
    </sheetView>
  </sheetViews>
  <sheetFormatPr baseColWidth="10" defaultRowHeight="14.5" x14ac:dyDescent="0.35"/>
  <cols>
    <col min="5" max="5" width="11.90625" bestFit="1" customWidth="1"/>
    <col min="7" max="7" width="11.90625" bestFit="1" customWidth="1"/>
  </cols>
  <sheetData>
    <row r="2" spans="2:9" x14ac:dyDescent="0.35">
      <c r="B2" s="71" t="s">
        <v>1</v>
      </c>
      <c r="C2" s="71">
        <f>+MONTH(MAX('Indice PondENGHO'!A2:A5000))</f>
        <v>10</v>
      </c>
    </row>
    <row r="3" spans="2:9" x14ac:dyDescent="0.35">
      <c r="B3" s="71" t="s">
        <v>142</v>
      </c>
      <c r="C3" s="71">
        <f>+YEAR(MAX('Indice PondENGHO'!A3:A5001))</f>
        <v>2023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35">
      <c r="E5" s="69" t="s">
        <v>143</v>
      </c>
      <c r="F5" s="69" t="s">
        <v>144</v>
      </c>
      <c r="G5" s="69" t="s">
        <v>145</v>
      </c>
      <c r="H5" s="69" t="s">
        <v>146</v>
      </c>
      <c r="I5" s="69" t="s">
        <v>147</v>
      </c>
    </row>
    <row r="6" spans="2:9" x14ac:dyDescent="0.35">
      <c r="B6">
        <f>+C2</f>
        <v>10</v>
      </c>
      <c r="C6">
        <f>+C3-1</f>
        <v>2022</v>
      </c>
      <c r="D6" s="67">
        <f t="shared" ref="D6" si="1">+DATE(C6,B6,1)</f>
        <v>44835</v>
      </c>
      <c r="E6" s="3">
        <f>+VLOOKUP(auxgr12!$D6,'Infla Mensual PondENGHO'!$A:$BP,E$3,FALSE)</f>
        <v>6.3011256746834388E-2</v>
      </c>
      <c r="F6" s="3">
        <f>+VLOOKUP(auxgr12!$D6,'Infla Mensual PondENGHO'!$A:$BP,F$3,FALSE)</f>
        <v>6.3305875648651311E-2</v>
      </c>
      <c r="G6" s="3">
        <f>+VLOOKUP(auxgr12!$D6,'Infla Mensual PondENGHO'!$A:$BP,G$3,FALSE)</f>
        <v>6.3865972209353528E-2</v>
      </c>
      <c r="H6" s="3">
        <f>+VLOOKUP(auxgr12!$D6,'Infla Mensual PondENGHO'!$A:$BP,H$3,FALSE)</f>
        <v>6.3538274812322548E-2</v>
      </c>
      <c r="I6" s="3">
        <f>+VLOOKUP(auxgr12!$D6,'Infla Mensual PondENGHO'!$A:$BP,I$3,FALSE)</f>
        <v>6.3973304975850853E-2</v>
      </c>
    </row>
    <row r="7" spans="2:9" x14ac:dyDescent="0.35">
      <c r="B7">
        <f>+C2+1</f>
        <v>11</v>
      </c>
      <c r="C7">
        <f>+C3-1</f>
        <v>2022</v>
      </c>
      <c r="D7" s="67">
        <f>+DATE(C7,B7,1)</f>
        <v>44866</v>
      </c>
      <c r="E7" s="3">
        <f>+VLOOKUP(auxgr12!$D7,'Infla Mensual PondENGHO'!$A:$BP,E$3,FALSE)</f>
        <v>4.6510375680181459E-2</v>
      </c>
      <c r="F7" s="3">
        <f>+VLOOKUP(auxgr12!$D7,'Infla Mensual PondENGHO'!$A:$BP,F$3,FALSE)</f>
        <v>4.8082913552601747E-2</v>
      </c>
      <c r="G7" s="3">
        <f>+VLOOKUP(auxgr12!$D7,'Infla Mensual PondENGHO'!$A:$BP,G$3,FALSE)</f>
        <v>4.8429118122409909E-2</v>
      </c>
      <c r="H7" s="3">
        <f>+VLOOKUP(auxgr12!$D7,'Infla Mensual PondENGHO'!$A:$BP,H$3,FALSE)</f>
        <v>4.9273039395801854E-2</v>
      </c>
      <c r="I7" s="3">
        <f>+VLOOKUP(auxgr12!$D7,'Infla Mensual PondENGHO'!$A:$BP,I$3,FALSE)</f>
        <v>5.0348989543882228E-2</v>
      </c>
    </row>
    <row r="8" spans="2:9" x14ac:dyDescent="0.35">
      <c r="B8">
        <f t="shared" ref="B8:B15" si="2">+IF(B7=12,1,+B7+1)</f>
        <v>12</v>
      </c>
      <c r="C8">
        <f t="shared" ref="C8:C15" si="3">+IF(B8=1,+C7+1,C7)</f>
        <v>2022</v>
      </c>
      <c r="D8" s="67">
        <f t="shared" ref="D8:D18" si="4">+DATE(C8,B8,1)</f>
        <v>44896</v>
      </c>
      <c r="E8" s="3">
        <f>+VLOOKUP(auxgr12!$D8,'Infla Mensual PondENGHO'!$A:$BP,E$3,FALSE)</f>
        <v>4.8565417168664249E-2</v>
      </c>
      <c r="F8" s="3">
        <f>+VLOOKUP(auxgr12!$D8,'Infla Mensual PondENGHO'!$A:$BP,F$3,FALSE)</f>
        <v>5.0135315538827108E-2</v>
      </c>
      <c r="G8" s="3">
        <f>+VLOOKUP(auxgr12!$D8,'Infla Mensual PondENGHO'!$A:$BP,G$3,FALSE)</f>
        <v>5.0793938283961504E-2</v>
      </c>
      <c r="H8" s="3">
        <f>+VLOOKUP(auxgr12!$D8,'Infla Mensual PondENGHO'!$A:$BP,H$3,FALSE)</f>
        <v>5.1670838209364245E-2</v>
      </c>
      <c r="I8" s="3">
        <f>+VLOOKUP(auxgr12!$D8,'Infla Mensual PondENGHO'!$A:$BP,I$3,FALSE)</f>
        <v>5.2919637048833401E-2</v>
      </c>
    </row>
    <row r="9" spans="2:9" x14ac:dyDescent="0.35">
      <c r="B9">
        <f t="shared" si="2"/>
        <v>1</v>
      </c>
      <c r="C9">
        <f t="shared" si="3"/>
        <v>2023</v>
      </c>
      <c r="D9" s="67">
        <f t="shared" si="4"/>
        <v>44927</v>
      </c>
      <c r="E9" s="3">
        <f>+VLOOKUP(auxgr12!$D9,'Infla Mensual PondENGHO'!$A:$BP,E$3,FALSE)</f>
        <v>6.1559174360696023E-2</v>
      </c>
      <c r="F9" s="3">
        <f>+VLOOKUP(auxgr12!$D9,'Infla Mensual PondENGHO'!$A:$BP,F$3,FALSE)</f>
        <v>6.0936999023126992E-2</v>
      </c>
      <c r="G9" s="3">
        <f>+VLOOKUP(auxgr12!$D9,'Infla Mensual PondENGHO'!$A:$BP,G$3,FALSE)</f>
        <v>6.0238380928839597E-2</v>
      </c>
      <c r="H9" s="3">
        <f>+VLOOKUP(auxgr12!$D9,'Infla Mensual PondENGHO'!$A:$BP,H$3,FALSE)</f>
        <v>5.9921188490376753E-2</v>
      </c>
      <c r="I9" s="3">
        <f>+VLOOKUP(auxgr12!$D9,'Infla Mensual PondENGHO'!$A:$BP,I$3,FALSE)</f>
        <v>5.9724380347623507E-2</v>
      </c>
    </row>
    <row r="10" spans="2:9" x14ac:dyDescent="0.35">
      <c r="B10">
        <f t="shared" si="2"/>
        <v>2</v>
      </c>
      <c r="C10">
        <f t="shared" si="3"/>
        <v>2023</v>
      </c>
      <c r="D10" s="67">
        <f t="shared" si="4"/>
        <v>44958</v>
      </c>
      <c r="E10" s="3">
        <f>+VLOOKUP(auxgr12!$D10,'Infla Mensual PondENGHO'!$A:$BP,E$3,FALSE)</f>
        <v>7.2396997116398465E-2</v>
      </c>
      <c r="F10" s="3">
        <f>+VLOOKUP(auxgr12!$D10,'Infla Mensual PondENGHO'!$A:$BP,F$3,FALSE)</f>
        <v>6.90408772374278E-2</v>
      </c>
      <c r="G10" s="3">
        <f>+VLOOKUP(auxgr12!$D10,'Infla Mensual PondENGHO'!$A:$BP,G$3,FALSE)</f>
        <v>6.7498851489504963E-2</v>
      </c>
      <c r="H10" s="3">
        <f>+VLOOKUP(auxgr12!$D10,'Infla Mensual PondENGHO'!$A:$BP,H$3,FALSE)</f>
        <v>6.5236279031658073E-2</v>
      </c>
      <c r="I10" s="3">
        <f>+VLOOKUP(auxgr12!$D10,'Infla Mensual PondENGHO'!$A:$BP,I$3,FALSE)</f>
        <v>6.2711359496998131E-2</v>
      </c>
    </row>
    <row r="11" spans="2:9" x14ac:dyDescent="0.35">
      <c r="B11">
        <f t="shared" si="2"/>
        <v>3</v>
      </c>
      <c r="C11">
        <f t="shared" si="3"/>
        <v>2023</v>
      </c>
      <c r="D11" s="67">
        <f t="shared" si="4"/>
        <v>44986</v>
      </c>
      <c r="E11" s="3">
        <f>+VLOOKUP(auxgr12!$D11,'Infla Mensual PondENGHO'!$A:$BP,E$3,FALSE)</f>
        <v>7.7586494832337705E-2</v>
      </c>
      <c r="F11" s="3">
        <f>+VLOOKUP(auxgr12!$D11,'Infla Mensual PondENGHO'!$A:$BP,F$3,FALSE)</f>
        <v>7.7692264898693075E-2</v>
      </c>
      <c r="G11" s="3">
        <f>+VLOOKUP(auxgr12!$D11,'Infla Mensual PondENGHO'!$A:$BP,G$3,FALSE)</f>
        <v>7.8038619876598547E-2</v>
      </c>
      <c r="H11" s="3">
        <f>+VLOOKUP(auxgr12!$D11,'Infla Mensual PondENGHO'!$A:$BP,H$3,FALSE)</f>
        <v>7.6601348602286734E-2</v>
      </c>
      <c r="I11" s="3">
        <f>+VLOOKUP(auxgr12!$D11,'Infla Mensual PondENGHO'!$A:$BP,I$3,FALSE)</f>
        <v>7.5019126341982378E-2</v>
      </c>
    </row>
    <row r="12" spans="2:9" x14ac:dyDescent="0.35">
      <c r="B12">
        <f t="shared" si="2"/>
        <v>4</v>
      </c>
      <c r="C12">
        <f t="shared" si="3"/>
        <v>2023</v>
      </c>
      <c r="D12" s="67">
        <f t="shared" si="4"/>
        <v>45017</v>
      </c>
      <c r="E12" s="3">
        <f>+VLOOKUP(auxgr12!$D12,'Infla Mensual PondENGHO'!$A:$BP,E$3,FALSE)</f>
        <v>8.5946149900761881E-2</v>
      </c>
      <c r="F12" s="3">
        <f>+VLOOKUP(auxgr12!$D12,'Infla Mensual PondENGHO'!$A:$BP,F$3,FALSE)</f>
        <v>8.4412651823325913E-2</v>
      </c>
      <c r="G12" s="3">
        <f>+VLOOKUP(auxgr12!$D12,'Infla Mensual PondENGHO'!$A:$BP,G$3,FALSE)</f>
        <v>8.4299632029146032E-2</v>
      </c>
      <c r="H12" s="3">
        <f>+VLOOKUP(auxgr12!$D12,'Infla Mensual PondENGHO'!$A:$BP,H$3,FALSE)</f>
        <v>8.3468087491878507E-2</v>
      </c>
      <c r="I12" s="3">
        <f>+VLOOKUP(auxgr12!$D12,'Infla Mensual PondENGHO'!$A:$BP,I$3,FALSE)</f>
        <v>8.2287214751164628E-2</v>
      </c>
    </row>
    <row r="13" spans="2:9" x14ac:dyDescent="0.35">
      <c r="B13">
        <f t="shared" si="2"/>
        <v>5</v>
      </c>
      <c r="C13">
        <f t="shared" si="3"/>
        <v>2023</v>
      </c>
      <c r="D13" s="67">
        <f t="shared" si="4"/>
        <v>45047</v>
      </c>
      <c r="E13" s="3">
        <f>+VLOOKUP(auxgr12!$D13,'Infla Mensual PondENGHO'!$A:$BP,E$3,FALSE)</f>
        <v>7.4337232159194189E-2</v>
      </c>
      <c r="F13" s="3">
        <f>+VLOOKUP(auxgr12!$D13,'Infla Mensual PondENGHO'!$A:$BP,F$3,FALSE)</f>
        <v>7.5823020190075141E-2</v>
      </c>
      <c r="G13" s="3">
        <f>+VLOOKUP(auxgr12!$D13,'Infla Mensual PondENGHO'!$A:$BP,G$3,FALSE)</f>
        <v>7.6545593138108048E-2</v>
      </c>
      <c r="H13" s="3">
        <f>+VLOOKUP(auxgr12!$D13,'Infla Mensual PondENGHO'!$A:$BP,H$3,FALSE)</f>
        <v>7.7746253814737321E-2</v>
      </c>
      <c r="I13" s="3">
        <f>+VLOOKUP(auxgr12!$D13,'Infla Mensual PondENGHO'!$A:$BP,I$3,FALSE)</f>
        <v>8.0005208860851162E-2</v>
      </c>
    </row>
    <row r="14" spans="2:9" x14ac:dyDescent="0.35">
      <c r="B14">
        <f t="shared" si="2"/>
        <v>6</v>
      </c>
      <c r="C14">
        <f t="shared" si="3"/>
        <v>2023</v>
      </c>
      <c r="D14" s="67">
        <f t="shared" si="4"/>
        <v>45078</v>
      </c>
      <c r="E14" s="3">
        <f>+VLOOKUP(auxgr12!$D14,'Infla Mensual PondENGHO'!$A:$BP,E$3,FALSE)</f>
        <v>5.6976255082355154E-2</v>
      </c>
      <c r="F14" s="3">
        <f>+VLOOKUP(auxgr12!$D14,'Infla Mensual PondENGHO'!$A:$BP,F$3,FALSE)</f>
        <v>5.7797379716095554E-2</v>
      </c>
      <c r="G14" s="3">
        <f>+VLOOKUP(auxgr12!$D14,'Infla Mensual PondENGHO'!$A:$BP,G$3,FALSE)</f>
        <v>5.8441121044883193E-2</v>
      </c>
      <c r="H14" s="3">
        <f>+VLOOKUP(auxgr12!$D14,'Infla Mensual PondENGHO'!$A:$BP,H$3,FALSE)</f>
        <v>5.9827916226151467E-2</v>
      </c>
      <c r="I14" s="3">
        <f>+VLOOKUP(auxgr12!$D14,'Infla Mensual PondENGHO'!$A:$BP,I$3,FALSE)</f>
        <v>6.2131595829869157E-2</v>
      </c>
    </row>
    <row r="15" spans="2:9" x14ac:dyDescent="0.35">
      <c r="B15">
        <f t="shared" si="2"/>
        <v>7</v>
      </c>
      <c r="C15">
        <f t="shared" si="3"/>
        <v>2023</v>
      </c>
      <c r="D15" s="67">
        <f t="shared" si="4"/>
        <v>45108</v>
      </c>
      <c r="E15" s="3">
        <f>+VLOOKUP(auxgr12!$D15,'Infla Mensual PondENGHO'!$A:$BP,E$3,FALSE)</f>
        <v>6.1142218424594663E-2</v>
      </c>
      <c r="F15" s="3">
        <f>+VLOOKUP(auxgr12!$D15,'Infla Mensual PondENGHO'!$A:$BP,F$3,FALSE)</f>
        <v>6.2276960487531063E-2</v>
      </c>
      <c r="G15" s="3">
        <f>+VLOOKUP(auxgr12!$D15,'Infla Mensual PondENGHO'!$A:$BP,G$3,FALSE)</f>
        <v>6.3219379750594218E-2</v>
      </c>
      <c r="H15" s="3">
        <f>+VLOOKUP(auxgr12!$D15,'Infla Mensual PondENGHO'!$A:$BP,H$3,FALSE)</f>
        <v>6.3920111007106817E-2</v>
      </c>
      <c r="I15" s="3">
        <f>+VLOOKUP(auxgr12!$D15,'Infla Mensual PondENGHO'!$A:$BP,I$3,FALSE)</f>
        <v>6.567049221317367E-2</v>
      </c>
    </row>
    <row r="16" spans="2:9" x14ac:dyDescent="0.35">
      <c r="B16">
        <f>+IF(B15=12,1,+B15+1)</f>
        <v>8</v>
      </c>
      <c r="C16">
        <f t="shared" ref="C16" si="5">+IF(B16=1,+C15+1,C15)</f>
        <v>2023</v>
      </c>
      <c r="D16" s="67">
        <f t="shared" si="4"/>
        <v>45139</v>
      </c>
      <c r="E16" s="3">
        <f>+VLOOKUP(auxgr12!$D16,'Infla Mensual PondENGHO'!$A:$BP,E$3,FALSE)</f>
        <v>0.13051800137981262</v>
      </c>
      <c r="F16" s="3">
        <f>+VLOOKUP(auxgr12!$D16,'Infla Mensual PondENGHO'!$A:$BP,F$3,FALSE)</f>
        <v>0.12599511781629347</v>
      </c>
      <c r="G16" s="3">
        <f>+VLOOKUP(auxgr12!$D16,'Infla Mensual PondENGHO'!$A:$BP,G$3,FALSE)</f>
        <v>0.12479389858211865</v>
      </c>
      <c r="H16" s="3">
        <f>+VLOOKUP(auxgr12!$D16,'Infla Mensual PondENGHO'!$A:$BP,H$3,FALSE)</f>
        <v>0.12315197892183671</v>
      </c>
      <c r="I16" s="3">
        <f>+VLOOKUP(auxgr12!$D16,'Infla Mensual PondENGHO'!$A:$BP,I$3,FALSE)</f>
        <v>0.12188583902114569</v>
      </c>
    </row>
    <row r="17" spans="2:9" x14ac:dyDescent="0.35">
      <c r="B17">
        <f t="shared" ref="B17:B18" si="6">+IF(B16=12,1,+B16+1)</f>
        <v>9</v>
      </c>
      <c r="C17">
        <f t="shared" ref="C17:C18" si="7">+IF(B17=1,+C16+1,C16)</f>
        <v>2023</v>
      </c>
      <c r="D17" s="67">
        <f t="shared" si="4"/>
        <v>45170</v>
      </c>
      <c r="E17" s="3">
        <f>+VLOOKUP(auxgr12!$D17,'Infla Mensual PondENGHO'!$A:$BP,E$3,FALSE)</f>
        <v>0.13247857195113033</v>
      </c>
      <c r="F17" s="3">
        <f>+VLOOKUP(auxgr12!$D17,'Infla Mensual PondENGHO'!$A:$BP,F$3,FALSE)</f>
        <v>0.12985278325771588</v>
      </c>
      <c r="G17" s="3">
        <f>+VLOOKUP(auxgr12!$D17,'Infla Mensual PondENGHO'!$A:$BP,G$3,FALSE)</f>
        <v>0.12891574331296174</v>
      </c>
      <c r="H17" s="3">
        <f>+VLOOKUP(auxgr12!$D17,'Infla Mensual PondENGHO'!$A:$BP,H$3,FALSE)</f>
        <v>0.12713376024682055</v>
      </c>
      <c r="I17" s="3">
        <f>+VLOOKUP(auxgr12!$D17,'Infla Mensual PondENGHO'!$A:$BP,I$3,FALSE)</f>
        <v>0.12473718469624107</v>
      </c>
    </row>
    <row r="18" spans="2:9" x14ac:dyDescent="0.35">
      <c r="B18">
        <f t="shared" si="6"/>
        <v>10</v>
      </c>
      <c r="C18">
        <f t="shared" si="7"/>
        <v>2023</v>
      </c>
      <c r="D18" s="67">
        <f t="shared" si="4"/>
        <v>45200</v>
      </c>
      <c r="E18" s="3">
        <f>+VLOOKUP(auxgr12!$D18,'Infla Mensual PondENGHO'!$A:$BP,E$3,FALSE)</f>
        <v>8.1310040635020231E-2</v>
      </c>
      <c r="F18" s="3">
        <f>+VLOOKUP(auxgr12!$D18,'Infla Mensual PondENGHO'!$A:$BP,F$3,FALSE)</f>
        <v>8.2531664141957339E-2</v>
      </c>
      <c r="G18" s="3">
        <f>+VLOOKUP(auxgr12!$D18,'Infla Mensual PondENGHO'!$A:$BP,G$3,FALSE)</f>
        <v>8.2852463205679738E-2</v>
      </c>
      <c r="H18" s="3">
        <f>+VLOOKUP(auxgr12!$D18,'Infla Mensual PondENGHO'!$A:$BP,H$3,FALSE)</f>
        <v>8.2907970696898703E-2</v>
      </c>
      <c r="I18" s="3">
        <f>+VLOOKUP(auxgr12!$D18,'Infla Mensual PondENGHO'!$A:$BP,I$3,FALSE)</f>
        <v>8.3794170557853542E-2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86"/>
  <sheetViews>
    <sheetView zoomScale="105" zoomScaleNormal="145" workbookViewId="0">
      <pane xSplit="3" ySplit="3" topLeftCell="BJ74" activePane="bottomRight" state="frozen"/>
      <selection pane="topRight" activeCell="D1" sqref="D1"/>
      <selection pane="bottomLeft" activeCell="A4" sqref="A4"/>
      <selection pane="bottomRight" activeCell="BR88" sqref="BR88"/>
    </sheetView>
  </sheetViews>
  <sheetFormatPr baseColWidth="10" defaultRowHeight="14.5" x14ac:dyDescent="0.35"/>
  <cols>
    <col min="1" max="1" width="7.453125" bestFit="1" customWidth="1"/>
    <col min="3" max="3" width="5.08984375" bestFit="1" customWidth="1"/>
    <col min="4" max="4" width="9.36328125" style="8" bestFit="1" customWidth="1"/>
    <col min="5" max="12" width="9.36328125" bestFit="1" customWidth="1"/>
    <col min="13" max="14" width="10.36328125" bestFit="1" customWidth="1"/>
    <col min="15" max="15" width="10.36328125" style="9" bestFit="1" customWidth="1"/>
    <col min="16" max="16" width="9.36328125" style="8" bestFit="1" customWidth="1"/>
    <col min="17" max="24" width="9.36328125" bestFit="1" customWidth="1"/>
    <col min="25" max="26" width="10.36328125" bestFit="1" customWidth="1"/>
    <col min="27" max="27" width="10.36328125" style="9" bestFit="1" customWidth="1"/>
    <col min="28" max="28" width="9.36328125" style="8" bestFit="1" customWidth="1"/>
    <col min="29" max="36" width="9.36328125" bestFit="1" customWidth="1"/>
    <col min="37" max="38" width="10.36328125" bestFit="1" customWidth="1"/>
    <col min="39" max="39" width="10.36328125" style="9" bestFit="1" customWidth="1"/>
    <col min="40" max="40" width="9.36328125" style="8" bestFit="1" customWidth="1"/>
    <col min="41" max="48" width="9.36328125" bestFit="1" customWidth="1"/>
    <col min="49" max="50" width="10.36328125" bestFit="1" customWidth="1"/>
    <col min="51" max="51" width="10.36328125" style="9" bestFit="1" customWidth="1"/>
    <col min="52" max="52" width="9.36328125" style="8" bestFit="1" customWidth="1"/>
    <col min="53" max="60" width="9.36328125" bestFit="1" customWidth="1"/>
    <col min="61" max="62" width="10.36328125" bestFit="1" customWidth="1"/>
    <col min="63" max="63" width="10.36328125" style="9" bestFit="1" customWidth="1"/>
    <col min="64" max="64" width="11.453125" style="8"/>
    <col min="68" max="68" width="11.453125" style="9"/>
    <col min="69" max="69" width="8.36328125" style="8" bestFit="1" customWidth="1"/>
    <col min="70" max="77" width="8.36328125" bestFit="1" customWidth="1"/>
    <col min="78" max="79" width="9.36328125" bestFit="1" customWidth="1"/>
    <col min="80" max="80" width="9.36328125" style="9" bestFit="1" customWidth="1"/>
    <col min="81" max="81" width="10.453125" bestFit="1" customWidth="1"/>
    <col min="82" max="82" width="9.90625" bestFit="1" customWidth="1"/>
  </cols>
  <sheetData>
    <row r="1" spans="1:84" s="4" customFormat="1" ht="33.75" customHeight="1" x14ac:dyDescent="0.35">
      <c r="D1" s="73" t="s">
        <v>94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  <c r="P1" s="73" t="s">
        <v>95</v>
      </c>
      <c r="Q1" s="74"/>
      <c r="R1" s="74"/>
      <c r="S1" s="74"/>
      <c r="T1" s="74"/>
      <c r="U1" s="74"/>
      <c r="V1" s="74"/>
      <c r="W1" s="74"/>
      <c r="X1" s="74"/>
      <c r="Y1" s="74"/>
      <c r="Z1" s="74"/>
      <c r="AA1" s="75"/>
      <c r="AB1" s="73" t="s">
        <v>96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5"/>
      <c r="AN1" s="73" t="s">
        <v>97</v>
      </c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5"/>
      <c r="AZ1" s="73" t="s">
        <v>98</v>
      </c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5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3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3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35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35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35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35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35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35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35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35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35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35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35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35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35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35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35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35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35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35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35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35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35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35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35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35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35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35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35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35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35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35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35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35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35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35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35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35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35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35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35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35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35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35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35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35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35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35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35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35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35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35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35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35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35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35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35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35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35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35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35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35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35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35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35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35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35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35">
      <c r="A69" s="2">
        <f t="shared" si="3"/>
        <v>44682</v>
      </c>
      <c r="B69" s="1">
        <f t="shared" ref="B69:B86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35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35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35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35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35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35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35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35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35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35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35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35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35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  <row r="83" spans="1:84" x14ac:dyDescent="0.35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1.1534553800520384</v>
      </c>
      <c r="E83" s="3">
        <f>+'Indice PondENGHO'!E81/'Indice PondENGHO'!E69-1</f>
        <v>1.2133778701995626</v>
      </c>
      <c r="F83" s="3">
        <f>+'Indice PondENGHO'!F81/'Indice PondENGHO'!F69-1</f>
        <v>1.0954522863285172</v>
      </c>
      <c r="G83" s="3">
        <f>+'Indice PondENGHO'!G81/'Indice PondENGHO'!G69-1</f>
        <v>1.1365217238190217</v>
      </c>
      <c r="H83" s="3">
        <f>+'Indice PondENGHO'!H81/'Indice PondENGHO'!H69-1</f>
        <v>1.1478615858831569</v>
      </c>
      <c r="I83" s="3">
        <f>+'Indice PondENGHO'!I81/'Indice PondENGHO'!I69-1</f>
        <v>1.0991984319863248</v>
      </c>
      <c r="J83" s="3">
        <f>+'Indice PondENGHO'!J81/'Indice PondENGHO'!J69-1</f>
        <v>0.98802506567308979</v>
      </c>
      <c r="K83" s="3">
        <f>+'Indice PondENGHO'!K81/'Indice PondENGHO'!K69-1</f>
        <v>1.1795743445129552</v>
      </c>
      <c r="L83" s="3">
        <f>+'Indice PondENGHO'!L81/'Indice PondENGHO'!L69-1</f>
        <v>1.1158187931194337</v>
      </c>
      <c r="M83" s="3">
        <f>+'Indice PondENGHO'!M81/'Indice PondENGHO'!M69-1</f>
        <v>1.1000122858083716</v>
      </c>
      <c r="N83" s="3">
        <f>+'Indice PondENGHO'!N81/'Indice PondENGHO'!N69-1</f>
        <v>1.2992058750997852</v>
      </c>
      <c r="O83" s="11">
        <f>+'Indice PondENGHO'!O81/'Indice PondENGHO'!O69-1</f>
        <v>1.1540511294980109</v>
      </c>
      <c r="P83" s="10">
        <f>+'Indice PondENGHO'!P81/'Indice PondENGHO'!P69-1</f>
        <v>1.157937581194378</v>
      </c>
      <c r="Q83" s="3">
        <f>+'Indice PondENGHO'!Q81/'Indice PondENGHO'!Q69-1</f>
        <v>1.2064604273751067</v>
      </c>
      <c r="R83" s="3">
        <f>+'Indice PondENGHO'!R81/'Indice PondENGHO'!R69-1</f>
        <v>1.096458061230845</v>
      </c>
      <c r="S83" s="3">
        <f>+'Indice PondENGHO'!S81/'Indice PondENGHO'!S69-1</f>
        <v>1.1229897525370363</v>
      </c>
      <c r="T83" s="3">
        <f>+'Indice PondENGHO'!T81/'Indice PondENGHO'!T69-1</f>
        <v>1.1427893215853242</v>
      </c>
      <c r="U83" s="3">
        <f>+'Indice PondENGHO'!U81/'Indice PondENGHO'!U69-1</f>
        <v>1.0957082885151634</v>
      </c>
      <c r="V83" s="3">
        <f>+'Indice PondENGHO'!V81/'Indice PondENGHO'!V69-1</f>
        <v>0.99032381228943334</v>
      </c>
      <c r="W83" s="3">
        <f>+'Indice PondENGHO'!W81/'Indice PondENGHO'!W69-1</f>
        <v>1.1866763811212713</v>
      </c>
      <c r="X83" s="3">
        <f>+'Indice PondENGHO'!X81/'Indice PondENGHO'!X69-1</f>
        <v>1.1181304892787458</v>
      </c>
      <c r="Y83" s="3">
        <f>+'Indice PondENGHO'!Y81/'Indice PondENGHO'!Y69-1</f>
        <v>1.1120615851188962</v>
      </c>
      <c r="Z83" s="3">
        <f>+'Indice PondENGHO'!Z81/'Indice PondENGHO'!Z69-1</f>
        <v>1.2952577168616179</v>
      </c>
      <c r="AA83" s="11">
        <f>+'Indice PondENGHO'!AA81/'Indice PondENGHO'!AA69-1</f>
        <v>1.1549613731482831</v>
      </c>
      <c r="AB83" s="10">
        <f>+'Indice PondENGHO'!AB81/'Indice PondENGHO'!AB69-1</f>
        <v>1.1609758175592213</v>
      </c>
      <c r="AC83" s="3">
        <f>+'Indice PondENGHO'!AC81/'Indice PondENGHO'!AC69-1</f>
        <v>1.2084487065582459</v>
      </c>
      <c r="AD83" s="3">
        <f>+'Indice PondENGHO'!AD81/'Indice PondENGHO'!AD69-1</f>
        <v>1.0970723791912085</v>
      </c>
      <c r="AE83" s="3">
        <f>+'Indice PondENGHO'!AE81/'Indice PondENGHO'!AE69-1</f>
        <v>1.1134551493145599</v>
      </c>
      <c r="AF83" s="3">
        <f>+'Indice PondENGHO'!AF81/'Indice PondENGHO'!AF69-1</f>
        <v>1.1387326234729382</v>
      </c>
      <c r="AG83" s="3">
        <f>+'Indice PondENGHO'!AG81/'Indice PondENGHO'!AG69-1</f>
        <v>1.095651417876057</v>
      </c>
      <c r="AH83" s="3">
        <f>+'Indice PondENGHO'!AH81/'Indice PondENGHO'!AH69-1</f>
        <v>0.99141785943772365</v>
      </c>
      <c r="AI83" s="3">
        <f>+'Indice PondENGHO'!AI81/'Indice PondENGHO'!AI69-1</f>
        <v>1.1911049675376995</v>
      </c>
      <c r="AJ83" s="3">
        <f>+'Indice PondENGHO'!AJ81/'Indice PondENGHO'!AJ69-1</f>
        <v>1.1184846927733476</v>
      </c>
      <c r="AK83" s="3">
        <f>+'Indice PondENGHO'!AK81/'Indice PondENGHO'!AK69-1</f>
        <v>1.1154477368119982</v>
      </c>
      <c r="AL83" s="3">
        <f>+'Indice PondENGHO'!AL81/'Indice PondENGHO'!AL69-1</f>
        <v>1.2972915051891478</v>
      </c>
      <c r="AM83" s="11">
        <f>+'Indice PondENGHO'!AM81/'Indice PondENGHO'!AM69-1</f>
        <v>1.1549799306729072</v>
      </c>
      <c r="AN83" s="10">
        <f>+'Indice PondENGHO'!AN81/'Indice PondENGHO'!AN69-1</f>
        <v>1.1630276962388826</v>
      </c>
      <c r="AO83" s="3">
        <f>+'Indice PondENGHO'!AO81/'Indice PondENGHO'!AO69-1</f>
        <v>1.2068593176614835</v>
      </c>
      <c r="AP83" s="3">
        <f>+'Indice PondENGHO'!AP81/'Indice PondENGHO'!AP69-1</f>
        <v>1.1001444330938117</v>
      </c>
      <c r="AQ83" s="3">
        <f>+'Indice PondENGHO'!AQ81/'Indice PondENGHO'!AQ69-1</f>
        <v>1.1113306590154419</v>
      </c>
      <c r="AR83" s="3">
        <f>+'Indice PondENGHO'!AR81/'Indice PondENGHO'!AR69-1</f>
        <v>1.1381051955079582</v>
      </c>
      <c r="AS83" s="3">
        <f>+'Indice PondENGHO'!AS81/'Indice PondENGHO'!AS69-1</f>
        <v>1.0872693263696647</v>
      </c>
      <c r="AT83" s="3">
        <f>+'Indice PondENGHO'!AT81/'Indice PondENGHO'!AT69-1</f>
        <v>0.99740919060379607</v>
      </c>
      <c r="AU83" s="3">
        <f>+'Indice PondENGHO'!AU81/'Indice PondENGHO'!AU69-1</f>
        <v>1.1887046518998146</v>
      </c>
      <c r="AV83" s="3">
        <f>+'Indice PondENGHO'!AV81/'Indice PondENGHO'!AV69-1</f>
        <v>1.1219636412642346</v>
      </c>
      <c r="AW83" s="3">
        <f>+'Indice PondENGHO'!AW81/'Indice PondENGHO'!AW69-1</f>
        <v>1.1125644734910174</v>
      </c>
      <c r="AX83" s="3">
        <f>+'Indice PondENGHO'!AX81/'Indice PondENGHO'!AX69-1</f>
        <v>1.2911388400026995</v>
      </c>
      <c r="AY83" s="11">
        <f>+'Indice PondENGHO'!AY81/'Indice PondENGHO'!AY69-1</f>
        <v>1.1568310643388307</v>
      </c>
      <c r="AZ83" s="10">
        <f>+'Indice PondENGHO'!AZ81/'Indice PondENGHO'!AZ69-1</f>
        <v>1.1673200196216564</v>
      </c>
      <c r="BA83" s="3">
        <f>+'Indice PondENGHO'!BA81/'Indice PondENGHO'!BA69-1</f>
        <v>1.2022725074022045</v>
      </c>
      <c r="BB83" s="3">
        <f>+'Indice PondENGHO'!BB81/'Indice PondENGHO'!BB69-1</f>
        <v>1.1037742941935829</v>
      </c>
      <c r="BC83" s="3">
        <f>+'Indice PondENGHO'!BC81/'Indice PondENGHO'!BC69-1</f>
        <v>1.1108407979251411</v>
      </c>
      <c r="BD83" s="3">
        <f>+'Indice PondENGHO'!BD81/'Indice PondENGHO'!BD69-1</f>
        <v>1.1361651322290029</v>
      </c>
      <c r="BE83" s="3">
        <f>+'Indice PondENGHO'!BE81/'Indice PondENGHO'!BE69-1</f>
        <v>1.0801531779341769</v>
      </c>
      <c r="BF83" s="3">
        <f>+'Indice PondENGHO'!BF81/'Indice PondENGHO'!BF69-1</f>
        <v>1.0042015859106237</v>
      </c>
      <c r="BG83" s="3">
        <f>+'Indice PondENGHO'!BG81/'Indice PondENGHO'!BG69-1</f>
        <v>1.191662307464548</v>
      </c>
      <c r="BH83" s="3">
        <f>+'Indice PondENGHO'!BH81/'Indice PondENGHO'!BH69-1</f>
        <v>1.1251145327562564</v>
      </c>
      <c r="BI83" s="3">
        <f>+'Indice PondENGHO'!BI81/'Indice PondENGHO'!BI69-1</f>
        <v>1.1208187506099927</v>
      </c>
      <c r="BJ83" s="3">
        <f>+'Indice PondENGHO'!BJ81/'Indice PondENGHO'!BJ69-1</f>
        <v>1.2852924724637158</v>
      </c>
      <c r="BK83" s="11">
        <f>+'Indice PondENGHO'!BK81/'Indice PondENGHO'!BK69-1</f>
        <v>1.1604455434398591</v>
      </c>
      <c r="BL83" s="3">
        <f>+'Indice PondENGHO'!BL81/'Indice PondENGHO'!BL69-1</f>
        <v>1.1364984991221054</v>
      </c>
      <c r="BM83" s="3">
        <f>+'Indice PondENGHO'!BM81/'Indice PondENGHO'!BM69-1</f>
        <v>1.1343250656629196</v>
      </c>
      <c r="BN83" s="3">
        <f>+'Indice PondENGHO'!BN81/'Indice PondENGHO'!BN69-1</f>
        <v>1.1345919010337631</v>
      </c>
      <c r="BO83" s="3">
        <f>+'Indice PondENGHO'!BO81/'Indice PondENGHO'!BO69-1</f>
        <v>1.1316596644955963</v>
      </c>
      <c r="BP83" s="3">
        <f>+'Indice PondENGHO'!BP81/'Indice PondENGHO'!BP69-1</f>
        <v>1.1338721297960852</v>
      </c>
      <c r="BQ83" s="10">
        <f>+'Indice PondENGHO'!BQ81/'Indice PondENGHO'!BQ69-1</f>
        <v>1.1608883869499627</v>
      </c>
      <c r="BR83" s="3">
        <f>+'Indice PondENGHO'!BR81/'Indice PondENGHO'!BR69-1</f>
        <v>1.2065371335659183</v>
      </c>
      <c r="BS83" s="3">
        <f>+'Indice PondENGHO'!BS81/'Indice PondENGHO'!BS69-1</f>
        <v>1.0993719717450428</v>
      </c>
      <c r="BT83" s="3">
        <f>+'Indice PondENGHO'!BT81/'Indice PondENGHO'!BT69-1</f>
        <v>1.1164061362213413</v>
      </c>
      <c r="BU83" s="3">
        <f>+'Indice PondENGHO'!BU81/'Indice PondENGHO'!BU69-1</f>
        <v>1.138847444502546</v>
      </c>
      <c r="BV83" s="3">
        <f>+'Indice PondENGHO'!BV81/'Indice PondENGHO'!BV69-1</f>
        <v>1.0877432096647159</v>
      </c>
      <c r="BW83" s="3">
        <f>+'Indice PondENGHO'!BW81/'Indice PondENGHO'!BW69-1</f>
        <v>0.99700627002244424</v>
      </c>
      <c r="BX83" s="3">
        <f>+'Indice PondENGHO'!BX81/'Indice PondENGHO'!BX69-1</f>
        <v>1.1886176490482567</v>
      </c>
      <c r="BY83" s="3">
        <f>+'Indice PondENGHO'!BY81/'Indice PondENGHO'!BY69-1</f>
        <v>1.121383033861747</v>
      </c>
      <c r="BZ83" s="3">
        <f>+'Indice PondENGHO'!BZ81/'Indice PondENGHO'!BZ69-1</f>
        <v>1.1155485333433544</v>
      </c>
      <c r="CA83" s="3">
        <f>+'Indice PondENGHO'!CA81/'Indice PondENGHO'!CA69-1</f>
        <v>1.2909036832897689</v>
      </c>
      <c r="CB83" s="11">
        <f>+'Indice PondENGHO'!CB81/'Indice PondENGHO'!CB69-1</f>
        <v>1.1573250618286179</v>
      </c>
      <c r="CC83" s="3">
        <f>+'Indice PondENGHO'!CC81/'Indice PondENGHO'!CC69-1</f>
        <v>1.1339021286876223</v>
      </c>
      <c r="CD83" s="3">
        <f>+'Indice PondENGHO'!CD81/'Indice PondENGHO'!CD69-1</f>
        <v>1.1339021286876223</v>
      </c>
      <c r="CF83" s="3">
        <f t="shared" ref="CF83" si="17">+BL83-BP83</f>
        <v>2.6263693260202281E-3</v>
      </c>
    </row>
    <row r="84" spans="1:84" x14ac:dyDescent="0.35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1.3329566265835715</v>
      </c>
      <c r="E84" s="3">
        <f>+'Indice PondENGHO'!E82/'Indice PondENGHO'!E70-1</f>
        <v>1.2533441757036834</v>
      </c>
      <c r="F84" s="3">
        <f>+'Indice PondENGHO'!F82/'Indice PondENGHO'!F70-1</f>
        <v>1.0848395152653652</v>
      </c>
      <c r="G84" s="3">
        <f>+'Indice PondENGHO'!G82/'Indice PondENGHO'!G70-1</f>
        <v>1.1848723023978982</v>
      </c>
      <c r="H84" s="3">
        <f>+'Indice PondENGHO'!H82/'Indice PondENGHO'!H70-1</f>
        <v>1.2646700804112587</v>
      </c>
      <c r="I84" s="3">
        <f>+'Indice PondENGHO'!I82/'Indice PondENGHO'!I70-1</f>
        <v>1.2910077722811111</v>
      </c>
      <c r="J84" s="3">
        <f>+'Indice PondENGHO'!J82/'Indice PondENGHO'!J70-1</f>
        <v>1.0643291405428954</v>
      </c>
      <c r="K84" s="3">
        <f>+'Indice PondENGHO'!K82/'Indice PondENGHO'!K70-1</f>
        <v>1.1909590615684063</v>
      </c>
      <c r="L84" s="3">
        <f>+'Indice PondENGHO'!L82/'Indice PondENGHO'!L70-1</f>
        <v>1.2447225147011123</v>
      </c>
      <c r="M84" s="3">
        <f>+'Indice PondENGHO'!M82/'Indice PondENGHO'!M70-1</f>
        <v>1.1769991581994894</v>
      </c>
      <c r="N84" s="3">
        <f>+'Indice PondENGHO'!N82/'Indice PondENGHO'!N70-1</f>
        <v>1.4296333638651362</v>
      </c>
      <c r="O84" s="11">
        <f>+'Indice PondENGHO'!O82/'Indice PondENGHO'!O70-1</f>
        <v>1.1730460963442284</v>
      </c>
      <c r="P84" s="10">
        <f>+'Indice PondENGHO'!P82/'Indice PondENGHO'!P70-1</f>
        <v>1.3335136822103992</v>
      </c>
      <c r="Q84" s="3">
        <f>+'Indice PondENGHO'!Q82/'Indice PondENGHO'!Q70-1</f>
        <v>1.2381788107007319</v>
      </c>
      <c r="R84" s="3">
        <f>+'Indice PondENGHO'!R82/'Indice PondENGHO'!R70-1</f>
        <v>1.0850606491054737</v>
      </c>
      <c r="S84" s="3">
        <f>+'Indice PondENGHO'!S82/'Indice PondENGHO'!S70-1</f>
        <v>1.1846750950899829</v>
      </c>
      <c r="T84" s="3">
        <f>+'Indice PondENGHO'!T82/'Indice PondENGHO'!T70-1</f>
        <v>1.2559188730056681</v>
      </c>
      <c r="U84" s="3">
        <f>+'Indice PondENGHO'!U82/'Indice PondENGHO'!U70-1</f>
        <v>1.2847778393183278</v>
      </c>
      <c r="V84" s="3">
        <f>+'Indice PondENGHO'!V82/'Indice PondENGHO'!V70-1</f>
        <v>1.0656274146899669</v>
      </c>
      <c r="W84" s="3">
        <f>+'Indice PondENGHO'!W82/'Indice PondENGHO'!W70-1</f>
        <v>1.195774536004155</v>
      </c>
      <c r="X84" s="3">
        <f>+'Indice PondENGHO'!X82/'Indice PondENGHO'!X70-1</f>
        <v>1.2498054413287485</v>
      </c>
      <c r="Y84" s="3">
        <f>+'Indice PondENGHO'!Y82/'Indice PondENGHO'!Y70-1</f>
        <v>1.1955222476797935</v>
      </c>
      <c r="Z84" s="3">
        <f>+'Indice PondENGHO'!Z82/'Indice PondENGHO'!Z70-1</f>
        <v>1.4250052364632606</v>
      </c>
      <c r="AA84" s="11">
        <f>+'Indice PondENGHO'!AA82/'Indice PondENGHO'!AA70-1</f>
        <v>1.1703703530839422</v>
      </c>
      <c r="AB84" s="10">
        <f>+'Indice PondENGHO'!AB82/'Indice PondENGHO'!AB70-1</f>
        <v>1.3335073657757746</v>
      </c>
      <c r="AC84" s="3">
        <f>+'Indice PondENGHO'!AC82/'Indice PondENGHO'!AC70-1</f>
        <v>1.242004794401864</v>
      </c>
      <c r="AD84" s="3">
        <f>+'Indice PondENGHO'!AD82/'Indice PondENGHO'!AD70-1</f>
        <v>1.0853825113047191</v>
      </c>
      <c r="AE84" s="3">
        <f>+'Indice PondENGHO'!AE82/'Indice PondENGHO'!AE70-1</f>
        <v>1.1817282000906353</v>
      </c>
      <c r="AF84" s="3">
        <f>+'Indice PondENGHO'!AF82/'Indice PondENGHO'!AF70-1</f>
        <v>1.2487204411827535</v>
      </c>
      <c r="AG84" s="3">
        <f>+'Indice PondENGHO'!AG82/'Indice PondENGHO'!AG70-1</f>
        <v>1.2821399258775514</v>
      </c>
      <c r="AH84" s="3">
        <f>+'Indice PondENGHO'!AH82/'Indice PondENGHO'!AH70-1</f>
        <v>1.0681027065019912</v>
      </c>
      <c r="AI84" s="3">
        <f>+'Indice PondENGHO'!AI82/'Indice PondENGHO'!AI70-1</f>
        <v>1.1995992437832381</v>
      </c>
      <c r="AJ84" s="3">
        <f>+'Indice PondENGHO'!AJ82/'Indice PondENGHO'!AJ70-1</f>
        <v>1.2515809602343007</v>
      </c>
      <c r="AK84" s="3">
        <f>+'Indice PondENGHO'!AK82/'Indice PondENGHO'!AK70-1</f>
        <v>1.2017379102817696</v>
      </c>
      <c r="AL84" s="3">
        <f>+'Indice PondENGHO'!AL82/'Indice PondENGHO'!AL70-1</f>
        <v>1.4235487237586559</v>
      </c>
      <c r="AM84" s="11">
        <f>+'Indice PondENGHO'!AM82/'Indice PondENGHO'!AM70-1</f>
        <v>1.1683565225923909</v>
      </c>
      <c r="AN84" s="10">
        <f>+'Indice PondENGHO'!AN82/'Indice PondENGHO'!AN70-1</f>
        <v>1.3334843079614727</v>
      </c>
      <c r="AO84" s="3">
        <f>+'Indice PondENGHO'!AO82/'Indice PondENGHO'!AO70-1</f>
        <v>1.2378098378079399</v>
      </c>
      <c r="AP84" s="3">
        <f>+'Indice PondENGHO'!AP82/'Indice PondENGHO'!AP70-1</f>
        <v>1.0885855384009946</v>
      </c>
      <c r="AQ84" s="3">
        <f>+'Indice PondENGHO'!AQ82/'Indice PondENGHO'!AQ70-1</f>
        <v>1.1853495106347003</v>
      </c>
      <c r="AR84" s="3">
        <f>+'Indice PondENGHO'!AR82/'Indice PondENGHO'!AR70-1</f>
        <v>1.2481426357372296</v>
      </c>
      <c r="AS84" s="3">
        <f>+'Indice PondENGHO'!AS82/'Indice PondENGHO'!AS70-1</f>
        <v>1.27414287171207</v>
      </c>
      <c r="AT84" s="3">
        <f>+'Indice PondENGHO'!AT82/'Indice PondENGHO'!AT70-1</f>
        <v>1.0697821185783156</v>
      </c>
      <c r="AU84" s="3">
        <f>+'Indice PondENGHO'!AU82/'Indice PondENGHO'!AU70-1</f>
        <v>1.1965221834032489</v>
      </c>
      <c r="AV84" s="3">
        <f>+'Indice PondENGHO'!AV82/'Indice PondENGHO'!AV70-1</f>
        <v>1.2574719739030584</v>
      </c>
      <c r="AW84" s="3">
        <f>+'Indice PondENGHO'!AW82/'Indice PondENGHO'!AW70-1</f>
        <v>1.1979782073214333</v>
      </c>
      <c r="AX84" s="3">
        <f>+'Indice PondENGHO'!AX82/'Indice PondENGHO'!AX70-1</f>
        <v>1.4172888933403569</v>
      </c>
      <c r="AY84" s="11">
        <f>+'Indice PondENGHO'!AY82/'Indice PondENGHO'!AY70-1</f>
        <v>1.1708414654464878</v>
      </c>
      <c r="AZ84" s="10">
        <f>+'Indice PondENGHO'!AZ82/'Indice PondENGHO'!AZ70-1</f>
        <v>1.3357627773723202</v>
      </c>
      <c r="BA84" s="3">
        <f>+'Indice PondENGHO'!BA82/'Indice PondENGHO'!BA70-1</f>
        <v>1.2272331307216584</v>
      </c>
      <c r="BB84" s="3">
        <f>+'Indice PondENGHO'!BB82/'Indice PondENGHO'!BB70-1</f>
        <v>1.0919153296431827</v>
      </c>
      <c r="BC84" s="3">
        <f>+'Indice PondENGHO'!BC82/'Indice PondENGHO'!BC70-1</f>
        <v>1.1975220414168581</v>
      </c>
      <c r="BD84" s="3">
        <f>+'Indice PondENGHO'!BD82/'Indice PondENGHO'!BD70-1</f>
        <v>1.247573202416437</v>
      </c>
      <c r="BE84" s="3">
        <f>+'Indice PondENGHO'!BE82/'Indice PondENGHO'!BE70-1</f>
        <v>1.2664184633773425</v>
      </c>
      <c r="BF84" s="3">
        <f>+'Indice PondENGHO'!BF82/'Indice PondENGHO'!BF70-1</f>
        <v>1.0731334483310961</v>
      </c>
      <c r="BG84" s="3">
        <f>+'Indice PondENGHO'!BG82/'Indice PondENGHO'!BG70-1</f>
        <v>1.1996882086825242</v>
      </c>
      <c r="BH84" s="3">
        <f>+'Indice PondENGHO'!BH82/'Indice PondENGHO'!BH70-1</f>
        <v>1.2622457505024407</v>
      </c>
      <c r="BI84" s="3">
        <f>+'Indice PondENGHO'!BI82/'Indice PondENGHO'!BI70-1</f>
        <v>1.2156972911768236</v>
      </c>
      <c r="BJ84" s="3">
        <f>+'Indice PondENGHO'!BJ82/'Indice PondENGHO'!BJ70-1</f>
        <v>1.4105197988511149</v>
      </c>
      <c r="BK84" s="11">
        <f>+'Indice PondENGHO'!BK82/'Indice PondENGHO'!BK70-1</f>
        <v>1.1743015112996553</v>
      </c>
      <c r="BL84" s="3">
        <f>+'Indice PondENGHO'!BL82/'Indice PondENGHO'!BL70-1</f>
        <v>1.2539479954554973</v>
      </c>
      <c r="BM84" s="3">
        <f>+'Indice PondENGHO'!BM82/'Indice PondENGHO'!BM70-1</f>
        <v>1.2452767645122855</v>
      </c>
      <c r="BN84" s="3">
        <f>+'Indice PondENGHO'!BN82/'Indice PondENGHO'!BN70-1</f>
        <v>1.2448628415979592</v>
      </c>
      <c r="BO84" s="3">
        <f>+'Indice PondENGHO'!BO82/'Indice PondENGHO'!BO70-1</f>
        <v>1.2392467534188958</v>
      </c>
      <c r="BP84" s="3">
        <f>+'Indice PondENGHO'!BP82/'Indice PondENGHO'!BP70-1</f>
        <v>1.240496655103009</v>
      </c>
      <c r="BQ84" s="10">
        <f>+'Indice PondENGHO'!BQ82/'Indice PondENGHO'!BQ70-1</f>
        <v>1.3339099730682533</v>
      </c>
      <c r="BR84" s="3">
        <f>+'Indice PondENGHO'!BR82/'Indice PondENGHO'!BR70-1</f>
        <v>1.2374640742325904</v>
      </c>
      <c r="BS84" s="3">
        <f>+'Indice PondENGHO'!BS82/'Indice PondENGHO'!BS70-1</f>
        <v>1.0878556203567782</v>
      </c>
      <c r="BT84" s="3">
        <f>+'Indice PondENGHO'!BT82/'Indice PondENGHO'!BT70-1</f>
        <v>1.1885136164104639</v>
      </c>
      <c r="BU84" s="3">
        <f>+'Indice PondENGHO'!BU82/'Indice PondENGHO'!BU70-1</f>
        <v>1.2504390464329536</v>
      </c>
      <c r="BV84" s="3">
        <f>+'Indice PondENGHO'!BV82/'Indice PondENGHO'!BV70-1</f>
        <v>1.2749372390739664</v>
      </c>
      <c r="BW84" s="3">
        <f>+'Indice PondENGHO'!BW82/'Indice PondENGHO'!BW70-1</f>
        <v>1.0696288459050236</v>
      </c>
      <c r="BX84" s="3">
        <f>+'Indice PondENGHO'!BX82/'Indice PondENGHO'!BX70-1</f>
        <v>1.1972615628860916</v>
      </c>
      <c r="BY84" s="3">
        <f>+'Indice PondENGHO'!BY82/'Indice PondENGHO'!BY70-1</f>
        <v>1.2558672414106611</v>
      </c>
      <c r="BZ84" s="3">
        <f>+'Indice PondENGHO'!BZ82/'Indice PondENGHO'!BZ70-1</f>
        <v>1.2041387560805825</v>
      </c>
      <c r="CA84" s="3">
        <f>+'Indice PondENGHO'!CA82/'Indice PondENGHO'!CA70-1</f>
        <v>1.4174915448105008</v>
      </c>
      <c r="CB84" s="11">
        <f>+'Indice PondENGHO'!CB82/'Indice PondENGHO'!CB70-1</f>
        <v>1.1718583578628583</v>
      </c>
      <c r="CC84" s="3">
        <f>+'Indice PondENGHO'!CC82/'Indice PondENGHO'!CC70-1</f>
        <v>1.2434041382054026</v>
      </c>
      <c r="CD84" s="3">
        <f>+'Indice PondENGHO'!CD82/'Indice PondENGHO'!CD70-1</f>
        <v>1.2434042883570759</v>
      </c>
      <c r="CF84" s="3">
        <f t="shared" ref="CF84" si="20">+BL84-BP84</f>
        <v>1.3451340352488295E-2</v>
      </c>
    </row>
    <row r="85" spans="1:84" x14ac:dyDescent="0.35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1.5065336403543532</v>
      </c>
      <c r="E85" s="3">
        <f>+'Indice PondENGHO'!E83/'Indice PondENGHO'!E71-1</f>
        <v>1.2972903394627626</v>
      </c>
      <c r="F85" s="3">
        <f>+'Indice PondENGHO'!F83/'Indice PondENGHO'!F71-1</f>
        <v>1.1716210743950608</v>
      </c>
      <c r="G85" s="3">
        <f>+'Indice PondENGHO'!G83/'Indice PondENGHO'!G71-1</f>
        <v>1.2952742460128825</v>
      </c>
      <c r="H85" s="3">
        <f>+'Indice PondENGHO'!H83/'Indice PondENGHO'!H71-1</f>
        <v>1.4119595538161063</v>
      </c>
      <c r="I85" s="3">
        <f>+'Indice PondENGHO'!I83/'Indice PondENGHO'!I71-1</f>
        <v>1.4092645915561883</v>
      </c>
      <c r="J85" s="3">
        <f>+'Indice PondENGHO'!J83/'Indice PondENGHO'!J71-1</f>
        <v>1.1719723512607723</v>
      </c>
      <c r="K85" s="3">
        <f>+'Indice PondENGHO'!K83/'Indice PondENGHO'!K71-1</f>
        <v>1.3421815937737249</v>
      </c>
      <c r="L85" s="3">
        <f>+'Indice PondENGHO'!L83/'Indice PondENGHO'!L71-1</f>
        <v>1.4565688066999174</v>
      </c>
      <c r="M85" s="3">
        <f>+'Indice PondENGHO'!M83/'Indice PondENGHO'!M71-1</f>
        <v>1.2719302691162739</v>
      </c>
      <c r="N85" s="3">
        <f>+'Indice PondENGHO'!N83/'Indice PondENGHO'!N71-1</f>
        <v>1.6114858855929333</v>
      </c>
      <c r="O85" s="11">
        <f>+'Indice PondENGHO'!O83/'Indice PondENGHO'!O71-1</f>
        <v>1.2713407120511531</v>
      </c>
      <c r="P85" s="10">
        <f>+'Indice PondENGHO'!P83/'Indice PondENGHO'!P71-1</f>
        <v>1.5045984756811044</v>
      </c>
      <c r="Q85" s="3">
        <f>+'Indice PondENGHO'!Q83/'Indice PondENGHO'!Q71-1</f>
        <v>1.2819891041993481</v>
      </c>
      <c r="R85" s="3">
        <f>+'Indice PondENGHO'!R83/'Indice PondENGHO'!R71-1</f>
        <v>1.1762031799744141</v>
      </c>
      <c r="S85" s="3">
        <f>+'Indice PondENGHO'!S83/'Indice PondENGHO'!S71-1</f>
        <v>1.2989600045959144</v>
      </c>
      <c r="T85" s="3">
        <f>+'Indice PondENGHO'!T83/'Indice PondENGHO'!T71-1</f>
        <v>1.3994988328771125</v>
      </c>
      <c r="U85" s="3">
        <f>+'Indice PondENGHO'!U83/'Indice PondENGHO'!U71-1</f>
        <v>1.4037165017693365</v>
      </c>
      <c r="V85" s="3">
        <f>+'Indice PondENGHO'!V83/'Indice PondENGHO'!V71-1</f>
        <v>1.1707912201125628</v>
      </c>
      <c r="W85" s="3">
        <f>+'Indice PondENGHO'!W83/'Indice PondENGHO'!W71-1</f>
        <v>1.3475037797121154</v>
      </c>
      <c r="X85" s="3">
        <f>+'Indice PondENGHO'!X83/'Indice PondENGHO'!X71-1</f>
        <v>1.4611831548269207</v>
      </c>
      <c r="Y85" s="3">
        <f>+'Indice PondENGHO'!Y83/'Indice PondENGHO'!Y71-1</f>
        <v>1.3014992689476537</v>
      </c>
      <c r="Z85" s="3">
        <f>+'Indice PondENGHO'!Z83/'Indice PondENGHO'!Z71-1</f>
        <v>1.6119553406452947</v>
      </c>
      <c r="AA85" s="11">
        <f>+'Indice PondENGHO'!AA83/'Indice PondENGHO'!AA71-1</f>
        <v>1.2693438773601233</v>
      </c>
      <c r="AB85" s="10">
        <f>+'Indice PondENGHO'!AB83/'Indice PondENGHO'!AB71-1</f>
        <v>1.5029257177693296</v>
      </c>
      <c r="AC85" s="3">
        <f>+'Indice PondENGHO'!AC83/'Indice PondENGHO'!AC71-1</f>
        <v>1.2886649590439254</v>
      </c>
      <c r="AD85" s="3">
        <f>+'Indice PondENGHO'!AD83/'Indice PondENGHO'!AD71-1</f>
        <v>1.1774342345724187</v>
      </c>
      <c r="AE85" s="3">
        <f>+'Indice PondENGHO'!AE83/'Indice PondENGHO'!AE71-1</f>
        <v>1.2974472949723928</v>
      </c>
      <c r="AF85" s="3">
        <f>+'Indice PondENGHO'!AF83/'Indice PondENGHO'!AF71-1</f>
        <v>1.3905161232314875</v>
      </c>
      <c r="AG85" s="3">
        <f>+'Indice PondENGHO'!AG83/'Indice PondENGHO'!AG71-1</f>
        <v>1.4033681817336041</v>
      </c>
      <c r="AH85" s="3">
        <f>+'Indice PondENGHO'!AH83/'Indice PondENGHO'!AH71-1</f>
        <v>1.1724598168919198</v>
      </c>
      <c r="AI85" s="3">
        <f>+'Indice PondENGHO'!AI83/'Indice PondENGHO'!AI71-1</f>
        <v>1.3522047774347148</v>
      </c>
      <c r="AJ85" s="3">
        <f>+'Indice PondENGHO'!AJ83/'Indice PondENGHO'!AJ71-1</f>
        <v>1.4627566016054105</v>
      </c>
      <c r="AK85" s="3">
        <f>+'Indice PondENGHO'!AK83/'Indice PondENGHO'!AK71-1</f>
        <v>1.3096370361338048</v>
      </c>
      <c r="AL85" s="3">
        <f>+'Indice PondENGHO'!AL83/'Indice PondENGHO'!AL71-1</f>
        <v>1.6162569327404315</v>
      </c>
      <c r="AM85" s="11">
        <f>+'Indice PondENGHO'!AM83/'Indice PondENGHO'!AM71-1</f>
        <v>1.2669917939377457</v>
      </c>
      <c r="AN85" s="10">
        <f>+'Indice PondENGHO'!AN83/'Indice PondENGHO'!AN71-1</f>
        <v>1.5018166865445006</v>
      </c>
      <c r="AO85" s="3">
        <f>+'Indice PondENGHO'!AO83/'Indice PondENGHO'!AO71-1</f>
        <v>1.2835925739468141</v>
      </c>
      <c r="AP85" s="3">
        <f>+'Indice PondENGHO'!AP83/'Indice PondENGHO'!AP71-1</f>
        <v>1.1840710583461722</v>
      </c>
      <c r="AQ85" s="3">
        <f>+'Indice PondENGHO'!AQ83/'Indice PondENGHO'!AQ71-1</f>
        <v>1.3024276761103426</v>
      </c>
      <c r="AR85" s="3">
        <f>+'Indice PondENGHO'!AR83/'Indice PondENGHO'!AR71-1</f>
        <v>1.389533246108722</v>
      </c>
      <c r="AS85" s="3">
        <f>+'Indice PondENGHO'!AS83/'Indice PondENGHO'!AS71-1</f>
        <v>1.3885018414493682</v>
      </c>
      <c r="AT85" s="3">
        <f>+'Indice PondENGHO'!AT83/'Indice PondENGHO'!AT71-1</f>
        <v>1.1695403271374367</v>
      </c>
      <c r="AU85" s="3">
        <f>+'Indice PondENGHO'!AU83/'Indice PondENGHO'!AU71-1</f>
        <v>1.347841730930829</v>
      </c>
      <c r="AV85" s="3">
        <f>+'Indice PondENGHO'!AV83/'Indice PondENGHO'!AV71-1</f>
        <v>1.4682508321529912</v>
      </c>
      <c r="AW85" s="3">
        <f>+'Indice PondENGHO'!AW83/'Indice PondENGHO'!AW71-1</f>
        <v>1.3038951029797654</v>
      </c>
      <c r="AX85" s="3">
        <f>+'Indice PondENGHO'!AX83/'Indice PondENGHO'!AX71-1</f>
        <v>1.6140577697405725</v>
      </c>
      <c r="AY85" s="11">
        <f>+'Indice PondENGHO'!AY83/'Indice PondENGHO'!AY71-1</f>
        <v>1.270462957743558</v>
      </c>
      <c r="AZ85" s="10">
        <f>+'Indice PondENGHO'!AZ83/'Indice PondENGHO'!AZ71-1</f>
        <v>1.5002314002742092</v>
      </c>
      <c r="BA85" s="3">
        <f>+'Indice PondENGHO'!BA83/'Indice PondENGHO'!BA71-1</f>
        <v>1.2712673310364826</v>
      </c>
      <c r="BB85" s="3">
        <f>+'Indice PondENGHO'!BB83/'Indice PondENGHO'!BB71-1</f>
        <v>1.1905243029570336</v>
      </c>
      <c r="BC85" s="3">
        <f>+'Indice PondENGHO'!BC83/'Indice PondENGHO'!BC71-1</f>
        <v>1.3167326547875509</v>
      </c>
      <c r="BD85" s="3">
        <f>+'Indice PondENGHO'!BD83/'Indice PondENGHO'!BD71-1</f>
        <v>1.3853921459965779</v>
      </c>
      <c r="BE85" s="3">
        <f>+'Indice PondENGHO'!BE83/'Indice PondENGHO'!BE71-1</f>
        <v>1.3758506324546076</v>
      </c>
      <c r="BF85" s="3">
        <f>+'Indice PondENGHO'!BF83/'Indice PondENGHO'!BF71-1</f>
        <v>1.1679586367067043</v>
      </c>
      <c r="BG85" s="3">
        <f>+'Indice PondENGHO'!BG83/'Indice PondENGHO'!BG71-1</f>
        <v>1.3505590985890188</v>
      </c>
      <c r="BH85" s="3">
        <f>+'Indice PondENGHO'!BH83/'Indice PondENGHO'!BH71-1</f>
        <v>1.4737224787757306</v>
      </c>
      <c r="BI85" s="3">
        <f>+'Indice PondENGHO'!BI83/'Indice PondENGHO'!BI71-1</f>
        <v>1.3342701304938189</v>
      </c>
      <c r="BJ85" s="3">
        <f>+'Indice PondENGHO'!BJ83/'Indice PondENGHO'!BJ71-1</f>
        <v>1.6141323018120413</v>
      </c>
      <c r="BK85" s="11">
        <f>+'Indice PondENGHO'!BK83/'Indice PondENGHO'!BK71-1</f>
        <v>1.2766083997780311</v>
      </c>
      <c r="BL85" s="3">
        <f>+'Indice PondENGHO'!BL83/'Indice PondENGHO'!BL71-1</f>
        <v>1.3973093874282263</v>
      </c>
      <c r="BM85" s="3">
        <f>+'Indice PondENGHO'!BM83/'Indice PondENGHO'!BM71-1</f>
        <v>1.3856779493096902</v>
      </c>
      <c r="BN85" s="3">
        <f>+'Indice PondENGHO'!BN83/'Indice PondENGHO'!BN71-1</f>
        <v>1.3853637562003809</v>
      </c>
      <c r="BO85" s="3">
        <f>+'Indice PondENGHO'!BO83/'Indice PondENGHO'!BO71-1</f>
        <v>1.3778634745488412</v>
      </c>
      <c r="BP85" s="3">
        <f>+'Indice PondENGHO'!BP83/'Indice PondENGHO'!BP71-1</f>
        <v>1.3782274397904906</v>
      </c>
      <c r="BQ85" s="10">
        <f>+'Indice PondENGHO'!BQ83/'Indice PondENGHO'!BQ71-1</f>
        <v>1.5030596512510908</v>
      </c>
      <c r="BR85" s="3">
        <f>+'Indice PondENGHO'!BR83/'Indice PondENGHO'!BR71-1</f>
        <v>1.282249920436688</v>
      </c>
      <c r="BS85" s="3">
        <f>+'Indice PondENGHO'!BS83/'Indice PondENGHO'!BS71-1</f>
        <v>1.1816933241895891</v>
      </c>
      <c r="BT85" s="3">
        <f>+'Indice PondENGHO'!BT83/'Indice PondENGHO'!BT71-1</f>
        <v>1.3047822245251068</v>
      </c>
      <c r="BU85" s="3">
        <f>+'Indice PondENGHO'!BU83/'Indice PondENGHO'!BU71-1</f>
        <v>1.3911990796309182</v>
      </c>
      <c r="BV85" s="3">
        <f>+'Indice PondENGHO'!BV83/'Indice PondENGHO'!BV71-1</f>
        <v>1.389327320468126</v>
      </c>
      <c r="BW85" s="3">
        <f>+'Indice PondENGHO'!BW83/'Indice PondENGHO'!BW71-1</f>
        <v>1.1698448702838347</v>
      </c>
      <c r="BX85" s="3">
        <f>+'Indice PondENGHO'!BX83/'Indice PondENGHO'!BX71-1</f>
        <v>1.3487607923885836</v>
      </c>
      <c r="BY85" s="3">
        <f>+'Indice PondENGHO'!BY83/'Indice PondENGHO'!BY71-1</f>
        <v>1.4671678354767268</v>
      </c>
      <c r="BZ85" s="3">
        <f>+'Indice PondENGHO'!BZ83/'Indice PondENGHO'!BZ71-1</f>
        <v>1.3148061557990713</v>
      </c>
      <c r="CA85" s="3">
        <f>+'Indice PondENGHO'!CA83/'Indice PondENGHO'!CA71-1</f>
        <v>1.613969303651126</v>
      </c>
      <c r="CB85" s="11">
        <f>+'Indice PondENGHO'!CB83/'Indice PondENGHO'!CB71-1</f>
        <v>1.2720879745763956</v>
      </c>
      <c r="CC85" s="3">
        <f>+'Indice PondENGHO'!CC83/'Indice PondENGHO'!CC71-1</f>
        <v>1.3829465977686417</v>
      </c>
      <c r="CD85" s="3">
        <f>+'Indice PondENGHO'!CD83/'Indice PondENGHO'!CD71-1</f>
        <v>1.3829465977686417</v>
      </c>
      <c r="CF85" s="3">
        <f t="shared" ref="CF85" si="23">+BL85-BP85</f>
        <v>1.9081947637735741E-2</v>
      </c>
    </row>
    <row r="86" spans="1:84" x14ac:dyDescent="0.35">
      <c r="A86" s="2">
        <f t="shared" ref="A86" si="24">+DATE(C86,B86,1)</f>
        <v>45200</v>
      </c>
      <c r="B86" s="1">
        <f t="shared" si="4"/>
        <v>10</v>
      </c>
      <c r="C86" s="1">
        <f t="shared" ref="C86" si="25">+IF(B86=1,C85+1,C85)</f>
        <v>2023</v>
      </c>
      <c r="D86" s="10">
        <f>+'Indice PondENGHO'!D84/'Indice PondENGHO'!D72-1</f>
        <v>1.5378284424478941</v>
      </c>
      <c r="E86" s="3">
        <f>+'Indice PondENGHO'!E84/'Indice PondENGHO'!E72-1</f>
        <v>1.3904886477234055</v>
      </c>
      <c r="F86" s="3">
        <f>+'Indice PondENGHO'!F84/'Indice PondENGHO'!F72-1</f>
        <v>1.2498818687472353</v>
      </c>
      <c r="G86" s="3">
        <f>+'Indice PondENGHO'!G84/'Indice PondENGHO'!G72-1</f>
        <v>1.2914731064859035</v>
      </c>
      <c r="H86" s="3">
        <f>+'Indice PondENGHO'!H84/'Indice PondENGHO'!H72-1</f>
        <v>1.536649088514022</v>
      </c>
      <c r="I86" s="3">
        <f>+'Indice PondENGHO'!I84/'Indice PondENGHO'!I72-1</f>
        <v>1.3636478523280631</v>
      </c>
      <c r="J86" s="3">
        <f>+'Indice PondENGHO'!J84/'Indice PondENGHO'!J72-1</f>
        <v>1.2173243315852784</v>
      </c>
      <c r="K86" s="3">
        <f>+'Indice PondENGHO'!K84/'Indice PondENGHO'!K72-1</f>
        <v>1.3547921442078326</v>
      </c>
      <c r="L86" s="3">
        <f>+'Indice PondENGHO'!L84/'Indice PondENGHO'!L72-1</f>
        <v>1.5457999076829601</v>
      </c>
      <c r="M86" s="3">
        <f>+'Indice PondENGHO'!M84/'Indice PondENGHO'!M72-1</f>
        <v>1.264224101462168</v>
      </c>
      <c r="N86" s="3">
        <f>+'Indice PondENGHO'!N84/'Indice PondENGHO'!N72-1</f>
        <v>1.6506555897683959</v>
      </c>
      <c r="O86" s="11">
        <f>+'Indice PondENGHO'!O84/'Indice PondENGHO'!O72-1</f>
        <v>1.3055064597514101</v>
      </c>
      <c r="P86" s="10">
        <f>+'Indice PondENGHO'!P84/'Indice PondENGHO'!P72-1</f>
        <v>1.5383989473089086</v>
      </c>
      <c r="Q86" s="3">
        <f>+'Indice PondENGHO'!Q84/'Indice PondENGHO'!Q72-1</f>
        <v>1.3771216279006224</v>
      </c>
      <c r="R86" s="3">
        <f>+'Indice PondENGHO'!R84/'Indice PondENGHO'!R72-1</f>
        <v>1.2588651698686202</v>
      </c>
      <c r="S86" s="3">
        <f>+'Indice PondENGHO'!S84/'Indice PondENGHO'!S72-1</f>
        <v>1.3016857930507961</v>
      </c>
      <c r="T86" s="3">
        <f>+'Indice PondENGHO'!T84/'Indice PondENGHO'!T72-1</f>
        <v>1.5286058826557438</v>
      </c>
      <c r="U86" s="3">
        <f>+'Indice PondENGHO'!U84/'Indice PondENGHO'!U72-1</f>
        <v>1.3575070564040583</v>
      </c>
      <c r="V86" s="3">
        <f>+'Indice PondENGHO'!V84/'Indice PondENGHO'!V72-1</f>
        <v>1.217730522554211</v>
      </c>
      <c r="W86" s="3">
        <f>+'Indice PondENGHO'!W84/'Indice PondENGHO'!W72-1</f>
        <v>1.3591782892687583</v>
      </c>
      <c r="X86" s="3">
        <f>+'Indice PondENGHO'!X84/'Indice PondENGHO'!X72-1</f>
        <v>1.5452151737972444</v>
      </c>
      <c r="Y86" s="3">
        <f>+'Indice PondENGHO'!Y84/'Indice PondENGHO'!Y72-1</f>
        <v>1.2783577300383011</v>
      </c>
      <c r="Z86" s="3">
        <f>+'Indice PondENGHO'!Z84/'Indice PondENGHO'!Z72-1</f>
        <v>1.6491335654240156</v>
      </c>
      <c r="AA86" s="11">
        <f>+'Indice PondENGHO'!AA84/'Indice PondENGHO'!AA72-1</f>
        <v>1.3017605945858293</v>
      </c>
      <c r="AB86" s="10">
        <f>+'Indice PondENGHO'!AB84/'Indice PondENGHO'!AB72-1</f>
        <v>1.5382988905421233</v>
      </c>
      <c r="AC86" s="3">
        <f>+'Indice PondENGHO'!AC84/'Indice PondENGHO'!AC72-1</f>
        <v>1.382692962439013</v>
      </c>
      <c r="AD86" s="3">
        <f>+'Indice PondENGHO'!AD84/'Indice PondENGHO'!AD72-1</f>
        <v>1.2628640653788774</v>
      </c>
      <c r="AE86" s="3">
        <f>+'Indice PondENGHO'!AE84/'Indice PondENGHO'!AE72-1</f>
        <v>1.3048442154272308</v>
      </c>
      <c r="AF86" s="3">
        <f>+'Indice PondENGHO'!AF84/'Indice PondENGHO'!AF72-1</f>
        <v>1.5189860097835077</v>
      </c>
      <c r="AG86" s="3">
        <f>+'Indice PondENGHO'!AG84/'Indice PondENGHO'!AG72-1</f>
        <v>1.3579391577336071</v>
      </c>
      <c r="AH86" s="3">
        <f>+'Indice PondENGHO'!AH84/'Indice PondENGHO'!AH72-1</f>
        <v>1.2238026331245129</v>
      </c>
      <c r="AI86" s="3">
        <f>+'Indice PondENGHO'!AI84/'Indice PondENGHO'!AI72-1</f>
        <v>1.363577528767165</v>
      </c>
      <c r="AJ86" s="3">
        <f>+'Indice PondENGHO'!AJ84/'Indice PondENGHO'!AJ72-1</f>
        <v>1.5440360862704647</v>
      </c>
      <c r="AK86" s="3">
        <f>+'Indice PondENGHO'!AK84/'Indice PondENGHO'!AK72-1</f>
        <v>1.2832055670424398</v>
      </c>
      <c r="AL86" s="3">
        <f>+'Indice PondENGHO'!AL84/'Indice PondENGHO'!AL72-1</f>
        <v>1.6497235814263518</v>
      </c>
      <c r="AM86" s="11">
        <f>+'Indice PondENGHO'!AM84/'Indice PondENGHO'!AM72-1</f>
        <v>1.3003779115265077</v>
      </c>
      <c r="AN86" s="10">
        <f>+'Indice PondENGHO'!AN84/'Indice PondENGHO'!AN72-1</f>
        <v>1.5375803303236388</v>
      </c>
      <c r="AO86" s="3">
        <f>+'Indice PondENGHO'!AO84/'Indice PondENGHO'!AO72-1</f>
        <v>1.3781551071110716</v>
      </c>
      <c r="AP86" s="3">
        <f>+'Indice PondENGHO'!AP84/'Indice PondENGHO'!AP72-1</f>
        <v>1.2704422748204944</v>
      </c>
      <c r="AQ86" s="3">
        <f>+'Indice PondENGHO'!AQ84/'Indice PondENGHO'!AQ72-1</f>
        <v>1.3113393409614491</v>
      </c>
      <c r="AR86" s="3">
        <f>+'Indice PondENGHO'!AR84/'Indice PondENGHO'!AR72-1</f>
        <v>1.5181584788104683</v>
      </c>
      <c r="AS86" s="3">
        <f>+'Indice PondENGHO'!AS84/'Indice PondENGHO'!AS72-1</f>
        <v>1.3433379415080933</v>
      </c>
      <c r="AT86" s="3">
        <f>+'Indice PondENGHO'!AT84/'Indice PondENGHO'!AT72-1</f>
        <v>1.2222291490710067</v>
      </c>
      <c r="AU86" s="3">
        <f>+'Indice PondENGHO'!AU84/'Indice PondENGHO'!AU72-1</f>
        <v>1.3590662346443563</v>
      </c>
      <c r="AV86" s="3">
        <f>+'Indice PondENGHO'!AV84/'Indice PondENGHO'!AV72-1</f>
        <v>1.550559520688493</v>
      </c>
      <c r="AW86" s="3">
        <f>+'Indice PondENGHO'!AW84/'Indice PondENGHO'!AW72-1</f>
        <v>1.2784598359272947</v>
      </c>
      <c r="AX86" s="3">
        <f>+'Indice PondENGHO'!AX84/'Indice PondENGHO'!AX72-1</f>
        <v>1.6460116252966124</v>
      </c>
      <c r="AY86" s="11">
        <f>+'Indice PondENGHO'!AY84/'Indice PondENGHO'!AY72-1</f>
        <v>1.2992118483704496</v>
      </c>
      <c r="AZ86" s="10">
        <f>+'Indice PondENGHO'!AZ84/'Indice PondENGHO'!AZ72-1</f>
        <v>1.5375287940921245</v>
      </c>
      <c r="BA86" s="3">
        <f>+'Indice PondENGHO'!BA84/'Indice PondENGHO'!BA72-1</f>
        <v>1.3670919243761843</v>
      </c>
      <c r="BB86" s="3">
        <f>+'Indice PondENGHO'!BB84/'Indice PondENGHO'!BB72-1</f>
        <v>1.2788576763882049</v>
      </c>
      <c r="BC86" s="3">
        <f>+'Indice PondENGHO'!BC84/'Indice PondENGHO'!BC72-1</f>
        <v>1.3284628872956148</v>
      </c>
      <c r="BD86" s="3">
        <f>+'Indice PondENGHO'!BD84/'Indice PondENGHO'!BD72-1</f>
        <v>1.5200103493742714</v>
      </c>
      <c r="BE86" s="3">
        <f>+'Indice PondENGHO'!BE84/'Indice PondENGHO'!BE72-1</f>
        <v>1.331073523482873</v>
      </c>
      <c r="BF86" s="3">
        <f>+'Indice PondENGHO'!BF84/'Indice PondENGHO'!BF72-1</f>
        <v>1.2241735965421654</v>
      </c>
      <c r="BG86" s="3">
        <f>+'Indice PondENGHO'!BG84/'Indice PondENGHO'!BG72-1</f>
        <v>1.3602258069097846</v>
      </c>
      <c r="BH86" s="3">
        <f>+'Indice PondENGHO'!BH84/'Indice PondENGHO'!BH72-1</f>
        <v>1.5552525616889366</v>
      </c>
      <c r="BI86" s="3">
        <f>+'Indice PondENGHO'!BI84/'Indice PondENGHO'!BI72-1</f>
        <v>1.2933828375195615</v>
      </c>
      <c r="BJ86" s="3">
        <f>+'Indice PondENGHO'!BJ84/'Indice PondENGHO'!BJ72-1</f>
        <v>1.6422675172086425</v>
      </c>
      <c r="BK86" s="11">
        <f>+'Indice PondENGHO'!BK84/'Indice PondENGHO'!BK72-1</f>
        <v>1.3001215049295629</v>
      </c>
      <c r="BL86" s="3">
        <f>+'Indice PondENGHO'!BL84/'Indice PondENGHO'!BL72-1</f>
        <v>1.4385769150439902</v>
      </c>
      <c r="BM86" s="3">
        <f>+'Indice PondENGHO'!BM84/'Indice PondENGHO'!BM72-1</f>
        <v>1.4288137399763152</v>
      </c>
      <c r="BN86" s="3">
        <f>+'Indice PondENGHO'!BN84/'Indice PondENGHO'!BN72-1</f>
        <v>1.4279346144317118</v>
      </c>
      <c r="BO86" s="3">
        <f>+'Indice PondENGHO'!BO84/'Indice PondENGHO'!BO72-1</f>
        <v>1.421170324380062</v>
      </c>
      <c r="BP86" s="3">
        <f>+'Indice PondENGHO'!BP84/'Indice PondENGHO'!BP72-1</f>
        <v>1.4225316776760333</v>
      </c>
      <c r="BQ86" s="10">
        <f>+'Indice PondENGHO'!BQ84/'Indice PondENGHO'!BQ72-1</f>
        <v>1.5379096066428728</v>
      </c>
      <c r="BR86" s="3">
        <f>+'Indice PondENGHO'!BR84/'Indice PondENGHO'!BR72-1</f>
        <v>1.3770279821648104</v>
      </c>
      <c r="BS86" s="3">
        <f>+'Indice PondENGHO'!BS84/'Indice PondENGHO'!BS72-1</f>
        <v>1.266725387426539</v>
      </c>
      <c r="BT86" s="3">
        <f>+'Indice PondENGHO'!BT84/'Indice PondENGHO'!BT72-1</f>
        <v>1.3118271527324668</v>
      </c>
      <c r="BU86" s="3">
        <f>+'Indice PondENGHO'!BU84/'Indice PondENGHO'!BU72-1</f>
        <v>1.5220140205625738</v>
      </c>
      <c r="BV86" s="3">
        <f>+'Indice PondENGHO'!BV84/'Indice PondENGHO'!BV72-1</f>
        <v>1.3441064850780386</v>
      </c>
      <c r="BW86" s="3">
        <f>+'Indice PondENGHO'!BW84/'Indice PondENGHO'!BW72-1</f>
        <v>1.222103248252818</v>
      </c>
      <c r="BX86" s="3">
        <f>+'Indice PondENGHO'!BX84/'Indice PondENGHO'!BX72-1</f>
        <v>1.3598052108903378</v>
      </c>
      <c r="BY86" s="3">
        <f>+'Indice PondENGHO'!BY84/'Indice PondENGHO'!BY72-1</f>
        <v>1.5499881072955581</v>
      </c>
      <c r="BZ86" s="3">
        <f>+'Indice PondENGHO'!BZ84/'Indice PondENGHO'!BZ72-1</f>
        <v>1.284424203435147</v>
      </c>
      <c r="CA86" s="3">
        <f>+'Indice PondENGHO'!CA84/'Indice PondENGHO'!CA72-1</f>
        <v>1.6458459759569593</v>
      </c>
      <c r="CB86" s="11">
        <f>+'Indice PondENGHO'!CB84/'Indice PondENGHO'!CB72-1</f>
        <v>1.300721482767218</v>
      </c>
      <c r="CC86" s="3">
        <f>+'Indice PondENGHO'!CC84/'Indice PondENGHO'!CC72-1</f>
        <v>1.4261601945107976</v>
      </c>
      <c r="CD86" s="3">
        <f>+'Indice PondENGHO'!CD84/'Indice PondENGHO'!CD72-1</f>
        <v>1.4261601945107976</v>
      </c>
      <c r="CF86" s="3">
        <f t="shared" ref="CF86" si="26">+BL86-BP86</f>
        <v>1.6045237367956933E-2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tabSelected="1" topLeftCell="A2" zoomScale="83" zoomScaleNormal="85" workbookViewId="0">
      <selection activeCell="J3" sqref="J3"/>
    </sheetView>
  </sheetViews>
  <sheetFormatPr baseColWidth="10" defaultRowHeight="14.5" x14ac:dyDescent="0.35"/>
  <cols>
    <col min="2" max="2" width="14" bestFit="1" customWidth="1"/>
    <col min="5" max="5" width="26.54296875" bestFit="1" customWidth="1"/>
    <col min="7" max="8" width="19.36328125" customWidth="1"/>
  </cols>
  <sheetData>
    <row r="2" spans="1:19" x14ac:dyDescent="0.35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35">
      <c r="A3" s="59"/>
      <c r="B3" s="59"/>
      <c r="C3" s="59"/>
      <c r="D3" s="59"/>
      <c r="E3" s="76" t="s">
        <v>133</v>
      </c>
      <c r="F3" s="76"/>
      <c r="G3" s="76"/>
      <c r="H3" s="76"/>
      <c r="I3" s="59"/>
      <c r="K3" s="76" t="s">
        <v>134</v>
      </c>
      <c r="L3" s="76"/>
      <c r="M3" s="76"/>
      <c r="N3" s="76"/>
    </row>
    <row r="4" spans="1:19" x14ac:dyDescent="0.35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35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35">
      <c r="A6" s="59"/>
      <c r="B6" s="59"/>
      <c r="C6" s="59">
        <f>+COLUMN($BL$1)</f>
        <v>64</v>
      </c>
      <c r="D6" s="65">
        <f>+$B$7</f>
        <v>45200</v>
      </c>
      <c r="E6" s="59" t="s">
        <v>130</v>
      </c>
      <c r="F6" s="59">
        <v>1</v>
      </c>
      <c r="G6" s="61">
        <f>100*VLOOKUP($D$6,'Infla Mensual PondENGHO'!$A$3:$BP$100000,$C6)</f>
        <v>8.1310040635020222</v>
      </c>
      <c r="H6" s="61">
        <f>100*VLOOKUP($D$6,'Infla Interanual PondENGHO'!$A$3:$BP$100000,$C6)</f>
        <v>143.85769150439901</v>
      </c>
      <c r="I6" s="59"/>
      <c r="K6" s="67">
        <f>+DATE(P6,Q6,1)</f>
        <v>44835</v>
      </c>
      <c r="L6" s="38" t="s">
        <v>137</v>
      </c>
      <c r="M6" s="68">
        <f>100*VLOOKUP($K6,'Infla Mensual PondENGHO'!$A$3:'Infla Mensual PondENGHO'!$A$3:$BP$1000000,COLUMN($BL$1),FALSE)</f>
        <v>6.3011256746834388</v>
      </c>
      <c r="P6">
        <f>+YEAR(D6)-1</f>
        <v>2022</v>
      </c>
      <c r="Q6">
        <f>+MONTH(D6)</f>
        <v>10</v>
      </c>
      <c r="S6">
        <v>1</v>
      </c>
    </row>
    <row r="7" spans="1:19" x14ac:dyDescent="0.35">
      <c r="A7" s="59"/>
      <c r="B7" s="65">
        <f>+MAX('Infla Mensual PondENGHO'!A4:A100000)</f>
        <v>45200</v>
      </c>
      <c r="C7" s="59">
        <f>+C6+1</f>
        <v>65</v>
      </c>
      <c r="D7" s="65">
        <f t="shared" ref="D7:D10" si="0">+$B$7</f>
        <v>45200</v>
      </c>
      <c r="E7" s="59"/>
      <c r="F7" s="59">
        <f>+F6+1</f>
        <v>2</v>
      </c>
      <c r="G7" s="72">
        <f>100*VLOOKUP($D$6,'Infla Mensual PondENGHO'!$A$3:$BP$100000,$C7)</f>
        <v>8.2531664141957339</v>
      </c>
      <c r="H7" s="61">
        <f>100*VLOOKUP($D$6,'Infla Interanual PondENGHO'!$A$3:$BP$100000,$C7)</f>
        <v>142.88137399763153</v>
      </c>
      <c r="I7" s="59"/>
      <c r="K7" s="67">
        <f t="shared" ref="K7:K18" si="1">+DATE(P7,Q7,1)</f>
        <v>44866</v>
      </c>
      <c r="L7" s="38" t="s">
        <v>137</v>
      </c>
      <c r="M7" s="68">
        <f>100*VLOOKUP($K7,'Infla Mensual PondENGHO'!$A$3:'Infla Mensual PondENGHO'!$A$3:$BP$1000000,COLUMN($BL$1),FALSE)</f>
        <v>4.6510375680181459</v>
      </c>
      <c r="P7">
        <f>+IF(Q6=12,P6+1,P6)</f>
        <v>2022</v>
      </c>
      <c r="Q7">
        <f>+IF(Q6=12,1,Q6+1)</f>
        <v>11</v>
      </c>
      <c r="S7">
        <f>+S6+1</f>
        <v>2</v>
      </c>
    </row>
    <row r="8" spans="1:19" x14ac:dyDescent="0.35">
      <c r="A8" s="59"/>
      <c r="B8" s="59"/>
      <c r="C8" s="59">
        <f t="shared" ref="C8:C10" si="2">+C7+1</f>
        <v>66</v>
      </c>
      <c r="D8" s="65">
        <f t="shared" si="0"/>
        <v>45200</v>
      </c>
      <c r="E8" s="59"/>
      <c r="F8" s="59">
        <f t="shared" ref="F8:F9" si="3">+F7+1</f>
        <v>3</v>
      </c>
      <c r="G8" s="72">
        <f>100*VLOOKUP($D$6,'Infla Mensual PondENGHO'!$A$3:$BP$100000,$C8)</f>
        <v>8.2852463205679747</v>
      </c>
      <c r="H8" s="61">
        <f>100*VLOOKUP($D$6,'Infla Interanual PondENGHO'!$A$3:$BP$100000,$C8)</f>
        <v>142.79346144317117</v>
      </c>
      <c r="I8" s="59"/>
      <c r="K8" s="67">
        <f t="shared" si="1"/>
        <v>44896</v>
      </c>
      <c r="L8" s="38" t="s">
        <v>137</v>
      </c>
      <c r="M8" s="68">
        <f>100*VLOOKUP($K8,'Infla Mensual PondENGHO'!$A$3:'Infla Mensual PondENGHO'!$A$3:$BP$1000000,COLUMN($BL$1),FALSE)</f>
        <v>4.8565417168664249</v>
      </c>
      <c r="P8">
        <f t="shared" ref="P8:P17" si="4">+IF(Q7=12,P7+1,P7)</f>
        <v>2022</v>
      </c>
      <c r="Q8">
        <f t="shared" ref="Q8:Q17" si="5">+IF(Q7=12,1,Q7+1)</f>
        <v>12</v>
      </c>
      <c r="S8">
        <f t="shared" ref="S8:S17" si="6">+S7+1</f>
        <v>3</v>
      </c>
    </row>
    <row r="9" spans="1:19" x14ac:dyDescent="0.35">
      <c r="A9" s="59"/>
      <c r="B9" s="59"/>
      <c r="C9" s="59">
        <f t="shared" si="2"/>
        <v>67</v>
      </c>
      <c r="D9" s="65">
        <f t="shared" si="0"/>
        <v>45200</v>
      </c>
      <c r="E9" s="59"/>
      <c r="F9" s="59">
        <f t="shared" si="3"/>
        <v>4</v>
      </c>
      <c r="G9" s="72">
        <f>100*VLOOKUP($D$6,'Infla Mensual PondENGHO'!$A$3:$BP$100000,$C9)</f>
        <v>8.2907970696898694</v>
      </c>
      <c r="H9" s="61">
        <f>100*VLOOKUP($D$6,'Infla Interanual PondENGHO'!$A$3:$BP$100000,$C9)</f>
        <v>142.11703243800619</v>
      </c>
      <c r="I9" s="59"/>
      <c r="K9" s="67">
        <f t="shared" si="1"/>
        <v>44927</v>
      </c>
      <c r="L9" s="38" t="s">
        <v>137</v>
      </c>
      <c r="M9" s="68">
        <f>100*VLOOKUP($K9,'Infla Mensual PondENGHO'!$A$3:'Infla Mensual PondENGHO'!$A$3:$BP$1000000,COLUMN($BL$1),FALSE)</f>
        <v>6.1559174360696023</v>
      </c>
      <c r="P9">
        <f t="shared" si="4"/>
        <v>2023</v>
      </c>
      <c r="Q9">
        <f t="shared" si="5"/>
        <v>1</v>
      </c>
      <c r="S9">
        <f t="shared" si="6"/>
        <v>4</v>
      </c>
    </row>
    <row r="10" spans="1:19" x14ac:dyDescent="0.35">
      <c r="A10" s="59"/>
      <c r="B10" s="59"/>
      <c r="C10" s="59">
        <f t="shared" si="2"/>
        <v>68</v>
      </c>
      <c r="D10" s="65">
        <f t="shared" si="0"/>
        <v>45200</v>
      </c>
      <c r="E10" s="59" t="s">
        <v>131</v>
      </c>
      <c r="F10" s="59">
        <v>5</v>
      </c>
      <c r="G10" s="72">
        <f>100*VLOOKUP($D$6,'Infla Mensual PondENGHO'!$A$3:$BP$100000,$C10)</f>
        <v>8.3794170557853533</v>
      </c>
      <c r="H10" s="61">
        <f>100*VLOOKUP($D$6,'Infla Interanual PondENGHO'!$A$3:$BP$100000,$C10)</f>
        <v>142.25316776760332</v>
      </c>
      <c r="I10" s="59"/>
      <c r="K10" s="67">
        <f t="shared" si="1"/>
        <v>44958</v>
      </c>
      <c r="L10" s="38" t="s">
        <v>137</v>
      </c>
      <c r="M10" s="68">
        <f>100*VLOOKUP($K10,'Infla Mensual PondENGHO'!$A$3:'Infla Mensual PondENGHO'!$A$3:$BP$1000000,COLUMN($BL$1),FALSE)</f>
        <v>7.2396997116398465</v>
      </c>
      <c r="P10">
        <f t="shared" si="4"/>
        <v>2023</v>
      </c>
      <c r="Q10">
        <f t="shared" si="5"/>
        <v>2</v>
      </c>
      <c r="S10">
        <f t="shared" si="6"/>
        <v>5</v>
      </c>
    </row>
    <row r="11" spans="1:19" x14ac:dyDescent="0.35">
      <c r="A11" s="59"/>
      <c r="B11" s="59"/>
      <c r="C11" s="59"/>
      <c r="D11" s="59"/>
      <c r="E11" s="62"/>
      <c r="F11" s="59"/>
      <c r="G11" s="59"/>
      <c r="H11" s="59"/>
      <c r="I11" s="59"/>
      <c r="K11" s="67">
        <f t="shared" si="1"/>
        <v>44986</v>
      </c>
      <c r="L11" s="38" t="s">
        <v>137</v>
      </c>
      <c r="M11" s="68">
        <f>100*VLOOKUP($K11,'Infla Mensual PondENGHO'!$A$3:'Infla Mensual PondENGHO'!$A$3:$BP$1000000,COLUMN($BL$1),FALSE)</f>
        <v>7.7586494832337705</v>
      </c>
      <c r="P11">
        <f t="shared" si="4"/>
        <v>2023</v>
      </c>
      <c r="Q11">
        <f t="shared" si="5"/>
        <v>3</v>
      </c>
      <c r="S11">
        <f t="shared" si="6"/>
        <v>6</v>
      </c>
    </row>
    <row r="12" spans="1:19" x14ac:dyDescent="0.35">
      <c r="A12" s="59"/>
      <c r="B12" s="59"/>
      <c r="C12" s="59"/>
      <c r="D12" s="59"/>
      <c r="E12" s="76" t="s">
        <v>132</v>
      </c>
      <c r="F12" s="76"/>
      <c r="G12" s="64">
        <f>+G6-G10</f>
        <v>-0.24841299228333114</v>
      </c>
      <c r="H12" s="64">
        <f t="shared" ref="H12" si="7">+H6-H10</f>
        <v>1.6045237367956986</v>
      </c>
      <c r="I12" s="59"/>
      <c r="K12" s="67">
        <f t="shared" si="1"/>
        <v>45017</v>
      </c>
      <c r="L12" s="38" t="s">
        <v>137</v>
      </c>
      <c r="M12" s="68">
        <f>100*VLOOKUP($K12,'Infla Mensual PondENGHO'!$A$3:'Infla Mensual PondENGHO'!$A$3:$BP$1000000,COLUMN($BL$1),FALSE)</f>
        <v>8.5946149900761881</v>
      </c>
      <c r="P12">
        <f t="shared" si="4"/>
        <v>2023</v>
      </c>
      <c r="Q12">
        <f t="shared" si="5"/>
        <v>4</v>
      </c>
      <c r="S12">
        <f t="shared" si="6"/>
        <v>7</v>
      </c>
    </row>
    <row r="13" spans="1:19" x14ac:dyDescent="0.35">
      <c r="A13" s="59"/>
      <c r="B13" s="59"/>
      <c r="C13" s="59"/>
      <c r="D13" s="59"/>
      <c r="E13" s="59"/>
      <c r="F13" s="59"/>
      <c r="G13" s="59"/>
      <c r="H13" s="59"/>
      <c r="I13" s="59"/>
      <c r="K13" s="67">
        <f t="shared" si="1"/>
        <v>45047</v>
      </c>
      <c r="L13" s="38" t="s">
        <v>137</v>
      </c>
      <c r="M13" s="68">
        <f>100*VLOOKUP($K13,'Infla Mensual PondENGHO'!$A$3:'Infla Mensual PondENGHO'!$A$3:$BP$1000000,COLUMN($BL$1),FALSE)</f>
        <v>7.4337232159194189</v>
      </c>
      <c r="P13">
        <f t="shared" si="4"/>
        <v>2023</v>
      </c>
      <c r="Q13">
        <f t="shared" si="5"/>
        <v>5</v>
      </c>
      <c r="S13">
        <f t="shared" si="6"/>
        <v>8</v>
      </c>
    </row>
    <row r="14" spans="1:19" x14ac:dyDescent="0.35">
      <c r="K14" s="67">
        <f t="shared" si="1"/>
        <v>45078</v>
      </c>
      <c r="L14" s="38" t="s">
        <v>137</v>
      </c>
      <c r="M14" s="68">
        <f>100*VLOOKUP($K14,'Infla Mensual PondENGHO'!$A$3:'Infla Mensual PondENGHO'!$A$3:$BP$1000000,COLUMN($BL$1),FALSE)</f>
        <v>5.6976255082355154</v>
      </c>
      <c r="P14">
        <f t="shared" si="4"/>
        <v>2023</v>
      </c>
      <c r="Q14">
        <f t="shared" si="5"/>
        <v>6</v>
      </c>
      <c r="S14">
        <f t="shared" si="6"/>
        <v>9</v>
      </c>
    </row>
    <row r="15" spans="1:19" x14ac:dyDescent="0.35">
      <c r="K15" s="67">
        <f t="shared" si="1"/>
        <v>45108</v>
      </c>
      <c r="L15" s="38" t="s">
        <v>137</v>
      </c>
      <c r="M15" s="68">
        <f>100*VLOOKUP($K15,'Infla Mensual PondENGHO'!$A$3:'Infla Mensual PondENGHO'!$A$3:$BP$1000000,COLUMN($BL$1),FALSE)</f>
        <v>6.1142218424594663</v>
      </c>
      <c r="P15">
        <f t="shared" si="4"/>
        <v>2023</v>
      </c>
      <c r="Q15">
        <f t="shared" si="5"/>
        <v>7</v>
      </c>
      <c r="S15">
        <f t="shared" si="6"/>
        <v>10</v>
      </c>
    </row>
    <row r="16" spans="1:19" x14ac:dyDescent="0.35">
      <c r="K16" s="67">
        <f t="shared" si="1"/>
        <v>45139</v>
      </c>
      <c r="L16" s="38" t="s">
        <v>137</v>
      </c>
      <c r="M16" s="68">
        <f>100*VLOOKUP($K16,'Infla Mensual PondENGHO'!$A$3:'Infla Mensual PondENGHO'!$A$3:$BP$1000000,COLUMN($BL$1),FALSE)</f>
        <v>13.051800137981262</v>
      </c>
      <c r="P16">
        <f t="shared" si="4"/>
        <v>2023</v>
      </c>
      <c r="Q16">
        <f t="shared" si="5"/>
        <v>8</v>
      </c>
      <c r="S16">
        <f t="shared" si="6"/>
        <v>11</v>
      </c>
    </row>
    <row r="17" spans="8:19" x14ac:dyDescent="0.35">
      <c r="K17" s="67">
        <f t="shared" si="1"/>
        <v>45170</v>
      </c>
      <c r="L17" s="38" t="s">
        <v>137</v>
      </c>
      <c r="M17" s="68">
        <f>100*VLOOKUP($K17,'Infla Mensual PondENGHO'!$A$3:'Infla Mensual PondENGHO'!$A$3:$BP$1000000,COLUMN($BL$1),FALSE)</f>
        <v>13.247857195113033</v>
      </c>
      <c r="P17">
        <f t="shared" si="4"/>
        <v>2023</v>
      </c>
      <c r="Q17">
        <f t="shared" si="5"/>
        <v>9</v>
      </c>
      <c r="S17">
        <f t="shared" si="6"/>
        <v>12</v>
      </c>
    </row>
    <row r="18" spans="8:19" x14ac:dyDescent="0.35">
      <c r="K18" s="67">
        <f t="shared" si="1"/>
        <v>45200</v>
      </c>
      <c r="L18" s="38" t="s">
        <v>137</v>
      </c>
      <c r="M18" s="68">
        <f>100*VLOOKUP($K18,'Infla Mensual PondENGHO'!$A$3:'Infla Mensual PondENGHO'!$A$3:$BP$1000000,COLUMN($BL$1),FALSE)</f>
        <v>8.1310040635020222</v>
      </c>
      <c r="P18">
        <f t="shared" ref="P18" si="8">+IF(Q17=12,P17+1,P17)</f>
        <v>2023</v>
      </c>
      <c r="Q18">
        <f t="shared" ref="Q18" si="9">+IF(Q17=12,1,Q17+1)</f>
        <v>10</v>
      </c>
      <c r="S18">
        <f t="shared" ref="S18" si="10">+S17+1</f>
        <v>13</v>
      </c>
    </row>
    <row r="19" spans="8:19" x14ac:dyDescent="0.35">
      <c r="K19" s="67">
        <f>+K6</f>
        <v>44835</v>
      </c>
      <c r="L19" s="38" t="s">
        <v>138</v>
      </c>
      <c r="M19" s="68">
        <f>100*VLOOKUP($K19,'Infla Mensual PondENGHO'!$A$3:'Infla Mensual PondENGHO'!$A$3:$BP$1000000,COLUMN($BM$1),FALSE)</f>
        <v>6.3305875648651311</v>
      </c>
    </row>
    <row r="20" spans="8:19" x14ac:dyDescent="0.35">
      <c r="K20" s="67">
        <f t="shared" ref="K20:K70" si="11">+K7</f>
        <v>44866</v>
      </c>
      <c r="L20" s="38" t="s">
        <v>138</v>
      </c>
      <c r="M20" s="68">
        <f>100*VLOOKUP($K20,'Infla Mensual PondENGHO'!$A$3:'Infla Mensual PondENGHO'!$A$3:$BP$1000000,COLUMN($BM$1),FALSE)</f>
        <v>4.8082913552601747</v>
      </c>
    </row>
    <row r="21" spans="8:19" x14ac:dyDescent="0.35">
      <c r="K21" s="67">
        <f t="shared" si="11"/>
        <v>44896</v>
      </c>
      <c r="L21" s="38" t="s">
        <v>138</v>
      </c>
      <c r="M21" s="68">
        <f>100*VLOOKUP($K21,'Infla Mensual PondENGHO'!$A$3:'Infla Mensual PondENGHO'!$A$3:$BP$1000000,COLUMN($BM$1),FALSE)</f>
        <v>5.0135315538827108</v>
      </c>
    </row>
    <row r="22" spans="8:19" x14ac:dyDescent="0.35">
      <c r="H22" s="58"/>
      <c r="K22" s="67">
        <f t="shared" si="11"/>
        <v>44927</v>
      </c>
      <c r="L22" s="38" t="s">
        <v>138</v>
      </c>
      <c r="M22" s="68">
        <f>100*VLOOKUP($K22,'Infla Mensual PondENGHO'!$A$3:'Infla Mensual PondENGHO'!$A$3:$BP$1000000,COLUMN($BM$1),FALSE)</f>
        <v>6.0936999023126992</v>
      </c>
    </row>
    <row r="23" spans="8:19" x14ac:dyDescent="0.35">
      <c r="K23" s="67">
        <f t="shared" si="11"/>
        <v>44958</v>
      </c>
      <c r="L23" s="38" t="s">
        <v>138</v>
      </c>
      <c r="M23" s="68">
        <f>100*VLOOKUP($K23,'Infla Mensual PondENGHO'!$A$3:'Infla Mensual PondENGHO'!$A$3:$BP$1000000,COLUMN($BM$1),FALSE)</f>
        <v>6.90408772374278</v>
      </c>
    </row>
    <row r="24" spans="8:19" x14ac:dyDescent="0.35">
      <c r="K24" s="67">
        <f t="shared" si="11"/>
        <v>44986</v>
      </c>
      <c r="L24" s="38" t="s">
        <v>138</v>
      </c>
      <c r="M24" s="68">
        <f>100*VLOOKUP($K24,'Infla Mensual PondENGHO'!$A$3:'Infla Mensual PondENGHO'!$A$3:$BP$1000000,COLUMN($BM$1),FALSE)</f>
        <v>7.7692264898693075</v>
      </c>
    </row>
    <row r="25" spans="8:19" x14ac:dyDescent="0.35">
      <c r="K25" s="67">
        <f t="shared" si="11"/>
        <v>45017</v>
      </c>
      <c r="L25" s="38" t="s">
        <v>138</v>
      </c>
      <c r="M25" s="68">
        <f>100*VLOOKUP($K25,'Infla Mensual PondENGHO'!$A$3:'Infla Mensual PondENGHO'!$A$3:$BP$1000000,COLUMN($BM$1),FALSE)</f>
        <v>8.4412651823325913</v>
      </c>
    </row>
    <row r="26" spans="8:19" x14ac:dyDescent="0.35">
      <c r="K26" s="67">
        <f t="shared" si="11"/>
        <v>45047</v>
      </c>
      <c r="L26" s="38" t="s">
        <v>138</v>
      </c>
      <c r="M26" s="68">
        <f>100*VLOOKUP($K26,'Infla Mensual PondENGHO'!$A$3:'Infla Mensual PondENGHO'!$A$3:$BP$1000000,COLUMN($BM$1),FALSE)</f>
        <v>7.5823020190075141</v>
      </c>
    </row>
    <row r="27" spans="8:19" x14ac:dyDescent="0.35">
      <c r="K27" s="67">
        <f t="shared" si="11"/>
        <v>45078</v>
      </c>
      <c r="L27" s="38" t="s">
        <v>138</v>
      </c>
      <c r="M27" s="68">
        <f>100*VLOOKUP($K27,'Infla Mensual PondENGHO'!$A$3:'Infla Mensual PondENGHO'!$A$3:$BP$1000000,COLUMN($BM$1),FALSE)</f>
        <v>5.7797379716095554</v>
      </c>
    </row>
    <row r="28" spans="8:19" x14ac:dyDescent="0.35">
      <c r="K28" s="67">
        <f t="shared" si="11"/>
        <v>45108</v>
      </c>
      <c r="L28" s="38" t="s">
        <v>138</v>
      </c>
      <c r="M28" s="68">
        <f>100*VLOOKUP($K28,'Infla Mensual PondENGHO'!$A$3:'Infla Mensual PondENGHO'!$A$3:$BP$1000000,COLUMN($BM$1),FALSE)</f>
        <v>6.2276960487531063</v>
      </c>
    </row>
    <row r="29" spans="8:19" x14ac:dyDescent="0.35">
      <c r="K29" s="67">
        <f t="shared" si="11"/>
        <v>45139</v>
      </c>
      <c r="L29" s="38" t="s">
        <v>138</v>
      </c>
      <c r="M29" s="68">
        <f>100*VLOOKUP($K29,'Infla Mensual PondENGHO'!$A$3:'Infla Mensual PondENGHO'!$A$3:$BP$1000000,COLUMN($BM$1),FALSE)</f>
        <v>12.599511781629346</v>
      </c>
    </row>
    <row r="30" spans="8:19" x14ac:dyDescent="0.35">
      <c r="K30" s="67">
        <f t="shared" si="11"/>
        <v>45170</v>
      </c>
      <c r="L30" s="38" t="s">
        <v>138</v>
      </c>
      <c r="M30" s="68">
        <f>100*VLOOKUP($K30,'Infla Mensual PondENGHO'!$A$3:'Infla Mensual PondENGHO'!$A$3:$BP$1000000,COLUMN($BM$1),FALSE)</f>
        <v>12.985278325771588</v>
      </c>
    </row>
    <row r="31" spans="8:19" x14ac:dyDescent="0.35">
      <c r="K31" s="67">
        <f t="shared" si="11"/>
        <v>45200</v>
      </c>
      <c r="L31" s="38" t="s">
        <v>138</v>
      </c>
      <c r="M31" s="68">
        <f>100*VLOOKUP($K31,'Infla Mensual PondENGHO'!$A$3:'Infla Mensual PondENGHO'!$A$3:$BP$1000000,COLUMN($BM$1),FALSE)</f>
        <v>8.2531664141957339</v>
      </c>
    </row>
    <row r="32" spans="8:19" x14ac:dyDescent="0.35">
      <c r="K32" s="67">
        <f t="shared" si="11"/>
        <v>44835</v>
      </c>
      <c r="L32" s="38" t="s">
        <v>139</v>
      </c>
      <c r="M32" s="68">
        <f>100*VLOOKUP($K32,'Infla Mensual PondENGHO'!$A$3:'Infla Mensual PondENGHO'!$A$3:$BP$1000000,COLUMN($BN$1),FALSE)</f>
        <v>6.3865972209353528</v>
      </c>
    </row>
    <row r="33" spans="11:13" x14ac:dyDescent="0.35">
      <c r="K33" s="67">
        <f t="shared" si="11"/>
        <v>44866</v>
      </c>
      <c r="L33" s="38" t="s">
        <v>139</v>
      </c>
      <c r="M33" s="68">
        <f>100*VLOOKUP($K33,'Infla Mensual PondENGHO'!$A$3:'Infla Mensual PondENGHO'!$A$3:$BP$1000000,COLUMN($BN$1),FALSE)</f>
        <v>4.8429118122409909</v>
      </c>
    </row>
    <row r="34" spans="11:13" x14ac:dyDescent="0.35">
      <c r="K34" s="67">
        <f t="shared" si="11"/>
        <v>44896</v>
      </c>
      <c r="L34" s="38" t="s">
        <v>139</v>
      </c>
      <c r="M34" s="68">
        <f>100*VLOOKUP($K34,'Infla Mensual PondENGHO'!$A$3:'Infla Mensual PondENGHO'!$A$3:$BP$1000000,COLUMN($BN$1),FALSE)</f>
        <v>5.0793938283961504</v>
      </c>
    </row>
    <row r="35" spans="11:13" x14ac:dyDescent="0.35">
      <c r="K35" s="67">
        <f t="shared" si="11"/>
        <v>44927</v>
      </c>
      <c r="L35" s="38" t="s">
        <v>139</v>
      </c>
      <c r="M35" s="68">
        <f>100*VLOOKUP($K35,'Infla Mensual PondENGHO'!$A$3:'Infla Mensual PondENGHO'!$A$3:$BP$1000000,COLUMN($BN$1),FALSE)</f>
        <v>6.0238380928839597</v>
      </c>
    </row>
    <row r="36" spans="11:13" x14ac:dyDescent="0.35">
      <c r="K36" s="67">
        <f t="shared" si="11"/>
        <v>44958</v>
      </c>
      <c r="L36" s="38" t="s">
        <v>139</v>
      </c>
      <c r="M36" s="68">
        <f>100*VLOOKUP($K36,'Infla Mensual PondENGHO'!$A$3:'Infla Mensual PondENGHO'!$A$3:$BP$1000000,COLUMN($BN$1),FALSE)</f>
        <v>6.7498851489504963</v>
      </c>
    </row>
    <row r="37" spans="11:13" x14ac:dyDescent="0.35">
      <c r="K37" s="67">
        <f t="shared" si="11"/>
        <v>44986</v>
      </c>
      <c r="L37" s="38" t="s">
        <v>139</v>
      </c>
      <c r="M37" s="68">
        <f>100*VLOOKUP($K37,'Infla Mensual PondENGHO'!$A$3:'Infla Mensual PondENGHO'!$A$3:$BP$1000000,COLUMN($BN$1),FALSE)</f>
        <v>7.8038619876598547</v>
      </c>
    </row>
    <row r="38" spans="11:13" x14ac:dyDescent="0.35">
      <c r="K38" s="67">
        <f t="shared" si="11"/>
        <v>45017</v>
      </c>
      <c r="L38" s="38" t="s">
        <v>139</v>
      </c>
      <c r="M38" s="68">
        <f>100*VLOOKUP($K38,'Infla Mensual PondENGHO'!$A$3:'Infla Mensual PondENGHO'!$A$3:$BP$1000000,COLUMN($BN$1),FALSE)</f>
        <v>8.4299632029146032</v>
      </c>
    </row>
    <row r="39" spans="11:13" x14ac:dyDescent="0.35">
      <c r="K39" s="67">
        <f t="shared" si="11"/>
        <v>45047</v>
      </c>
      <c r="L39" s="38" t="s">
        <v>139</v>
      </c>
      <c r="M39" s="68">
        <f>100*VLOOKUP($K39,'Infla Mensual PondENGHO'!$A$3:'Infla Mensual PondENGHO'!$A$3:$BP$1000000,COLUMN($BN$1),FALSE)</f>
        <v>7.6545593138108048</v>
      </c>
    </row>
    <row r="40" spans="11:13" x14ac:dyDescent="0.35">
      <c r="K40" s="67">
        <f t="shared" si="11"/>
        <v>45078</v>
      </c>
      <c r="L40" s="38" t="s">
        <v>139</v>
      </c>
      <c r="M40" s="68">
        <f>100*VLOOKUP($K40,'Infla Mensual PondENGHO'!$A$3:'Infla Mensual PondENGHO'!$A$3:$BP$1000000,COLUMN($BN$1),FALSE)</f>
        <v>5.8441121044883193</v>
      </c>
    </row>
    <row r="41" spans="11:13" x14ac:dyDescent="0.35">
      <c r="K41" s="67">
        <f t="shared" si="11"/>
        <v>45108</v>
      </c>
      <c r="L41" s="38" t="s">
        <v>139</v>
      </c>
      <c r="M41" s="68">
        <f>100*VLOOKUP($K41,'Infla Mensual PondENGHO'!$A$3:'Infla Mensual PondENGHO'!$A$3:$BP$1000000,COLUMN($BN$1),FALSE)</f>
        <v>6.3219379750594218</v>
      </c>
    </row>
    <row r="42" spans="11:13" x14ac:dyDescent="0.35">
      <c r="K42" s="67">
        <f t="shared" si="11"/>
        <v>45139</v>
      </c>
      <c r="L42" s="38" t="s">
        <v>139</v>
      </c>
      <c r="M42" s="68">
        <f>100*VLOOKUP($K42,'Infla Mensual PondENGHO'!$A$3:'Infla Mensual PondENGHO'!$A$3:$BP$1000000,COLUMN($BN$1),FALSE)</f>
        <v>12.479389858211864</v>
      </c>
    </row>
    <row r="43" spans="11:13" x14ac:dyDescent="0.35">
      <c r="K43" s="67">
        <f t="shared" si="11"/>
        <v>45170</v>
      </c>
      <c r="L43" s="38" t="s">
        <v>139</v>
      </c>
      <c r="M43" s="68">
        <f>100*VLOOKUP($K43,'Infla Mensual PondENGHO'!$A$3:'Infla Mensual PondENGHO'!$A$3:$BP$1000000,COLUMN($BN$1),FALSE)</f>
        <v>12.891574331296173</v>
      </c>
    </row>
    <row r="44" spans="11:13" x14ac:dyDescent="0.35">
      <c r="K44" s="67">
        <f t="shared" si="11"/>
        <v>45200</v>
      </c>
      <c r="L44" s="38" t="s">
        <v>139</v>
      </c>
      <c r="M44" s="68">
        <f>100*VLOOKUP($K44,'Infla Mensual PondENGHO'!$A$3:'Infla Mensual PondENGHO'!$A$3:$BP$1000000,COLUMN($BN$1),FALSE)</f>
        <v>8.2852463205679747</v>
      </c>
    </row>
    <row r="45" spans="11:13" x14ac:dyDescent="0.35">
      <c r="K45" s="67">
        <f t="shared" si="11"/>
        <v>44835</v>
      </c>
      <c r="L45" s="38" t="s">
        <v>140</v>
      </c>
      <c r="M45" s="68">
        <f>100*VLOOKUP($K45,'Infla Mensual PondENGHO'!$A$3:'Infla Mensual PondENGHO'!$A$3:$BP$1000000,COLUMN($BO$1),FALSE)</f>
        <v>6.3538274812322548</v>
      </c>
    </row>
    <row r="46" spans="11:13" x14ac:dyDescent="0.35">
      <c r="K46" s="67">
        <f t="shared" si="11"/>
        <v>44866</v>
      </c>
      <c r="L46" s="38" t="s">
        <v>140</v>
      </c>
      <c r="M46" s="68">
        <f>100*VLOOKUP($K46,'Infla Mensual PondENGHO'!$A$3:'Infla Mensual PondENGHO'!$A$3:$BP$1000000,COLUMN($BO$1),FALSE)</f>
        <v>4.9273039395801854</v>
      </c>
    </row>
    <row r="47" spans="11:13" x14ac:dyDescent="0.35">
      <c r="K47" s="67">
        <f t="shared" si="11"/>
        <v>44896</v>
      </c>
      <c r="L47" s="38" t="s">
        <v>140</v>
      </c>
      <c r="M47" s="68">
        <f>100*VLOOKUP($K47,'Infla Mensual PondENGHO'!$A$3:'Infla Mensual PondENGHO'!$A$3:$BP$1000000,COLUMN($BO$1),FALSE)</f>
        <v>5.1670838209364245</v>
      </c>
    </row>
    <row r="48" spans="11:13" x14ac:dyDescent="0.35">
      <c r="K48" s="67">
        <f t="shared" si="11"/>
        <v>44927</v>
      </c>
      <c r="L48" s="38" t="s">
        <v>140</v>
      </c>
      <c r="M48" s="68">
        <f>100*VLOOKUP($K48,'Infla Mensual PondENGHO'!$A$3:'Infla Mensual PondENGHO'!$A$3:$BP$1000000,COLUMN($BO$1),FALSE)</f>
        <v>5.9921188490376753</v>
      </c>
    </row>
    <row r="49" spans="11:13" x14ac:dyDescent="0.35">
      <c r="K49" s="67">
        <f t="shared" si="11"/>
        <v>44958</v>
      </c>
      <c r="L49" s="38" t="s">
        <v>140</v>
      </c>
      <c r="M49" s="68">
        <f>100*VLOOKUP($K49,'Infla Mensual PondENGHO'!$A$3:'Infla Mensual PondENGHO'!$A$3:$BP$1000000,COLUMN($BO$1),FALSE)</f>
        <v>6.5236279031658073</v>
      </c>
    </row>
    <row r="50" spans="11:13" x14ac:dyDescent="0.35">
      <c r="K50" s="67">
        <f t="shared" si="11"/>
        <v>44986</v>
      </c>
      <c r="L50" s="38" t="s">
        <v>140</v>
      </c>
      <c r="M50" s="68">
        <f>100*VLOOKUP($K50,'Infla Mensual PondENGHO'!$A$3:'Infla Mensual PondENGHO'!$A$3:$BP$1000000,COLUMN($BO$1),FALSE)</f>
        <v>7.6601348602286734</v>
      </c>
    </row>
    <row r="51" spans="11:13" x14ac:dyDescent="0.35">
      <c r="K51" s="67">
        <f t="shared" si="11"/>
        <v>45017</v>
      </c>
      <c r="L51" s="38" t="s">
        <v>140</v>
      </c>
      <c r="M51" s="68">
        <f>100*VLOOKUP($K51,'Infla Mensual PondENGHO'!$A$3:'Infla Mensual PondENGHO'!$A$3:$BP$1000000,COLUMN($BO$1),FALSE)</f>
        <v>8.3468087491878507</v>
      </c>
    </row>
    <row r="52" spans="11:13" x14ac:dyDescent="0.35">
      <c r="K52" s="67">
        <f t="shared" si="11"/>
        <v>45047</v>
      </c>
      <c r="L52" s="38" t="s">
        <v>140</v>
      </c>
      <c r="M52" s="68">
        <f>100*VLOOKUP($K52,'Infla Mensual PondENGHO'!$A$3:'Infla Mensual PondENGHO'!$A$3:$BP$1000000,COLUMN($BO$1),FALSE)</f>
        <v>7.7746253814737321</v>
      </c>
    </row>
    <row r="53" spans="11:13" x14ac:dyDescent="0.35">
      <c r="K53" s="67">
        <f t="shared" si="11"/>
        <v>45078</v>
      </c>
      <c r="L53" s="38" t="s">
        <v>140</v>
      </c>
      <c r="M53" s="68">
        <f>100*VLOOKUP($K53,'Infla Mensual PondENGHO'!$A$3:'Infla Mensual PondENGHO'!$A$3:$BP$1000000,COLUMN($BO$1),FALSE)</f>
        <v>5.9827916226151467</v>
      </c>
    </row>
    <row r="54" spans="11:13" x14ac:dyDescent="0.35">
      <c r="K54" s="67">
        <f t="shared" si="11"/>
        <v>45108</v>
      </c>
      <c r="L54" s="38" t="s">
        <v>140</v>
      </c>
      <c r="M54" s="68">
        <f>100*VLOOKUP($K54,'Infla Mensual PondENGHO'!$A$3:'Infla Mensual PondENGHO'!$A$3:$BP$1000000,COLUMN($BO$1),FALSE)</f>
        <v>6.3920111007106817</v>
      </c>
    </row>
    <row r="55" spans="11:13" x14ac:dyDescent="0.35">
      <c r="K55" s="67">
        <f t="shared" si="11"/>
        <v>45139</v>
      </c>
      <c r="L55" s="38" t="s">
        <v>140</v>
      </c>
      <c r="M55" s="68">
        <f>100*VLOOKUP($K55,'Infla Mensual PondENGHO'!$A$3:'Infla Mensual PondENGHO'!$A$3:$BP$1000000,COLUMN($BO$1),FALSE)</f>
        <v>12.315197892183672</v>
      </c>
    </row>
    <row r="56" spans="11:13" x14ac:dyDescent="0.35">
      <c r="K56" s="67">
        <f t="shared" si="11"/>
        <v>45170</v>
      </c>
      <c r="L56" s="38" t="s">
        <v>140</v>
      </c>
      <c r="M56" s="68">
        <f>100*VLOOKUP($K56,'Infla Mensual PondENGHO'!$A$3:'Infla Mensual PondENGHO'!$A$3:$BP$1000000,COLUMN($BO$1),FALSE)</f>
        <v>12.713376024682056</v>
      </c>
    </row>
    <row r="57" spans="11:13" x14ac:dyDescent="0.35">
      <c r="K57" s="67">
        <f t="shared" si="11"/>
        <v>45200</v>
      </c>
      <c r="L57" s="38" t="s">
        <v>140</v>
      </c>
      <c r="M57" s="68">
        <f>100*VLOOKUP($K57,'Infla Mensual PondENGHO'!$A$3:'Infla Mensual PondENGHO'!$A$3:$BP$1000000,COLUMN($BO$1),FALSE)</f>
        <v>8.2907970696898694</v>
      </c>
    </row>
    <row r="58" spans="11:13" x14ac:dyDescent="0.35">
      <c r="K58" s="67">
        <f t="shared" si="11"/>
        <v>44835</v>
      </c>
      <c r="L58" s="38" t="s">
        <v>141</v>
      </c>
      <c r="M58" s="68">
        <f>100*VLOOKUP($K58,'Infla Mensual PondENGHO'!$A$3:'Infla Mensual PondENGHO'!$A$3:$BP$1000000,COLUMN($BP$1),FALSE)</f>
        <v>6.3973304975850853</v>
      </c>
    </row>
    <row r="59" spans="11:13" x14ac:dyDescent="0.35">
      <c r="K59" s="67">
        <f t="shared" si="11"/>
        <v>44866</v>
      </c>
      <c r="L59" s="38" t="s">
        <v>141</v>
      </c>
      <c r="M59" s="68">
        <f>100*VLOOKUP($K59,'Infla Mensual PondENGHO'!$A$3:'Infla Mensual PondENGHO'!$A$3:$BP$1000000,COLUMN($BP$1),FALSE)</f>
        <v>5.0348989543882228</v>
      </c>
    </row>
    <row r="60" spans="11:13" x14ac:dyDescent="0.35">
      <c r="K60" s="67">
        <f t="shared" si="11"/>
        <v>44896</v>
      </c>
      <c r="L60" s="38" t="s">
        <v>141</v>
      </c>
      <c r="M60" s="68">
        <f>100*VLOOKUP($K60,'Infla Mensual PondENGHO'!$A$3:'Infla Mensual PondENGHO'!$A$3:$BP$1000000,COLUMN($BP$1),FALSE)</f>
        <v>5.2919637048833401</v>
      </c>
    </row>
    <row r="61" spans="11:13" x14ac:dyDescent="0.35">
      <c r="K61" s="67">
        <f t="shared" si="11"/>
        <v>44927</v>
      </c>
      <c r="L61" s="38" t="s">
        <v>141</v>
      </c>
      <c r="M61" s="68">
        <f>100*VLOOKUP($K61,'Infla Mensual PondENGHO'!$A$3:'Infla Mensual PondENGHO'!$A$3:$BP$1000000,COLUMN($BP$1),FALSE)</f>
        <v>5.9724380347623507</v>
      </c>
    </row>
    <row r="62" spans="11:13" x14ac:dyDescent="0.35">
      <c r="K62" s="67">
        <f t="shared" si="11"/>
        <v>44958</v>
      </c>
      <c r="L62" s="38" t="s">
        <v>141</v>
      </c>
      <c r="M62" s="68">
        <f>100*VLOOKUP($K62,'Infla Mensual PondENGHO'!$A$3:'Infla Mensual PondENGHO'!$A$3:$BP$1000000,COLUMN($BP$1),FALSE)</f>
        <v>6.2711359496998131</v>
      </c>
    </row>
    <row r="63" spans="11:13" x14ac:dyDescent="0.35">
      <c r="K63" s="67">
        <f t="shared" si="11"/>
        <v>44986</v>
      </c>
      <c r="L63" s="38" t="s">
        <v>141</v>
      </c>
      <c r="M63" s="68">
        <f>100*VLOOKUP($K63,'Infla Mensual PondENGHO'!$A$3:'Infla Mensual PondENGHO'!$A$3:$BP$1000000,COLUMN($BP$1),FALSE)</f>
        <v>7.5019126341982378</v>
      </c>
    </row>
    <row r="64" spans="11:13" x14ac:dyDescent="0.35">
      <c r="K64" s="67">
        <f t="shared" si="11"/>
        <v>45017</v>
      </c>
      <c r="L64" s="38" t="s">
        <v>141</v>
      </c>
      <c r="M64" s="68">
        <f>100*VLOOKUP($K64,'Infla Mensual PondENGHO'!$A$3:'Infla Mensual PondENGHO'!$A$3:$BP$1000000,COLUMN($BP$1),FALSE)</f>
        <v>8.2287214751164619</v>
      </c>
    </row>
    <row r="65" spans="11:13" x14ac:dyDescent="0.35">
      <c r="K65" s="67">
        <f t="shared" si="11"/>
        <v>45047</v>
      </c>
      <c r="L65" s="38" t="s">
        <v>141</v>
      </c>
      <c r="M65" s="68">
        <f>100*VLOOKUP($K65,'Infla Mensual PondENGHO'!$A$3:'Infla Mensual PondENGHO'!$A$3:$BP$1000000,COLUMN($BP$1),FALSE)</f>
        <v>8.0005208860851162</v>
      </c>
    </row>
    <row r="66" spans="11:13" x14ac:dyDescent="0.35">
      <c r="K66" s="67">
        <f t="shared" si="11"/>
        <v>45078</v>
      </c>
      <c r="L66" s="38" t="s">
        <v>141</v>
      </c>
      <c r="M66" s="68">
        <f>100*VLOOKUP($K66,'Infla Mensual PondENGHO'!$A$3:'Infla Mensual PondENGHO'!$A$3:$BP$1000000,COLUMN($BP$1),FALSE)</f>
        <v>6.2131595829869157</v>
      </c>
    </row>
    <row r="67" spans="11:13" x14ac:dyDescent="0.35">
      <c r="K67" s="67">
        <f t="shared" si="11"/>
        <v>45108</v>
      </c>
      <c r="L67" s="38" t="s">
        <v>141</v>
      </c>
      <c r="M67" s="68">
        <f>100*VLOOKUP($K67,'Infla Mensual PondENGHO'!$A$3:'Infla Mensual PondENGHO'!$A$3:$BP$1000000,COLUMN($BP$1),FALSE)</f>
        <v>6.567049221317367</v>
      </c>
    </row>
    <row r="68" spans="11:13" x14ac:dyDescent="0.35">
      <c r="K68" s="67">
        <f t="shared" si="11"/>
        <v>45139</v>
      </c>
      <c r="L68" s="38" t="s">
        <v>141</v>
      </c>
      <c r="M68" s="68">
        <f>100*VLOOKUP($K68,'Infla Mensual PondENGHO'!$A$3:'Infla Mensual PondENGHO'!$A$3:$BP$1000000,COLUMN($BP$1),FALSE)</f>
        <v>12.188583902114569</v>
      </c>
    </row>
    <row r="69" spans="11:13" x14ac:dyDescent="0.35">
      <c r="K69" s="67">
        <f t="shared" si="11"/>
        <v>45170</v>
      </c>
      <c r="L69" s="38" t="s">
        <v>141</v>
      </c>
      <c r="M69" s="68">
        <f>100*VLOOKUP($K69,'Infla Mensual PondENGHO'!$A$3:'Infla Mensual PondENGHO'!$A$3:$BP$1000000,COLUMN($BP$1),FALSE)</f>
        <v>12.473718469624107</v>
      </c>
    </row>
    <row r="70" spans="11:13" x14ac:dyDescent="0.35">
      <c r="K70" s="67">
        <f t="shared" si="11"/>
        <v>45200</v>
      </c>
      <c r="L70" s="38" t="s">
        <v>141</v>
      </c>
      <c r="M70" s="68">
        <f>100*VLOOKUP($K70,'Infla Mensual PondENGHO'!$A$3:'Infla Mensual PondENGHO'!$A$3:$BP$1000000,COLUMN($BP$1),FALSE)</f>
        <v>8.3794170557853533</v>
      </c>
    </row>
    <row r="71" spans="11:13" x14ac:dyDescent="0.35">
      <c r="K71" s="67"/>
      <c r="L71" s="38"/>
      <c r="M71" s="68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="117" zoomScaleNormal="145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L53" sqref="L53"/>
    </sheetView>
  </sheetViews>
  <sheetFormatPr baseColWidth="10" defaultRowHeight="14.5" x14ac:dyDescent="0.35"/>
  <cols>
    <col min="1" max="2" width="15" customWidth="1"/>
  </cols>
  <sheetData>
    <row r="1" spans="1:15" ht="60.5" thickBot="1" x14ac:dyDescent="0.4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35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5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5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5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5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35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5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5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5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5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35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5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5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5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5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35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5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5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5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5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35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5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5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5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5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35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5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5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5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4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35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35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35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35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" thickBot="1" x14ac:dyDescent="0.4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" thickBot="1" x14ac:dyDescent="0.4"/>
    <row r="38" spans="1:15" ht="15" thickBot="1" x14ac:dyDescent="0.4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35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5</vt:i4>
      </vt:variant>
    </vt:vector>
  </HeadingPairs>
  <TitlesOfParts>
    <vt:vector size="11" baseType="lpstr">
      <vt:lpstr>Indice PondENGHO</vt:lpstr>
      <vt:lpstr>Infla Mensual PondENGHO</vt:lpstr>
      <vt:lpstr>auxgr12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2023-11-14T13:38:13Z</dcterms:modified>
</cp:coreProperties>
</file>